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8195" windowHeight="6450" activeTab="3"/>
  </bookViews>
  <sheets>
    <sheet name="Summary" sheetId="17" r:id="rId1"/>
    <sheet name="Main" sheetId="9" r:id="rId2"/>
    <sheet name="Game" sheetId="15" r:id="rId3"/>
    <sheet name="Source" sheetId="1" r:id="rId4"/>
    <sheet name="Source2" sheetId="10" r:id="rId5"/>
    <sheet name="Лист1" sheetId="11" state="hidden" r:id="rId6"/>
  </sheets>
  <definedNames>
    <definedName name="_xlnm._FilterDatabase" localSheetId="3" hidden="1">Source!$A$1:$W$3971</definedName>
    <definedName name="_xlnm._FilterDatabase" localSheetId="4" hidden="1">Source2!$A$1:$K$372</definedName>
  </definedNames>
  <calcPr calcId="145621"/>
  <pivotCaches>
    <pivotCache cacheId="473" r:id="rId7"/>
    <pivotCache cacheId="474" r:id="rId8"/>
  </pivotCaches>
</workbook>
</file>

<file path=xl/calcChain.xml><?xml version="1.0" encoding="utf-8"?>
<calcChain xmlns="http://schemas.openxmlformats.org/spreadsheetml/2006/main">
  <c r="I156" i="17" l="1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08" i="17"/>
  <c r="I112" i="17"/>
  <c r="I116" i="17"/>
  <c r="C103" i="17"/>
  <c r="D103" i="17"/>
  <c r="E103" i="17"/>
  <c r="F103" i="17"/>
  <c r="G103" i="17"/>
  <c r="H103" i="17"/>
  <c r="B103" i="17"/>
  <c r="J94" i="17"/>
  <c r="J95" i="17"/>
  <c r="J96" i="17"/>
  <c r="J97" i="17"/>
  <c r="J98" i="17"/>
  <c r="J100" i="17"/>
  <c r="J99" i="17"/>
  <c r="J101" i="17"/>
  <c r="J102" i="17"/>
  <c r="J93" i="17"/>
  <c r="I103" i="17"/>
  <c r="I109" i="17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T3398" i="1" s="1"/>
  <c r="S3399" i="1"/>
  <c r="T3399" i="1" s="1"/>
  <c r="S3400" i="1"/>
  <c r="S3401" i="1"/>
  <c r="S3402" i="1"/>
  <c r="S3403" i="1"/>
  <c r="T3403" i="1" s="1"/>
  <c r="S3404" i="1"/>
  <c r="S3405" i="1"/>
  <c r="S3406" i="1"/>
  <c r="T3406" i="1" s="1"/>
  <c r="S3407" i="1"/>
  <c r="T3407" i="1" s="1"/>
  <c r="S3408" i="1"/>
  <c r="S3409" i="1"/>
  <c r="T3409" i="1" s="1"/>
  <c r="S3410" i="1"/>
  <c r="T3410" i="1" s="1"/>
  <c r="S3411" i="1"/>
  <c r="T3411" i="1" s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T3721" i="1" s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T3802" i="1" s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T3814" i="1" s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T3834" i="1" s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T3846" i="1" s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T3858" i="1" s="1"/>
  <c r="S3859" i="1"/>
  <c r="S3860" i="1"/>
  <c r="S3861" i="1"/>
  <c r="S3862" i="1"/>
  <c r="S3863" i="1"/>
  <c r="S3864" i="1"/>
  <c r="S3865" i="1"/>
  <c r="S3866" i="1"/>
  <c r="T3866" i="1" s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T3886" i="1" s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T3918" i="1" s="1"/>
  <c r="S3919" i="1"/>
  <c r="S3920" i="1"/>
  <c r="S3921" i="1"/>
  <c r="S3922" i="1"/>
  <c r="S3923" i="1"/>
  <c r="T3923" i="1" s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T3943" i="1" s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E367" i="9"/>
  <c r="F367" i="9"/>
  <c r="N3445" i="1"/>
  <c r="O3445" i="1"/>
  <c r="P3445" i="1"/>
  <c r="T3445" i="1"/>
  <c r="I111" i="9"/>
  <c r="I112" i="9"/>
  <c r="I113" i="9"/>
  <c r="I114" i="9"/>
  <c r="I115" i="9"/>
  <c r="I116" i="9"/>
  <c r="I117" i="9"/>
  <c r="I118" i="9"/>
  <c r="I119" i="9"/>
  <c r="I120" i="9"/>
  <c r="I121" i="9"/>
  <c r="O3925" i="1"/>
  <c r="O3850" i="1"/>
  <c r="N3838" i="1"/>
  <c r="N3738" i="1"/>
  <c r="P3413" i="1"/>
  <c r="N3762" i="1"/>
  <c r="N3806" i="1"/>
  <c r="O3862" i="1"/>
  <c r="P3401" i="1"/>
  <c r="N3402" i="1"/>
  <c r="T3404" i="1"/>
  <c r="T3405" i="1"/>
  <c r="O3406" i="1"/>
  <c r="P3408" i="1"/>
  <c r="N3409" i="1"/>
  <c r="T3604" i="1"/>
  <c r="O3658" i="1"/>
  <c r="P3734" i="1"/>
  <c r="O3748" i="1"/>
  <c r="N3813" i="1"/>
  <c r="P3816" i="1"/>
  <c r="N3831" i="1"/>
  <c r="O3842" i="1"/>
  <c r="N3845" i="1"/>
  <c r="N3870" i="1"/>
  <c r="P3872" i="1"/>
  <c r="O3874" i="1"/>
  <c r="N3883" i="1"/>
  <c r="N3890" i="1"/>
  <c r="O3894" i="1"/>
  <c r="T3896" i="1"/>
  <c r="P3898" i="1"/>
  <c r="N3900" i="1"/>
  <c r="O3910" i="1"/>
  <c r="P3913" i="1"/>
  <c r="P3914" i="1"/>
  <c r="N3922" i="1"/>
  <c r="T3926" i="1"/>
  <c r="N3930" i="1"/>
  <c r="O3934" i="1"/>
  <c r="P3936" i="1"/>
  <c r="O3938" i="1"/>
  <c r="P3940" i="1"/>
  <c r="P3941" i="1"/>
  <c r="P3944" i="1"/>
  <c r="O3412" i="1"/>
  <c r="N3400" i="1"/>
  <c r="P3397" i="1"/>
  <c r="O3940" i="1"/>
  <c r="P3412" i="1"/>
  <c r="P3411" i="1"/>
  <c r="O3411" i="1"/>
  <c r="N3411" i="1"/>
  <c r="P3407" i="1"/>
  <c r="O3407" i="1"/>
  <c r="N3407" i="1"/>
  <c r="P3403" i="1"/>
  <c r="O3403" i="1"/>
  <c r="N3403" i="1"/>
  <c r="O3402" i="1"/>
  <c r="O3400" i="1"/>
  <c r="P3399" i="1"/>
  <c r="O3399" i="1"/>
  <c r="N3399" i="1"/>
  <c r="P3398" i="1"/>
  <c r="I115" i="17" l="1"/>
  <c r="I111" i="17"/>
  <c r="I114" i="17"/>
  <c r="I110" i="17"/>
  <c r="I117" i="17"/>
  <c r="I113" i="17"/>
  <c r="O3405" i="1"/>
  <c r="N3401" i="1"/>
  <c r="T3934" i="1"/>
  <c r="T3408" i="1"/>
  <c r="N3936" i="1"/>
  <c r="T3940" i="1"/>
  <c r="O3410" i="1"/>
  <c r="O3398" i="1"/>
  <c r="N3405" i="1"/>
  <c r="P3406" i="1"/>
  <c r="P3410" i="1"/>
  <c r="T3936" i="1"/>
  <c r="T3944" i="1"/>
  <c r="N3398" i="1"/>
  <c r="P3402" i="1"/>
  <c r="N3406" i="1"/>
  <c r="N3410" i="1"/>
  <c r="T3402" i="1"/>
  <c r="O3936" i="1"/>
  <c r="N3944" i="1"/>
  <c r="O3930" i="1"/>
  <c r="T3919" i="1"/>
  <c r="N3919" i="1"/>
  <c r="O3919" i="1"/>
  <c r="P3919" i="1"/>
  <c r="O3911" i="1"/>
  <c r="P3911" i="1"/>
  <c r="T3911" i="1"/>
  <c r="N3911" i="1"/>
  <c r="O3895" i="1"/>
  <c r="P3895" i="1"/>
  <c r="T3895" i="1"/>
  <c r="N3895" i="1"/>
  <c r="T3887" i="1"/>
  <c r="N3887" i="1"/>
  <c r="O3887" i="1"/>
  <c r="P3887" i="1"/>
  <c r="T3879" i="1"/>
  <c r="N3879" i="1"/>
  <c r="O3879" i="1"/>
  <c r="N3871" i="1"/>
  <c r="O3871" i="1"/>
  <c r="P3871" i="1"/>
  <c r="T3871" i="1"/>
  <c r="O3863" i="1"/>
  <c r="P3863" i="1"/>
  <c r="T3863" i="1"/>
  <c r="N3863" i="1"/>
  <c r="P3855" i="1"/>
  <c r="T3855" i="1"/>
  <c r="N3855" i="1"/>
  <c r="T3847" i="1"/>
  <c r="N3847" i="1"/>
  <c r="O3847" i="1"/>
  <c r="P3847" i="1"/>
  <c r="N3839" i="1"/>
  <c r="O3839" i="1"/>
  <c r="P3839" i="1"/>
  <c r="T3839" i="1"/>
  <c r="N3827" i="1"/>
  <c r="O3827" i="1"/>
  <c r="P3827" i="1"/>
  <c r="T3819" i="1"/>
  <c r="N3819" i="1"/>
  <c r="O3819" i="1"/>
  <c r="N3815" i="1"/>
  <c r="O3815" i="1"/>
  <c r="P3815" i="1"/>
  <c r="T3815" i="1"/>
  <c r="O3807" i="1"/>
  <c r="P3807" i="1"/>
  <c r="N3807" i="1"/>
  <c r="T3807" i="1"/>
  <c r="P3799" i="1"/>
  <c r="T3799" i="1"/>
  <c r="O3799" i="1"/>
  <c r="T3791" i="1"/>
  <c r="N3791" i="1"/>
  <c r="O3791" i="1"/>
  <c r="P3791" i="1"/>
  <c r="N3783" i="1"/>
  <c r="O3783" i="1"/>
  <c r="P3783" i="1"/>
  <c r="T3783" i="1"/>
  <c r="O3775" i="1"/>
  <c r="P3775" i="1"/>
  <c r="T3775" i="1"/>
  <c r="N3775" i="1"/>
  <c r="P3767" i="1"/>
  <c r="T3767" i="1"/>
  <c r="N3767" i="1"/>
  <c r="O3767" i="1"/>
  <c r="P3755" i="1"/>
  <c r="T3755" i="1"/>
  <c r="N3755" i="1"/>
  <c r="O3755" i="1"/>
  <c r="T3747" i="1"/>
  <c r="N3747" i="1"/>
  <c r="O3747" i="1"/>
  <c r="P3747" i="1"/>
  <c r="O3743" i="1"/>
  <c r="P3743" i="1"/>
  <c r="T3743" i="1"/>
  <c r="N3743" i="1"/>
  <c r="P3735" i="1"/>
  <c r="T3735" i="1"/>
  <c r="N3735" i="1"/>
  <c r="O3735" i="1"/>
  <c r="T3728" i="1"/>
  <c r="N3728" i="1"/>
  <c r="O3728" i="1"/>
  <c r="P3728" i="1"/>
  <c r="N3720" i="1"/>
  <c r="O3720" i="1"/>
  <c r="P3720" i="1"/>
  <c r="T3720" i="1"/>
  <c r="O3712" i="1"/>
  <c r="N3712" i="1"/>
  <c r="P3712" i="1"/>
  <c r="T3712" i="1"/>
  <c r="O3704" i="1"/>
  <c r="P3704" i="1"/>
  <c r="N3704" i="1"/>
  <c r="T3704" i="1"/>
  <c r="T3697" i="1"/>
  <c r="N3697" i="1"/>
  <c r="O3697" i="1"/>
  <c r="P3697" i="1"/>
  <c r="N3689" i="1"/>
  <c r="O3689" i="1"/>
  <c r="P3689" i="1"/>
  <c r="T3689" i="1"/>
  <c r="P3681" i="1"/>
  <c r="T3681" i="1"/>
  <c r="N3681" i="1"/>
  <c r="O3681" i="1"/>
  <c r="T3673" i="1"/>
  <c r="N3673" i="1"/>
  <c r="O3673" i="1"/>
  <c r="P3673" i="1"/>
  <c r="O3665" i="1"/>
  <c r="P3665" i="1"/>
  <c r="T3665" i="1"/>
  <c r="N3665" i="1"/>
  <c r="P3657" i="1"/>
  <c r="T3657" i="1"/>
  <c r="N3657" i="1"/>
  <c r="O3657" i="1"/>
  <c r="N3649" i="1"/>
  <c r="O3649" i="1"/>
  <c r="P3649" i="1"/>
  <c r="T3649" i="1"/>
  <c r="O3642" i="1"/>
  <c r="P3642" i="1"/>
  <c r="T3642" i="1"/>
  <c r="N3642" i="1"/>
  <c r="T3634" i="1"/>
  <c r="N3634" i="1"/>
  <c r="O3634" i="1"/>
  <c r="P3634" i="1"/>
  <c r="N3626" i="1"/>
  <c r="O3626" i="1"/>
  <c r="P3626" i="1"/>
  <c r="T3626" i="1"/>
  <c r="P3618" i="1"/>
  <c r="T3618" i="1"/>
  <c r="N3618" i="1"/>
  <c r="O3618" i="1"/>
  <c r="P3606" i="1"/>
  <c r="T3606" i="1"/>
  <c r="N3606" i="1"/>
  <c r="O3606" i="1"/>
  <c r="T3598" i="1"/>
  <c r="N3598" i="1"/>
  <c r="P3598" i="1"/>
  <c r="O3598" i="1"/>
  <c r="N3590" i="1"/>
  <c r="O3590" i="1"/>
  <c r="P3590" i="1"/>
  <c r="T3590" i="1"/>
  <c r="P3582" i="1"/>
  <c r="T3582" i="1"/>
  <c r="N3582" i="1"/>
  <c r="O3582" i="1"/>
  <c r="T3574" i="1"/>
  <c r="N3574" i="1"/>
  <c r="O3574" i="1"/>
  <c r="P3574" i="1"/>
  <c r="T3562" i="1"/>
  <c r="N3562" i="1"/>
  <c r="O3562" i="1"/>
  <c r="P3562" i="1"/>
  <c r="O3554" i="1"/>
  <c r="P3554" i="1"/>
  <c r="T3554" i="1"/>
  <c r="N3554" i="1"/>
  <c r="T3546" i="1"/>
  <c r="N3546" i="1"/>
  <c r="O3546" i="1"/>
  <c r="P3546" i="1"/>
  <c r="O3538" i="1"/>
  <c r="P3538" i="1"/>
  <c r="T3538" i="1"/>
  <c r="N3538" i="1"/>
  <c r="P3530" i="1"/>
  <c r="T3530" i="1"/>
  <c r="N3530" i="1"/>
  <c r="O3530" i="1"/>
  <c r="N3522" i="1"/>
  <c r="O3522" i="1"/>
  <c r="P3522" i="1"/>
  <c r="T3522" i="1"/>
  <c r="P3514" i="1"/>
  <c r="T3514" i="1"/>
  <c r="N3514" i="1"/>
  <c r="O3514" i="1"/>
  <c r="N3506" i="1"/>
  <c r="O3506" i="1"/>
  <c r="P3506" i="1"/>
  <c r="T3506" i="1"/>
  <c r="P3498" i="1"/>
  <c r="T3498" i="1"/>
  <c r="N3498" i="1"/>
  <c r="O3498" i="1"/>
  <c r="N3490" i="1"/>
  <c r="O3490" i="1"/>
  <c r="P3490" i="1"/>
  <c r="T3490" i="1"/>
  <c r="O3482" i="1"/>
  <c r="P3482" i="1"/>
  <c r="N3482" i="1"/>
  <c r="T3482" i="1"/>
  <c r="T3474" i="1"/>
  <c r="N3474" i="1"/>
  <c r="O3474" i="1"/>
  <c r="P3474" i="1"/>
  <c r="O3466" i="1"/>
  <c r="P3466" i="1"/>
  <c r="T3466" i="1"/>
  <c r="N3466" i="1"/>
  <c r="T3458" i="1"/>
  <c r="N3458" i="1"/>
  <c r="O3458" i="1"/>
  <c r="P3458" i="1"/>
  <c r="P3454" i="1"/>
  <c r="T3454" i="1"/>
  <c r="N3454" i="1"/>
  <c r="O3454" i="1"/>
  <c r="T3441" i="1"/>
  <c r="N3441" i="1"/>
  <c r="O3441" i="1"/>
  <c r="P3441" i="1"/>
  <c r="T3413" i="1"/>
  <c r="N3940" i="1"/>
  <c r="O3944" i="1"/>
  <c r="T3931" i="1"/>
  <c r="N3931" i="1"/>
  <c r="P3931" i="1"/>
  <c r="P3927" i="1"/>
  <c r="T3927" i="1"/>
  <c r="N3927" i="1"/>
  <c r="O3927" i="1"/>
  <c r="P3915" i="1"/>
  <c r="T3915" i="1"/>
  <c r="N3915" i="1"/>
  <c r="O3915" i="1"/>
  <c r="T3903" i="1"/>
  <c r="N3903" i="1"/>
  <c r="O3903" i="1"/>
  <c r="P3899" i="1"/>
  <c r="T3899" i="1"/>
  <c r="N3899" i="1"/>
  <c r="O3899" i="1"/>
  <c r="O3933" i="1"/>
  <c r="N3933" i="1"/>
  <c r="T3933" i="1"/>
  <c r="N3929" i="1"/>
  <c r="T3929" i="1"/>
  <c r="O3929" i="1"/>
  <c r="P3929" i="1"/>
  <c r="P3925" i="1"/>
  <c r="T3925" i="1"/>
  <c r="N3925" i="1"/>
  <c r="O3921" i="1"/>
  <c r="P3921" i="1"/>
  <c r="T3921" i="1"/>
  <c r="N3921" i="1"/>
  <c r="N3917" i="1"/>
  <c r="O3917" i="1"/>
  <c r="P3917" i="1"/>
  <c r="T3917" i="1"/>
  <c r="T3913" i="1"/>
  <c r="N3913" i="1"/>
  <c r="O3913" i="1"/>
  <c r="P3909" i="1"/>
  <c r="T3909" i="1"/>
  <c r="N3909" i="1"/>
  <c r="O3909" i="1"/>
  <c r="O3905" i="1"/>
  <c r="P3905" i="1"/>
  <c r="T3905" i="1"/>
  <c r="N3905" i="1"/>
  <c r="N3901" i="1"/>
  <c r="O3901" i="1"/>
  <c r="P3901" i="1"/>
  <c r="T3901" i="1"/>
  <c r="T3897" i="1"/>
  <c r="N3897" i="1"/>
  <c r="O3897" i="1"/>
  <c r="P3897" i="1"/>
  <c r="P3893" i="1"/>
  <c r="T3893" i="1"/>
  <c r="N3893" i="1"/>
  <c r="O3889" i="1"/>
  <c r="P3889" i="1"/>
  <c r="T3889" i="1"/>
  <c r="N3889" i="1"/>
  <c r="N3885" i="1"/>
  <c r="O3885" i="1"/>
  <c r="P3885" i="1"/>
  <c r="T3885" i="1"/>
  <c r="T3881" i="1"/>
  <c r="N3881" i="1"/>
  <c r="O3881" i="1"/>
  <c r="P3881" i="1"/>
  <c r="O3877" i="1"/>
  <c r="P3877" i="1"/>
  <c r="T3877" i="1"/>
  <c r="N3877" i="1"/>
  <c r="T3873" i="1"/>
  <c r="N3873" i="1"/>
  <c r="O3873" i="1"/>
  <c r="P3873" i="1"/>
  <c r="P3869" i="1"/>
  <c r="T3869" i="1"/>
  <c r="N3869" i="1"/>
  <c r="O3865" i="1"/>
  <c r="P3865" i="1"/>
  <c r="T3865" i="1"/>
  <c r="N3865" i="1"/>
  <c r="T3861" i="1"/>
  <c r="N3861" i="1"/>
  <c r="O3861" i="1"/>
  <c r="P3861" i="1"/>
  <c r="O3857" i="1"/>
  <c r="P3857" i="1"/>
  <c r="T3857" i="1"/>
  <c r="N3857" i="1"/>
  <c r="N3853" i="1"/>
  <c r="O3853" i="1"/>
  <c r="P3853" i="1"/>
  <c r="T3853" i="1"/>
  <c r="T3849" i="1"/>
  <c r="N3849" i="1"/>
  <c r="O3849" i="1"/>
  <c r="P3849" i="1"/>
  <c r="O3845" i="1"/>
  <c r="P3845" i="1"/>
  <c r="T3845" i="1"/>
  <c r="T3841" i="1"/>
  <c r="N3841" i="1"/>
  <c r="O3841" i="1"/>
  <c r="P3837" i="1"/>
  <c r="T3837" i="1"/>
  <c r="N3837" i="1"/>
  <c r="O3837" i="1"/>
  <c r="O3833" i="1"/>
  <c r="P3833" i="1"/>
  <c r="T3833" i="1"/>
  <c r="N3833" i="1"/>
  <c r="T3829" i="1"/>
  <c r="N3829" i="1"/>
  <c r="O3829" i="1"/>
  <c r="P3829" i="1"/>
  <c r="O3825" i="1"/>
  <c r="P3825" i="1"/>
  <c r="T3825" i="1"/>
  <c r="N3825" i="1"/>
  <c r="P3821" i="1"/>
  <c r="N3821" i="1"/>
  <c r="O3821" i="1"/>
  <c r="T3821" i="1"/>
  <c r="N3817" i="1"/>
  <c r="O3817" i="1"/>
  <c r="P3817" i="1"/>
  <c r="T3817" i="1"/>
  <c r="P3813" i="1"/>
  <c r="T3813" i="1"/>
  <c r="O3813" i="1"/>
  <c r="N3809" i="1"/>
  <c r="O3809" i="1"/>
  <c r="T3809" i="1"/>
  <c r="P3809" i="1"/>
  <c r="T3805" i="1"/>
  <c r="N3805" i="1"/>
  <c r="O3805" i="1"/>
  <c r="P3805" i="1"/>
  <c r="P3933" i="1"/>
  <c r="O3869" i="1"/>
  <c r="O3855" i="1"/>
  <c r="P3841" i="1"/>
  <c r="T3827" i="1"/>
  <c r="P3932" i="1"/>
  <c r="N3932" i="1"/>
  <c r="T3932" i="1"/>
  <c r="O3928" i="1"/>
  <c r="T3928" i="1"/>
  <c r="N3928" i="1"/>
  <c r="P3928" i="1"/>
  <c r="T3924" i="1"/>
  <c r="N3924" i="1"/>
  <c r="O3924" i="1"/>
  <c r="P3924" i="1"/>
  <c r="P3920" i="1"/>
  <c r="T3920" i="1"/>
  <c r="N3920" i="1"/>
  <c r="O3916" i="1"/>
  <c r="P3916" i="1"/>
  <c r="T3916" i="1"/>
  <c r="N3916" i="1"/>
  <c r="N3912" i="1"/>
  <c r="O3912" i="1"/>
  <c r="P3912" i="1"/>
  <c r="T3912" i="1"/>
  <c r="T3908" i="1"/>
  <c r="N3908" i="1"/>
  <c r="O3908" i="1"/>
  <c r="P3908" i="1"/>
  <c r="P3904" i="1"/>
  <c r="T3904" i="1"/>
  <c r="N3904" i="1"/>
  <c r="O3904" i="1"/>
  <c r="O3900" i="1"/>
  <c r="P3900" i="1"/>
  <c r="T3900" i="1"/>
  <c r="N3896" i="1"/>
  <c r="O3896" i="1"/>
  <c r="P3896" i="1"/>
  <c r="T3892" i="1"/>
  <c r="N3892" i="1"/>
  <c r="O3892" i="1"/>
  <c r="P3892" i="1"/>
  <c r="P3888" i="1"/>
  <c r="T3888" i="1"/>
  <c r="N3888" i="1"/>
  <c r="O3888" i="1"/>
  <c r="N3884" i="1"/>
  <c r="O3884" i="1"/>
  <c r="P3884" i="1"/>
  <c r="T3884" i="1"/>
  <c r="T3880" i="1"/>
  <c r="N3880" i="1"/>
  <c r="O3880" i="1"/>
  <c r="P3880" i="1"/>
  <c r="O3876" i="1"/>
  <c r="P3876" i="1"/>
  <c r="T3876" i="1"/>
  <c r="T3872" i="1"/>
  <c r="N3872" i="1"/>
  <c r="O3872" i="1"/>
  <c r="P3868" i="1"/>
  <c r="T3868" i="1"/>
  <c r="N3868" i="1"/>
  <c r="O3868" i="1"/>
  <c r="O3864" i="1"/>
  <c r="P3864" i="1"/>
  <c r="T3864" i="1"/>
  <c r="N3864" i="1"/>
  <c r="T3860" i="1"/>
  <c r="N3860" i="1"/>
  <c r="O3860" i="1"/>
  <c r="P3860" i="1"/>
  <c r="O3856" i="1"/>
  <c r="P3856" i="1"/>
  <c r="T3856" i="1"/>
  <c r="N3856" i="1"/>
  <c r="N3852" i="1"/>
  <c r="O3852" i="1"/>
  <c r="P3852" i="1"/>
  <c r="T3852" i="1"/>
  <c r="T3848" i="1"/>
  <c r="N3848" i="1"/>
  <c r="O3848" i="1"/>
  <c r="O3844" i="1"/>
  <c r="P3844" i="1"/>
  <c r="T3844" i="1"/>
  <c r="N3844" i="1"/>
  <c r="T3840" i="1"/>
  <c r="N3840" i="1"/>
  <c r="O3840" i="1"/>
  <c r="P3840" i="1"/>
  <c r="P3836" i="1"/>
  <c r="T3836" i="1"/>
  <c r="N3836" i="1"/>
  <c r="O3836" i="1"/>
  <c r="O3832" i="1"/>
  <c r="P3832" i="1"/>
  <c r="T3832" i="1"/>
  <c r="N3832" i="1"/>
  <c r="T3828" i="1"/>
  <c r="N3828" i="1"/>
  <c r="O3828" i="1"/>
  <c r="P3828" i="1"/>
  <c r="O3824" i="1"/>
  <c r="P3824" i="1"/>
  <c r="T3824" i="1"/>
  <c r="O3932" i="1"/>
  <c r="O3920" i="1"/>
  <c r="O3893" i="1"/>
  <c r="P3879" i="1"/>
  <c r="N3824" i="1"/>
  <c r="N3799" i="1"/>
  <c r="N3935" i="1"/>
  <c r="P3935" i="1"/>
  <c r="O3935" i="1"/>
  <c r="N3923" i="1"/>
  <c r="O3923" i="1"/>
  <c r="P3923" i="1"/>
  <c r="N3907" i="1"/>
  <c r="O3907" i="1"/>
  <c r="P3907" i="1"/>
  <c r="T3907" i="1"/>
  <c r="N3891" i="1"/>
  <c r="O3891" i="1"/>
  <c r="P3891" i="1"/>
  <c r="T3891" i="1"/>
  <c r="O3883" i="1"/>
  <c r="P3883" i="1"/>
  <c r="T3883" i="1"/>
  <c r="P3875" i="1"/>
  <c r="T3875" i="1"/>
  <c r="N3875" i="1"/>
  <c r="O3875" i="1"/>
  <c r="T3867" i="1"/>
  <c r="N3867" i="1"/>
  <c r="O3867" i="1"/>
  <c r="P3867" i="1"/>
  <c r="N3859" i="1"/>
  <c r="O3859" i="1"/>
  <c r="P3859" i="1"/>
  <c r="T3859" i="1"/>
  <c r="O3851" i="1"/>
  <c r="P3851" i="1"/>
  <c r="T3851" i="1"/>
  <c r="N3851" i="1"/>
  <c r="P3843" i="1"/>
  <c r="T3843" i="1"/>
  <c r="N3843" i="1"/>
  <c r="O3843" i="1"/>
  <c r="T3835" i="1"/>
  <c r="N3835" i="1"/>
  <c r="O3835" i="1"/>
  <c r="P3835" i="1"/>
  <c r="O3831" i="1"/>
  <c r="P3831" i="1"/>
  <c r="T3831" i="1"/>
  <c r="N3823" i="1"/>
  <c r="O3823" i="1"/>
  <c r="P3823" i="1"/>
  <c r="T3823" i="1"/>
  <c r="T3811" i="1"/>
  <c r="N3811" i="1"/>
  <c r="P3811" i="1"/>
  <c r="O3811" i="1"/>
  <c r="N3803" i="1"/>
  <c r="O3803" i="1"/>
  <c r="P3803" i="1"/>
  <c r="T3803" i="1"/>
  <c r="O3795" i="1"/>
  <c r="P3795" i="1"/>
  <c r="N3795" i="1"/>
  <c r="T3795" i="1"/>
  <c r="P3787" i="1"/>
  <c r="T3787" i="1"/>
  <c r="N3787" i="1"/>
  <c r="O3787" i="1"/>
  <c r="T3779" i="1"/>
  <c r="N3779" i="1"/>
  <c r="O3779" i="1"/>
  <c r="P3779" i="1"/>
  <c r="N3771" i="1"/>
  <c r="O3771" i="1"/>
  <c r="P3771" i="1"/>
  <c r="T3771" i="1"/>
  <c r="O3763" i="1"/>
  <c r="P3763" i="1"/>
  <c r="T3763" i="1"/>
  <c r="N3763" i="1"/>
  <c r="T3759" i="1"/>
  <c r="N3759" i="1"/>
  <c r="O3759" i="1"/>
  <c r="P3759" i="1"/>
  <c r="N3751" i="1"/>
  <c r="O3751" i="1"/>
  <c r="P3751" i="1"/>
  <c r="T3751" i="1"/>
  <c r="N3739" i="1"/>
  <c r="O3739" i="1"/>
  <c r="P3739" i="1"/>
  <c r="T3739" i="1"/>
  <c r="O3731" i="1"/>
  <c r="P3731" i="1"/>
  <c r="T3731" i="1"/>
  <c r="N3731" i="1"/>
  <c r="P3724" i="1"/>
  <c r="T3724" i="1"/>
  <c r="N3724" i="1"/>
  <c r="O3724" i="1"/>
  <c r="P3716" i="1"/>
  <c r="T3716" i="1"/>
  <c r="N3716" i="1"/>
  <c r="O3716" i="1"/>
  <c r="T3708" i="1"/>
  <c r="N3708" i="1"/>
  <c r="O3708" i="1"/>
  <c r="P3708" i="1"/>
  <c r="N3701" i="1"/>
  <c r="O3701" i="1"/>
  <c r="P3701" i="1"/>
  <c r="T3701" i="1"/>
  <c r="P3693" i="1"/>
  <c r="T3693" i="1"/>
  <c r="N3693" i="1"/>
  <c r="O3693" i="1"/>
  <c r="T3685" i="1"/>
  <c r="N3685" i="1"/>
  <c r="O3685" i="1"/>
  <c r="P3685" i="1"/>
  <c r="O3677" i="1"/>
  <c r="P3677" i="1"/>
  <c r="T3677" i="1"/>
  <c r="N3677" i="1"/>
  <c r="P3669" i="1"/>
  <c r="T3669" i="1"/>
  <c r="N3669" i="1"/>
  <c r="O3669" i="1"/>
  <c r="N3661" i="1"/>
  <c r="O3661" i="1"/>
  <c r="P3661" i="1"/>
  <c r="T3661" i="1"/>
  <c r="O3653" i="1"/>
  <c r="P3653" i="1"/>
  <c r="T3653" i="1"/>
  <c r="N3653" i="1"/>
  <c r="T3646" i="1"/>
  <c r="N3646" i="1"/>
  <c r="O3646" i="1"/>
  <c r="P3646" i="1"/>
  <c r="N3638" i="1"/>
  <c r="O3638" i="1"/>
  <c r="P3638" i="1"/>
  <c r="T3638" i="1"/>
  <c r="P3630" i="1"/>
  <c r="T3630" i="1"/>
  <c r="N3630" i="1"/>
  <c r="O3630" i="1"/>
  <c r="T3622" i="1"/>
  <c r="N3622" i="1"/>
  <c r="O3622" i="1"/>
  <c r="P3622" i="1"/>
  <c r="O3614" i="1"/>
  <c r="P3614" i="1"/>
  <c r="T3614" i="1"/>
  <c r="N3614" i="1"/>
  <c r="T3610" i="1"/>
  <c r="N3610" i="1"/>
  <c r="O3610" i="1"/>
  <c r="P3610" i="1"/>
  <c r="O3602" i="1"/>
  <c r="P3602" i="1"/>
  <c r="T3602" i="1"/>
  <c r="N3602" i="1"/>
  <c r="O3594" i="1"/>
  <c r="P3594" i="1"/>
  <c r="N3594" i="1"/>
  <c r="T3594" i="1"/>
  <c r="T3586" i="1"/>
  <c r="N3586" i="1"/>
  <c r="O3586" i="1"/>
  <c r="P3586" i="1"/>
  <c r="N3578" i="1"/>
  <c r="O3578" i="1"/>
  <c r="P3578" i="1"/>
  <c r="T3578" i="1"/>
  <c r="P3570" i="1"/>
  <c r="T3570" i="1"/>
  <c r="N3570" i="1"/>
  <c r="O3570" i="1"/>
  <c r="O3566" i="1"/>
  <c r="P3566" i="1"/>
  <c r="T3566" i="1"/>
  <c r="N3566" i="1"/>
  <c r="P3558" i="1"/>
  <c r="T3558" i="1"/>
  <c r="N3558" i="1"/>
  <c r="O3558" i="1"/>
  <c r="N3550" i="1"/>
  <c r="O3550" i="1"/>
  <c r="P3550" i="1"/>
  <c r="T3550" i="1"/>
  <c r="P3542" i="1"/>
  <c r="T3542" i="1"/>
  <c r="N3542" i="1"/>
  <c r="O3542" i="1"/>
  <c r="T3534" i="1"/>
  <c r="N3534" i="1"/>
  <c r="O3534" i="1"/>
  <c r="P3534" i="1"/>
  <c r="O3526" i="1"/>
  <c r="P3526" i="1"/>
  <c r="T3526" i="1"/>
  <c r="N3526" i="1"/>
  <c r="T3518" i="1"/>
  <c r="N3518" i="1"/>
  <c r="O3518" i="1"/>
  <c r="P3518" i="1"/>
  <c r="O3510" i="1"/>
  <c r="P3510" i="1"/>
  <c r="T3510" i="1"/>
  <c r="N3510" i="1"/>
  <c r="T3502" i="1"/>
  <c r="N3502" i="1"/>
  <c r="O3502" i="1"/>
  <c r="P3502" i="1"/>
  <c r="O3494" i="1"/>
  <c r="P3494" i="1"/>
  <c r="T3494" i="1"/>
  <c r="N3494" i="1"/>
  <c r="T3486" i="1"/>
  <c r="N3486" i="1"/>
  <c r="O3486" i="1"/>
  <c r="P3486" i="1"/>
  <c r="N3478" i="1"/>
  <c r="O3478" i="1"/>
  <c r="P3478" i="1"/>
  <c r="T3478" i="1"/>
  <c r="P3470" i="1"/>
  <c r="T3470" i="1"/>
  <c r="N3470" i="1"/>
  <c r="O3470" i="1"/>
  <c r="N3462" i="1"/>
  <c r="O3462" i="1"/>
  <c r="P3462" i="1"/>
  <c r="T3462" i="1"/>
  <c r="O3450" i="1"/>
  <c r="P3450" i="1"/>
  <c r="T3450" i="1"/>
  <c r="N3450" i="1"/>
  <c r="N3446" i="1"/>
  <c r="O3446" i="1"/>
  <c r="P3446" i="1"/>
  <c r="T3446" i="1"/>
  <c r="P3437" i="1"/>
  <c r="T3437" i="1"/>
  <c r="N3437" i="1"/>
  <c r="O3437" i="1"/>
  <c r="O3433" i="1"/>
  <c r="P3433" i="1"/>
  <c r="T3433" i="1"/>
  <c r="N3433" i="1"/>
  <c r="N3429" i="1"/>
  <c r="O3429" i="1"/>
  <c r="P3429" i="1"/>
  <c r="T3429" i="1"/>
  <c r="T3425" i="1"/>
  <c r="N3425" i="1"/>
  <c r="O3425" i="1"/>
  <c r="P3425" i="1"/>
  <c r="P3421" i="1"/>
  <c r="T3421" i="1"/>
  <c r="N3421" i="1"/>
  <c r="O3421" i="1"/>
  <c r="O3417" i="1"/>
  <c r="P3417" i="1"/>
  <c r="T3417" i="1"/>
  <c r="N3417" i="1"/>
  <c r="T3935" i="1"/>
  <c r="O3931" i="1"/>
  <c r="P3903" i="1"/>
  <c r="N3876" i="1"/>
  <c r="P3848" i="1"/>
  <c r="P3819" i="1"/>
  <c r="P3801" i="1"/>
  <c r="T3801" i="1"/>
  <c r="O3801" i="1"/>
  <c r="N3797" i="1"/>
  <c r="O3797" i="1"/>
  <c r="T3797" i="1"/>
  <c r="P3793" i="1"/>
  <c r="T3793" i="1"/>
  <c r="N3793" i="1"/>
  <c r="O3789" i="1"/>
  <c r="P3789" i="1"/>
  <c r="T3789" i="1"/>
  <c r="N3789" i="1"/>
  <c r="N3785" i="1"/>
  <c r="O3785" i="1"/>
  <c r="P3785" i="1"/>
  <c r="T3785" i="1"/>
  <c r="P3781" i="1"/>
  <c r="T3781" i="1"/>
  <c r="N3781" i="1"/>
  <c r="O3781" i="1"/>
  <c r="N3777" i="1"/>
  <c r="O3777" i="1"/>
  <c r="P3777" i="1"/>
  <c r="T3777" i="1"/>
  <c r="T3773" i="1"/>
  <c r="N3773" i="1"/>
  <c r="O3773" i="1"/>
  <c r="P3773" i="1"/>
  <c r="P3769" i="1"/>
  <c r="T3769" i="1"/>
  <c r="N3769" i="1"/>
  <c r="N3765" i="1"/>
  <c r="O3765" i="1"/>
  <c r="P3765" i="1"/>
  <c r="P3761" i="1"/>
  <c r="T3761" i="1"/>
  <c r="N3761" i="1"/>
  <c r="O3761" i="1"/>
  <c r="O3757" i="1"/>
  <c r="P3757" i="1"/>
  <c r="T3757" i="1"/>
  <c r="N3757" i="1"/>
  <c r="N3753" i="1"/>
  <c r="O3753" i="1"/>
  <c r="P3753" i="1"/>
  <c r="T3753" i="1"/>
  <c r="P3749" i="1"/>
  <c r="T3749" i="1"/>
  <c r="N3749" i="1"/>
  <c r="O3749" i="1"/>
  <c r="N3745" i="1"/>
  <c r="O3745" i="1"/>
  <c r="P3745" i="1"/>
  <c r="T3745" i="1"/>
  <c r="T3741" i="1"/>
  <c r="N3741" i="1"/>
  <c r="O3741" i="1"/>
  <c r="P3737" i="1"/>
  <c r="T3737" i="1"/>
  <c r="N3737" i="1"/>
  <c r="O3737" i="1"/>
  <c r="N3733" i="1"/>
  <c r="O3733" i="1"/>
  <c r="P3733" i="1"/>
  <c r="T3733" i="1"/>
  <c r="O3726" i="1"/>
  <c r="P3726" i="1"/>
  <c r="T3726" i="1"/>
  <c r="N3726" i="1"/>
  <c r="N3722" i="1"/>
  <c r="O3722" i="1"/>
  <c r="P3722" i="1"/>
  <c r="T3722" i="1"/>
  <c r="O3718" i="1"/>
  <c r="N3718" i="1"/>
  <c r="P3718" i="1"/>
  <c r="T3718" i="1"/>
  <c r="N3714" i="1"/>
  <c r="P3714" i="1"/>
  <c r="T3714" i="1"/>
  <c r="O3714" i="1"/>
  <c r="P3710" i="1"/>
  <c r="T3710" i="1"/>
  <c r="N3710" i="1"/>
  <c r="O3710" i="1"/>
  <c r="O3706" i="1"/>
  <c r="P3706" i="1"/>
  <c r="N3706" i="1"/>
  <c r="T3706" i="1"/>
  <c r="P3699" i="1"/>
  <c r="T3699" i="1"/>
  <c r="N3699" i="1"/>
  <c r="O3699" i="1"/>
  <c r="O3695" i="1"/>
  <c r="P3695" i="1"/>
  <c r="N3695" i="1"/>
  <c r="T3695" i="1"/>
  <c r="N3691" i="1"/>
  <c r="O3691" i="1"/>
  <c r="P3691" i="1"/>
  <c r="T3691" i="1"/>
  <c r="P3687" i="1"/>
  <c r="T3687" i="1"/>
  <c r="N3687" i="1"/>
  <c r="O3687" i="1"/>
  <c r="O3683" i="1"/>
  <c r="P3683" i="1"/>
  <c r="T3683" i="1"/>
  <c r="N3683" i="1"/>
  <c r="N3679" i="1"/>
  <c r="O3679" i="1"/>
  <c r="P3679" i="1"/>
  <c r="T3679" i="1"/>
  <c r="T3675" i="1"/>
  <c r="N3675" i="1"/>
  <c r="O3675" i="1"/>
  <c r="P3675" i="1"/>
  <c r="O3671" i="1"/>
  <c r="P3671" i="1"/>
  <c r="T3671" i="1"/>
  <c r="N3671" i="1"/>
  <c r="N3667" i="1"/>
  <c r="O3667" i="1"/>
  <c r="P3667" i="1"/>
  <c r="T3667" i="1"/>
  <c r="T3663" i="1"/>
  <c r="N3663" i="1"/>
  <c r="O3663" i="1"/>
  <c r="P3663" i="1"/>
  <c r="P3659" i="1"/>
  <c r="T3659" i="1"/>
  <c r="N3659" i="1"/>
  <c r="O3659" i="1"/>
  <c r="N3655" i="1"/>
  <c r="O3655" i="1"/>
  <c r="P3655" i="1"/>
  <c r="T3655" i="1"/>
  <c r="T3651" i="1"/>
  <c r="N3651" i="1"/>
  <c r="O3651" i="1"/>
  <c r="P3651" i="1"/>
  <c r="O3644" i="1"/>
  <c r="P3644" i="1"/>
  <c r="T3644" i="1"/>
  <c r="N3644" i="1"/>
  <c r="T3640" i="1"/>
  <c r="N3640" i="1"/>
  <c r="O3640" i="1"/>
  <c r="P3640" i="1"/>
  <c r="P3636" i="1"/>
  <c r="T3636" i="1"/>
  <c r="N3636" i="1"/>
  <c r="O3636" i="1"/>
  <c r="O3632" i="1"/>
  <c r="P3632" i="1"/>
  <c r="T3632" i="1"/>
  <c r="N3628" i="1"/>
  <c r="O3628" i="1"/>
  <c r="P3628" i="1"/>
  <c r="T3628" i="1"/>
  <c r="P3624" i="1"/>
  <c r="T3624" i="1"/>
  <c r="N3624" i="1"/>
  <c r="O3624" i="1"/>
  <c r="O3620" i="1"/>
  <c r="P3620" i="1"/>
  <c r="T3620" i="1"/>
  <c r="N3620" i="1"/>
  <c r="N3616" i="1"/>
  <c r="O3616" i="1"/>
  <c r="P3616" i="1"/>
  <c r="T3616" i="1"/>
  <c r="T3612" i="1"/>
  <c r="N3612" i="1"/>
  <c r="O3612" i="1"/>
  <c r="P3612" i="1"/>
  <c r="O3608" i="1"/>
  <c r="P3608" i="1"/>
  <c r="T3608" i="1"/>
  <c r="N3608" i="1"/>
  <c r="N3604" i="1"/>
  <c r="O3604" i="1"/>
  <c r="P3604" i="1"/>
  <c r="P3600" i="1"/>
  <c r="T3600" i="1"/>
  <c r="O3600" i="1"/>
  <c r="N3600" i="1"/>
  <c r="O3596" i="1"/>
  <c r="P3596" i="1"/>
  <c r="N3596" i="1"/>
  <c r="T3596" i="1"/>
  <c r="T3592" i="1"/>
  <c r="N3592" i="1"/>
  <c r="O3592" i="1"/>
  <c r="P3592" i="1"/>
  <c r="P3588" i="1"/>
  <c r="T3588" i="1"/>
  <c r="N3588" i="1"/>
  <c r="O3588" i="1"/>
  <c r="O3584" i="1"/>
  <c r="P3584" i="1"/>
  <c r="T3584" i="1"/>
  <c r="N3584" i="1"/>
  <c r="N3580" i="1"/>
  <c r="O3580" i="1"/>
  <c r="P3580" i="1"/>
  <c r="T3580" i="1"/>
  <c r="P3576" i="1"/>
  <c r="T3576" i="1"/>
  <c r="N3576" i="1"/>
  <c r="O3576" i="1"/>
  <c r="O3572" i="1"/>
  <c r="P3572" i="1"/>
  <c r="T3572" i="1"/>
  <c r="N3568" i="1"/>
  <c r="O3568" i="1"/>
  <c r="P3568" i="1"/>
  <c r="T3568" i="1"/>
  <c r="T3564" i="1"/>
  <c r="N3564" i="1"/>
  <c r="O3564" i="1"/>
  <c r="P3564" i="1"/>
  <c r="O3560" i="1"/>
  <c r="P3560" i="1"/>
  <c r="T3560" i="1"/>
  <c r="N3560" i="1"/>
  <c r="N3556" i="1"/>
  <c r="O3556" i="1"/>
  <c r="P3556" i="1"/>
  <c r="T3556" i="1"/>
  <c r="T3552" i="1"/>
  <c r="N3552" i="1"/>
  <c r="O3552" i="1"/>
  <c r="P3552" i="1"/>
  <c r="P3548" i="1"/>
  <c r="T3548" i="1"/>
  <c r="N3548" i="1"/>
  <c r="O3548" i="1"/>
  <c r="O3544" i="1"/>
  <c r="P3544" i="1"/>
  <c r="T3544" i="1"/>
  <c r="N3544" i="1"/>
  <c r="N3540" i="1"/>
  <c r="T3540" i="1"/>
  <c r="O3540" i="1"/>
  <c r="P3540" i="1"/>
  <c r="P3536" i="1"/>
  <c r="T3536" i="1"/>
  <c r="N3536" i="1"/>
  <c r="O3536" i="1"/>
  <c r="O3532" i="1"/>
  <c r="P3532" i="1"/>
  <c r="T3532" i="1"/>
  <c r="N3532" i="1"/>
  <c r="N3528" i="1"/>
  <c r="O3528" i="1"/>
  <c r="P3528" i="1"/>
  <c r="T3528" i="1"/>
  <c r="T3524" i="1"/>
  <c r="N3524" i="1"/>
  <c r="O3524" i="1"/>
  <c r="P3524" i="1"/>
  <c r="P3520" i="1"/>
  <c r="T3520" i="1"/>
  <c r="N3520" i="1"/>
  <c r="O3520" i="1"/>
  <c r="O3516" i="1"/>
  <c r="P3516" i="1"/>
  <c r="T3516" i="1"/>
  <c r="N3516" i="1"/>
  <c r="N3512" i="1"/>
  <c r="O3512" i="1"/>
  <c r="P3512" i="1"/>
  <c r="T3512" i="1"/>
  <c r="T3508" i="1"/>
  <c r="N3508" i="1"/>
  <c r="O3508" i="1"/>
  <c r="P3508" i="1"/>
  <c r="P3504" i="1"/>
  <c r="T3504" i="1"/>
  <c r="N3504" i="1"/>
  <c r="O3504" i="1"/>
  <c r="O3500" i="1"/>
  <c r="P3500" i="1"/>
  <c r="T3500" i="1"/>
  <c r="N3500" i="1"/>
  <c r="N3496" i="1"/>
  <c r="O3496" i="1"/>
  <c r="P3496" i="1"/>
  <c r="T3496" i="1"/>
  <c r="T3492" i="1"/>
  <c r="N3492" i="1"/>
  <c r="O3492" i="1"/>
  <c r="P3492" i="1"/>
  <c r="P3488" i="1"/>
  <c r="T3488" i="1"/>
  <c r="N3488" i="1"/>
  <c r="O3488" i="1"/>
  <c r="N3484" i="1"/>
  <c r="O3484" i="1"/>
  <c r="T3484" i="1"/>
  <c r="P3484" i="1"/>
  <c r="T3480" i="1"/>
  <c r="N3480" i="1"/>
  <c r="O3480" i="1"/>
  <c r="P3480" i="1"/>
  <c r="P3476" i="1"/>
  <c r="T3476" i="1"/>
  <c r="N3476" i="1"/>
  <c r="O3476" i="1"/>
  <c r="O3472" i="1"/>
  <c r="P3472" i="1"/>
  <c r="T3472" i="1"/>
  <c r="N3472" i="1"/>
  <c r="N3468" i="1"/>
  <c r="O3468" i="1"/>
  <c r="P3468" i="1"/>
  <c r="T3468" i="1"/>
  <c r="T3464" i="1"/>
  <c r="N3464" i="1"/>
  <c r="O3464" i="1"/>
  <c r="P3464" i="1"/>
  <c r="P3460" i="1"/>
  <c r="T3460" i="1"/>
  <c r="N3460" i="1"/>
  <c r="O3460" i="1"/>
  <c r="O3456" i="1"/>
  <c r="P3456" i="1"/>
  <c r="T3456" i="1"/>
  <c r="N3456" i="1"/>
  <c r="N3452" i="1"/>
  <c r="O3452" i="1"/>
  <c r="P3452" i="1"/>
  <c r="T3452" i="1"/>
  <c r="T3448" i="1"/>
  <c r="N3448" i="1"/>
  <c r="O3448" i="1"/>
  <c r="P3448" i="1"/>
  <c r="P3443" i="1"/>
  <c r="T3443" i="1"/>
  <c r="N3443" i="1"/>
  <c r="O3443" i="1"/>
  <c r="O3439" i="1"/>
  <c r="P3439" i="1"/>
  <c r="T3439" i="1"/>
  <c r="N3439" i="1"/>
  <c r="N3435" i="1"/>
  <c r="O3435" i="1"/>
  <c r="P3435" i="1"/>
  <c r="T3435" i="1"/>
  <c r="T3431" i="1"/>
  <c r="N3431" i="1"/>
  <c r="O3431" i="1"/>
  <c r="P3431" i="1"/>
  <c r="P3427" i="1"/>
  <c r="T3427" i="1"/>
  <c r="N3427" i="1"/>
  <c r="O3427" i="1"/>
  <c r="O3423" i="1"/>
  <c r="P3423" i="1"/>
  <c r="T3423" i="1"/>
  <c r="N3423" i="1"/>
  <c r="N3419" i="1"/>
  <c r="O3419" i="1"/>
  <c r="P3419" i="1"/>
  <c r="T3419" i="1"/>
  <c r="T3415" i="1"/>
  <c r="N3415" i="1"/>
  <c r="O3415" i="1"/>
  <c r="P3415" i="1"/>
  <c r="N3934" i="1"/>
  <c r="T3930" i="1"/>
  <c r="O3926" i="1"/>
  <c r="O3769" i="1"/>
  <c r="P3741" i="1"/>
  <c r="N3632" i="1"/>
  <c r="P3820" i="1"/>
  <c r="N3820" i="1"/>
  <c r="O3820" i="1"/>
  <c r="N3816" i="1"/>
  <c r="O3816" i="1"/>
  <c r="T3816" i="1"/>
  <c r="P3812" i="1"/>
  <c r="T3812" i="1"/>
  <c r="N3812" i="1"/>
  <c r="O3812" i="1"/>
  <c r="N3808" i="1"/>
  <c r="O3808" i="1"/>
  <c r="P3808" i="1"/>
  <c r="T3808" i="1"/>
  <c r="T3804" i="1"/>
  <c r="N3804" i="1"/>
  <c r="P3804" i="1"/>
  <c r="P3800" i="1"/>
  <c r="T3800" i="1"/>
  <c r="N3800" i="1"/>
  <c r="O3800" i="1"/>
  <c r="N3796" i="1"/>
  <c r="O3796" i="1"/>
  <c r="P3796" i="1"/>
  <c r="T3796" i="1"/>
  <c r="P3792" i="1"/>
  <c r="T3792" i="1"/>
  <c r="N3792" i="1"/>
  <c r="O3792" i="1"/>
  <c r="O3788" i="1"/>
  <c r="P3788" i="1"/>
  <c r="T3788" i="1"/>
  <c r="N3788" i="1"/>
  <c r="N3784" i="1"/>
  <c r="O3784" i="1"/>
  <c r="P3784" i="1"/>
  <c r="T3784" i="1"/>
  <c r="P3780" i="1"/>
  <c r="T3780" i="1"/>
  <c r="N3780" i="1"/>
  <c r="O3780" i="1"/>
  <c r="N3776" i="1"/>
  <c r="O3776" i="1"/>
  <c r="P3776" i="1"/>
  <c r="T3776" i="1"/>
  <c r="T3772" i="1"/>
  <c r="N3772" i="1"/>
  <c r="O3772" i="1"/>
  <c r="P3768" i="1"/>
  <c r="T3768" i="1"/>
  <c r="N3768" i="1"/>
  <c r="O3768" i="1"/>
  <c r="N3764" i="1"/>
  <c r="O3764" i="1"/>
  <c r="P3764" i="1"/>
  <c r="T3764" i="1"/>
  <c r="P3760" i="1"/>
  <c r="T3760" i="1"/>
  <c r="N3760" i="1"/>
  <c r="O3760" i="1"/>
  <c r="O3756" i="1"/>
  <c r="P3756" i="1"/>
  <c r="T3756" i="1"/>
  <c r="N3756" i="1"/>
  <c r="N3752" i="1"/>
  <c r="O3752" i="1"/>
  <c r="P3752" i="1"/>
  <c r="T3752" i="1"/>
  <c r="P3748" i="1"/>
  <c r="T3748" i="1"/>
  <c r="N3748" i="1"/>
  <c r="N3744" i="1"/>
  <c r="O3744" i="1"/>
  <c r="P3744" i="1"/>
  <c r="T3740" i="1"/>
  <c r="N3740" i="1"/>
  <c r="O3740" i="1"/>
  <c r="P3740" i="1"/>
  <c r="P3736" i="1"/>
  <c r="T3736" i="1"/>
  <c r="N3736" i="1"/>
  <c r="O3736" i="1"/>
  <c r="N3732" i="1"/>
  <c r="O3732" i="1"/>
  <c r="P3732" i="1"/>
  <c r="T3732" i="1"/>
  <c r="P3729" i="1"/>
  <c r="T3729" i="1"/>
  <c r="N3729" i="1"/>
  <c r="O3729" i="1"/>
  <c r="O3725" i="1"/>
  <c r="P3725" i="1"/>
  <c r="T3725" i="1"/>
  <c r="N3721" i="1"/>
  <c r="O3721" i="1"/>
  <c r="P3721" i="1"/>
  <c r="O3717" i="1"/>
  <c r="T3717" i="1"/>
  <c r="N3717" i="1"/>
  <c r="N3713" i="1"/>
  <c r="O3713" i="1"/>
  <c r="P3713" i="1"/>
  <c r="T3713" i="1"/>
  <c r="P3709" i="1"/>
  <c r="T3709" i="1"/>
  <c r="N3709" i="1"/>
  <c r="O3709" i="1"/>
  <c r="O3705" i="1"/>
  <c r="P3705" i="1"/>
  <c r="T3705" i="1"/>
  <c r="N3705" i="1"/>
  <c r="T3702" i="1"/>
  <c r="N3702" i="1"/>
  <c r="O3702" i="1"/>
  <c r="P3702" i="1"/>
  <c r="P3698" i="1"/>
  <c r="T3698" i="1"/>
  <c r="N3698" i="1"/>
  <c r="O3698" i="1"/>
  <c r="O3694" i="1"/>
  <c r="P3694" i="1"/>
  <c r="T3694" i="1"/>
  <c r="N3690" i="1"/>
  <c r="O3690" i="1"/>
  <c r="P3690" i="1"/>
  <c r="T3690" i="1"/>
  <c r="P3686" i="1"/>
  <c r="T3686" i="1"/>
  <c r="N3686" i="1"/>
  <c r="O3686" i="1"/>
  <c r="O3682" i="1"/>
  <c r="P3682" i="1"/>
  <c r="T3682" i="1"/>
  <c r="N3682" i="1"/>
  <c r="N3678" i="1"/>
  <c r="O3678" i="1"/>
  <c r="P3678" i="1"/>
  <c r="T3678" i="1"/>
  <c r="T3674" i="1"/>
  <c r="N3674" i="1"/>
  <c r="O3674" i="1"/>
  <c r="P3674" i="1"/>
  <c r="O3670" i="1"/>
  <c r="P3670" i="1"/>
  <c r="T3670" i="1"/>
  <c r="N3670" i="1"/>
  <c r="N3666" i="1"/>
  <c r="O3666" i="1"/>
  <c r="P3666" i="1"/>
  <c r="T3666" i="1"/>
  <c r="T3662" i="1"/>
  <c r="N3662" i="1"/>
  <c r="O3662" i="1"/>
  <c r="P3662" i="1"/>
  <c r="P3658" i="1"/>
  <c r="T3658" i="1"/>
  <c r="N3658" i="1"/>
  <c r="N3654" i="1"/>
  <c r="O3654" i="1"/>
  <c r="P3654" i="1"/>
  <c r="T3654" i="1"/>
  <c r="T3650" i="1"/>
  <c r="N3650" i="1"/>
  <c r="O3650" i="1"/>
  <c r="P3650" i="1"/>
  <c r="P3647" i="1"/>
  <c r="T3647" i="1"/>
  <c r="N3647" i="1"/>
  <c r="O3647" i="1"/>
  <c r="O3643" i="1"/>
  <c r="P3643" i="1"/>
  <c r="T3643" i="1"/>
  <c r="N3643" i="1"/>
  <c r="T3639" i="1"/>
  <c r="N3639" i="1"/>
  <c r="O3639" i="1"/>
  <c r="P3639" i="1"/>
  <c r="P3635" i="1"/>
  <c r="T3635" i="1"/>
  <c r="N3635" i="1"/>
  <c r="O3635" i="1"/>
  <c r="O3631" i="1"/>
  <c r="P3631" i="1"/>
  <c r="T3631" i="1"/>
  <c r="N3631" i="1"/>
  <c r="N3627" i="1"/>
  <c r="O3627" i="1"/>
  <c r="P3627" i="1"/>
  <c r="T3627" i="1"/>
  <c r="P3623" i="1"/>
  <c r="T3623" i="1"/>
  <c r="N3623" i="1"/>
  <c r="O3623" i="1"/>
  <c r="O3619" i="1"/>
  <c r="P3619" i="1"/>
  <c r="T3619" i="1"/>
  <c r="N3619" i="1"/>
  <c r="N3615" i="1"/>
  <c r="O3615" i="1"/>
  <c r="P3615" i="1"/>
  <c r="T3615" i="1"/>
  <c r="T3611" i="1"/>
  <c r="N3611" i="1"/>
  <c r="O3611" i="1"/>
  <c r="P3611" i="1"/>
  <c r="O3607" i="1"/>
  <c r="P3607" i="1"/>
  <c r="T3607" i="1"/>
  <c r="N3607" i="1"/>
  <c r="N3603" i="1"/>
  <c r="O3603" i="1"/>
  <c r="P3603" i="1"/>
  <c r="T3603" i="1"/>
  <c r="P3599" i="1"/>
  <c r="T3599" i="1"/>
  <c r="N3599" i="1"/>
  <c r="O3599" i="1"/>
  <c r="O3595" i="1"/>
  <c r="P3595" i="1"/>
  <c r="N3595" i="1"/>
  <c r="T3595" i="1"/>
  <c r="T3591" i="1"/>
  <c r="N3591" i="1"/>
  <c r="P3591" i="1"/>
  <c r="O3591" i="1"/>
  <c r="P3587" i="1"/>
  <c r="T3587" i="1"/>
  <c r="N3587" i="1"/>
  <c r="O3587" i="1"/>
  <c r="O3583" i="1"/>
  <c r="P3583" i="1"/>
  <c r="T3583" i="1"/>
  <c r="N3583" i="1"/>
  <c r="N3579" i="1"/>
  <c r="O3579" i="1"/>
  <c r="P3579" i="1"/>
  <c r="T3579" i="1"/>
  <c r="P3575" i="1"/>
  <c r="T3575" i="1"/>
  <c r="N3575" i="1"/>
  <c r="O3575" i="1"/>
  <c r="O3571" i="1"/>
  <c r="P3571" i="1"/>
  <c r="T3571" i="1"/>
  <c r="N3571" i="1"/>
  <c r="N3567" i="1"/>
  <c r="O3567" i="1"/>
  <c r="P3567" i="1"/>
  <c r="T3567" i="1"/>
  <c r="T3563" i="1"/>
  <c r="N3563" i="1"/>
  <c r="O3563" i="1"/>
  <c r="P3563" i="1"/>
  <c r="O3559" i="1"/>
  <c r="P3559" i="1"/>
  <c r="T3559" i="1"/>
  <c r="N3559" i="1"/>
  <c r="N3555" i="1"/>
  <c r="O3555" i="1"/>
  <c r="P3555" i="1"/>
  <c r="T3555" i="1"/>
  <c r="T3551" i="1"/>
  <c r="N3551" i="1"/>
  <c r="O3551" i="1"/>
  <c r="P3551" i="1"/>
  <c r="T3547" i="1"/>
  <c r="N3547" i="1"/>
  <c r="O3547" i="1"/>
  <c r="P3547" i="1"/>
  <c r="P3543" i="1"/>
  <c r="T3543" i="1"/>
  <c r="N3543" i="1"/>
  <c r="O3543" i="1"/>
  <c r="O3539" i="1"/>
  <c r="T3539" i="1"/>
  <c r="N3539" i="1"/>
  <c r="P3539" i="1"/>
  <c r="T3535" i="1"/>
  <c r="N3535" i="1"/>
  <c r="O3535" i="1"/>
  <c r="P3535" i="1"/>
  <c r="P3531" i="1"/>
  <c r="T3531" i="1"/>
  <c r="N3531" i="1"/>
  <c r="O3531" i="1"/>
  <c r="O3527" i="1"/>
  <c r="P3527" i="1"/>
  <c r="T3527" i="1"/>
  <c r="N3527" i="1"/>
  <c r="N3523" i="1"/>
  <c r="O3523" i="1"/>
  <c r="P3523" i="1"/>
  <c r="T3523" i="1"/>
  <c r="T3519" i="1"/>
  <c r="N3519" i="1"/>
  <c r="O3519" i="1"/>
  <c r="P3519" i="1"/>
  <c r="P3515" i="1"/>
  <c r="T3515" i="1"/>
  <c r="N3515" i="1"/>
  <c r="O3515" i="1"/>
  <c r="O3511" i="1"/>
  <c r="P3511" i="1"/>
  <c r="T3511" i="1"/>
  <c r="N3511" i="1"/>
  <c r="N3507" i="1"/>
  <c r="O3507" i="1"/>
  <c r="P3507" i="1"/>
  <c r="T3507" i="1"/>
  <c r="T3503" i="1"/>
  <c r="N3503" i="1"/>
  <c r="O3503" i="1"/>
  <c r="P3503" i="1"/>
  <c r="P3499" i="1"/>
  <c r="T3499" i="1"/>
  <c r="N3499" i="1"/>
  <c r="O3499" i="1"/>
  <c r="O3495" i="1"/>
  <c r="P3495" i="1"/>
  <c r="T3495" i="1"/>
  <c r="N3495" i="1"/>
  <c r="N3491" i="1"/>
  <c r="O3491" i="1"/>
  <c r="P3491" i="1"/>
  <c r="T3491" i="1"/>
  <c r="T3487" i="1"/>
  <c r="N3487" i="1"/>
  <c r="O3487" i="1"/>
  <c r="P3487" i="1"/>
  <c r="O3483" i="1"/>
  <c r="P3483" i="1"/>
  <c r="N3483" i="1"/>
  <c r="T3483" i="1"/>
  <c r="N3479" i="1"/>
  <c r="O3479" i="1"/>
  <c r="T3479" i="1"/>
  <c r="P3479" i="1"/>
  <c r="T3475" i="1"/>
  <c r="N3475" i="1"/>
  <c r="O3475" i="1"/>
  <c r="P3475" i="1"/>
  <c r="P3471" i="1"/>
  <c r="T3471" i="1"/>
  <c r="N3471" i="1"/>
  <c r="O3471" i="1"/>
  <c r="O3467" i="1"/>
  <c r="P3467" i="1"/>
  <c r="T3467" i="1"/>
  <c r="N3467" i="1"/>
  <c r="N3463" i="1"/>
  <c r="O3463" i="1"/>
  <c r="P3463" i="1"/>
  <c r="T3463" i="1"/>
  <c r="T3459" i="1"/>
  <c r="N3459" i="1"/>
  <c r="O3459" i="1"/>
  <c r="P3459" i="1"/>
  <c r="P3455" i="1"/>
  <c r="T3455" i="1"/>
  <c r="N3455" i="1"/>
  <c r="O3455" i="1"/>
  <c r="O3451" i="1"/>
  <c r="P3451" i="1"/>
  <c r="T3451" i="1"/>
  <c r="N3451" i="1"/>
  <c r="N3447" i="1"/>
  <c r="O3447" i="1"/>
  <c r="P3447" i="1"/>
  <c r="T3447" i="1"/>
  <c r="T3442" i="1"/>
  <c r="N3442" i="1"/>
  <c r="O3442" i="1"/>
  <c r="P3442" i="1"/>
  <c r="P3438" i="1"/>
  <c r="T3438" i="1"/>
  <c r="N3438" i="1"/>
  <c r="O3438" i="1"/>
  <c r="O3434" i="1"/>
  <c r="P3434" i="1"/>
  <c r="T3434" i="1"/>
  <c r="N3434" i="1"/>
  <c r="N3430" i="1"/>
  <c r="O3430" i="1"/>
  <c r="P3430" i="1"/>
  <c r="T3430" i="1"/>
  <c r="T3426" i="1"/>
  <c r="N3426" i="1"/>
  <c r="O3426" i="1"/>
  <c r="P3426" i="1"/>
  <c r="P3422" i="1"/>
  <c r="T3422" i="1"/>
  <c r="N3422" i="1"/>
  <c r="O3422" i="1"/>
  <c r="O3418" i="1"/>
  <c r="P3418" i="1"/>
  <c r="T3418" i="1"/>
  <c r="N3418" i="1"/>
  <c r="N3414" i="1"/>
  <c r="O3414" i="1"/>
  <c r="P3414" i="1"/>
  <c r="T3414" i="1"/>
  <c r="P3930" i="1"/>
  <c r="N3926" i="1"/>
  <c r="T3820" i="1"/>
  <c r="N3801" i="1"/>
  <c r="O3793" i="1"/>
  <c r="T3765" i="1"/>
  <c r="N3725" i="1"/>
  <c r="O3922" i="1"/>
  <c r="P3922" i="1"/>
  <c r="T3922" i="1"/>
  <c r="N3918" i="1"/>
  <c r="O3918" i="1"/>
  <c r="P3918" i="1"/>
  <c r="T3914" i="1"/>
  <c r="N3914" i="1"/>
  <c r="O3914" i="1"/>
  <c r="P3910" i="1"/>
  <c r="T3910" i="1"/>
  <c r="N3910" i="1"/>
  <c r="O3906" i="1"/>
  <c r="P3906" i="1"/>
  <c r="T3906" i="1"/>
  <c r="N3902" i="1"/>
  <c r="O3902" i="1"/>
  <c r="P3902" i="1"/>
  <c r="T3898" i="1"/>
  <c r="N3898" i="1"/>
  <c r="O3898" i="1"/>
  <c r="P3894" i="1"/>
  <c r="T3894" i="1"/>
  <c r="N3894" i="1"/>
  <c r="O3890" i="1"/>
  <c r="P3890" i="1"/>
  <c r="T3890" i="1"/>
  <c r="N3886" i="1"/>
  <c r="O3886" i="1"/>
  <c r="P3886" i="1"/>
  <c r="P3882" i="1"/>
  <c r="T3882" i="1"/>
  <c r="N3882" i="1"/>
  <c r="N3878" i="1"/>
  <c r="O3878" i="1"/>
  <c r="P3878" i="1"/>
  <c r="P3874" i="1"/>
  <c r="T3874" i="1"/>
  <c r="N3874" i="1"/>
  <c r="O3870" i="1"/>
  <c r="P3870" i="1"/>
  <c r="T3870" i="1"/>
  <c r="N3866" i="1"/>
  <c r="O3866" i="1"/>
  <c r="P3866" i="1"/>
  <c r="P3862" i="1"/>
  <c r="T3862" i="1"/>
  <c r="N3862" i="1"/>
  <c r="N3858" i="1"/>
  <c r="O3858" i="1"/>
  <c r="P3858" i="1"/>
  <c r="T3854" i="1"/>
  <c r="N3854" i="1"/>
  <c r="O3854" i="1"/>
  <c r="P3850" i="1"/>
  <c r="T3850" i="1"/>
  <c r="N3850" i="1"/>
  <c r="N3846" i="1"/>
  <c r="O3846" i="1"/>
  <c r="P3846" i="1"/>
  <c r="P3842" i="1"/>
  <c r="T3842" i="1"/>
  <c r="N3842" i="1"/>
  <c r="O3838" i="1"/>
  <c r="P3838" i="1"/>
  <c r="T3838" i="1"/>
  <c r="N3834" i="1"/>
  <c r="O3834" i="1"/>
  <c r="P3834" i="1"/>
  <c r="P3830" i="1"/>
  <c r="T3830" i="1"/>
  <c r="N3830" i="1"/>
  <c r="N3826" i="1"/>
  <c r="O3826" i="1"/>
  <c r="P3826" i="1"/>
  <c r="O3822" i="1"/>
  <c r="N3822" i="1"/>
  <c r="P3822" i="1"/>
  <c r="T3822" i="1"/>
  <c r="T3818" i="1"/>
  <c r="N3818" i="1"/>
  <c r="P3818" i="1"/>
  <c r="O3814" i="1"/>
  <c r="P3814" i="1"/>
  <c r="N3814" i="1"/>
  <c r="T3810" i="1"/>
  <c r="N3810" i="1"/>
  <c r="O3810" i="1"/>
  <c r="P3810" i="1"/>
  <c r="P3806" i="1"/>
  <c r="T3806" i="1"/>
  <c r="O3806" i="1"/>
  <c r="O3802" i="1"/>
  <c r="P3802" i="1"/>
  <c r="N3802" i="1"/>
  <c r="T3798" i="1"/>
  <c r="N3798" i="1"/>
  <c r="O3798" i="1"/>
  <c r="P3798" i="1"/>
  <c r="O3794" i="1"/>
  <c r="P3794" i="1"/>
  <c r="N3794" i="1"/>
  <c r="T3794" i="1"/>
  <c r="N3790" i="1"/>
  <c r="O3790" i="1"/>
  <c r="P3790" i="1"/>
  <c r="T3790" i="1"/>
  <c r="T3786" i="1"/>
  <c r="N3786" i="1"/>
  <c r="O3786" i="1"/>
  <c r="O3782" i="1"/>
  <c r="P3782" i="1"/>
  <c r="T3782" i="1"/>
  <c r="N3782" i="1"/>
  <c r="T3778" i="1"/>
  <c r="N3778" i="1"/>
  <c r="O3778" i="1"/>
  <c r="P3778" i="1"/>
  <c r="P3774" i="1"/>
  <c r="T3774" i="1"/>
  <c r="N3774" i="1"/>
  <c r="O3774" i="1"/>
  <c r="O3770" i="1"/>
  <c r="P3770" i="1"/>
  <c r="T3770" i="1"/>
  <c r="N3770" i="1"/>
  <c r="T3766" i="1"/>
  <c r="N3766" i="1"/>
  <c r="O3766" i="1"/>
  <c r="P3766" i="1"/>
  <c r="O3762" i="1"/>
  <c r="P3762" i="1"/>
  <c r="T3762" i="1"/>
  <c r="N3758" i="1"/>
  <c r="O3758" i="1"/>
  <c r="P3758" i="1"/>
  <c r="T3754" i="1"/>
  <c r="N3754" i="1"/>
  <c r="O3754" i="1"/>
  <c r="P3754" i="1"/>
  <c r="O3750" i="1"/>
  <c r="P3750" i="1"/>
  <c r="T3750" i="1"/>
  <c r="N3750" i="1"/>
  <c r="T3746" i="1"/>
  <c r="N3746" i="1"/>
  <c r="O3746" i="1"/>
  <c r="P3746" i="1"/>
  <c r="P3742" i="1"/>
  <c r="T3742" i="1"/>
  <c r="N3742" i="1"/>
  <c r="O3742" i="1"/>
  <c r="O3738" i="1"/>
  <c r="P3738" i="1"/>
  <c r="T3738" i="1"/>
  <c r="T3734" i="1"/>
  <c r="N3734" i="1"/>
  <c r="O3734" i="1"/>
  <c r="O3730" i="1"/>
  <c r="P3730" i="1"/>
  <c r="T3730" i="1"/>
  <c r="N3730" i="1"/>
  <c r="N3727" i="1"/>
  <c r="O3727" i="1"/>
  <c r="P3727" i="1"/>
  <c r="T3727" i="1"/>
  <c r="T3723" i="1"/>
  <c r="N3723" i="1"/>
  <c r="O3723" i="1"/>
  <c r="P3723" i="1"/>
  <c r="N3719" i="1"/>
  <c r="O3719" i="1"/>
  <c r="P3719" i="1"/>
  <c r="T3719" i="1"/>
  <c r="T3715" i="1"/>
  <c r="P3715" i="1"/>
  <c r="N3715" i="1"/>
  <c r="O3715" i="1"/>
  <c r="O3711" i="1"/>
  <c r="P3711" i="1"/>
  <c r="N3711" i="1"/>
  <c r="T3711" i="1"/>
  <c r="N3707" i="1"/>
  <c r="O3707" i="1"/>
  <c r="P3707" i="1"/>
  <c r="T3707" i="1"/>
  <c r="P3703" i="1"/>
  <c r="T3703" i="1"/>
  <c r="N3703" i="1"/>
  <c r="O3703" i="1"/>
  <c r="O3700" i="1"/>
  <c r="P3700" i="1"/>
  <c r="N3700" i="1"/>
  <c r="T3700" i="1"/>
  <c r="N3696" i="1"/>
  <c r="O3696" i="1"/>
  <c r="P3696" i="1"/>
  <c r="T3696" i="1"/>
  <c r="T3692" i="1"/>
  <c r="N3692" i="1"/>
  <c r="O3692" i="1"/>
  <c r="P3692" i="1"/>
  <c r="O3688" i="1"/>
  <c r="P3688" i="1"/>
  <c r="T3688" i="1"/>
  <c r="N3688" i="1"/>
  <c r="N3684" i="1"/>
  <c r="O3684" i="1"/>
  <c r="P3684" i="1"/>
  <c r="T3684" i="1"/>
  <c r="T3680" i="1"/>
  <c r="N3680" i="1"/>
  <c r="O3680" i="1"/>
  <c r="P3680" i="1"/>
  <c r="P3676" i="1"/>
  <c r="T3676" i="1"/>
  <c r="N3676" i="1"/>
  <c r="O3676" i="1"/>
  <c r="N3672" i="1"/>
  <c r="O3672" i="1"/>
  <c r="P3672" i="1"/>
  <c r="T3672" i="1"/>
  <c r="T3668" i="1"/>
  <c r="N3668" i="1"/>
  <c r="O3668" i="1"/>
  <c r="P3668" i="1"/>
  <c r="P3664" i="1"/>
  <c r="T3664" i="1"/>
  <c r="N3664" i="1"/>
  <c r="O3664" i="1"/>
  <c r="O3660" i="1"/>
  <c r="P3660" i="1"/>
  <c r="T3660" i="1"/>
  <c r="N3660" i="1"/>
  <c r="T3656" i="1"/>
  <c r="N3656" i="1"/>
  <c r="O3656" i="1"/>
  <c r="P3656" i="1"/>
  <c r="P3652" i="1"/>
  <c r="T3652" i="1"/>
  <c r="N3652" i="1"/>
  <c r="O3652" i="1"/>
  <c r="O3648" i="1"/>
  <c r="P3648" i="1"/>
  <c r="T3648" i="1"/>
  <c r="N3648" i="1"/>
  <c r="N3645" i="1"/>
  <c r="O3645" i="1"/>
  <c r="P3645" i="1"/>
  <c r="P3641" i="1"/>
  <c r="T3641" i="1"/>
  <c r="N3641" i="1"/>
  <c r="O3641" i="1"/>
  <c r="O3637" i="1"/>
  <c r="P3637" i="1"/>
  <c r="T3637" i="1"/>
  <c r="N3637" i="1"/>
  <c r="N3633" i="1"/>
  <c r="O3633" i="1"/>
  <c r="P3633" i="1"/>
  <c r="T3633" i="1"/>
  <c r="T3629" i="1"/>
  <c r="N3629" i="1"/>
  <c r="O3629" i="1"/>
  <c r="P3629" i="1"/>
  <c r="O3625" i="1"/>
  <c r="P3625" i="1"/>
  <c r="T3625" i="1"/>
  <c r="N3625" i="1"/>
  <c r="N3621" i="1"/>
  <c r="O3621" i="1"/>
  <c r="P3621" i="1"/>
  <c r="T3621" i="1"/>
  <c r="T3617" i="1"/>
  <c r="N3617" i="1"/>
  <c r="O3617" i="1"/>
  <c r="P3617" i="1"/>
  <c r="P3613" i="1"/>
  <c r="T3613" i="1"/>
  <c r="N3613" i="1"/>
  <c r="O3613" i="1"/>
  <c r="N3609" i="1"/>
  <c r="O3609" i="1"/>
  <c r="P3609" i="1"/>
  <c r="T3609" i="1"/>
  <c r="T3605" i="1"/>
  <c r="N3605" i="1"/>
  <c r="O3605" i="1"/>
  <c r="P3605" i="1"/>
  <c r="P3601" i="1"/>
  <c r="T3601" i="1"/>
  <c r="N3601" i="1"/>
  <c r="O3601" i="1"/>
  <c r="N3597" i="1"/>
  <c r="O3597" i="1"/>
  <c r="P3597" i="1"/>
  <c r="T3597" i="1"/>
  <c r="P3593" i="1"/>
  <c r="T3593" i="1"/>
  <c r="O3593" i="1"/>
  <c r="N3593" i="1"/>
  <c r="O3589" i="1"/>
  <c r="P3589" i="1"/>
  <c r="T3589" i="1"/>
  <c r="N3589" i="1"/>
  <c r="N3585" i="1"/>
  <c r="O3585" i="1"/>
  <c r="P3585" i="1"/>
  <c r="T3585" i="1"/>
  <c r="T3581" i="1"/>
  <c r="N3581" i="1"/>
  <c r="O3581" i="1"/>
  <c r="P3581" i="1"/>
  <c r="O3577" i="1"/>
  <c r="P3577" i="1"/>
  <c r="T3577" i="1"/>
  <c r="N3577" i="1"/>
  <c r="N3573" i="1"/>
  <c r="O3573" i="1"/>
  <c r="P3573" i="1"/>
  <c r="T3573" i="1"/>
  <c r="T3569" i="1"/>
  <c r="N3569" i="1"/>
  <c r="O3569" i="1"/>
  <c r="P3569" i="1"/>
  <c r="P3565" i="1"/>
  <c r="T3565" i="1"/>
  <c r="N3565" i="1"/>
  <c r="O3565" i="1"/>
  <c r="N3561" i="1"/>
  <c r="O3561" i="1"/>
  <c r="P3561" i="1"/>
  <c r="T3561" i="1"/>
  <c r="T3557" i="1"/>
  <c r="N3557" i="1"/>
  <c r="O3557" i="1"/>
  <c r="P3557" i="1"/>
  <c r="P3553" i="1"/>
  <c r="T3553" i="1"/>
  <c r="N3553" i="1"/>
  <c r="O3553" i="1"/>
  <c r="O3549" i="1"/>
  <c r="P3549" i="1"/>
  <c r="T3549" i="1"/>
  <c r="N3549" i="1"/>
  <c r="N3545" i="1"/>
  <c r="O3545" i="1"/>
  <c r="P3545" i="1"/>
  <c r="T3545" i="1"/>
  <c r="T3541" i="1"/>
  <c r="N3541" i="1"/>
  <c r="O3541" i="1"/>
  <c r="P3541" i="1"/>
  <c r="P3537" i="1"/>
  <c r="O3537" i="1"/>
  <c r="T3537" i="1"/>
  <c r="N3537" i="1"/>
  <c r="N3533" i="1"/>
  <c r="O3533" i="1"/>
  <c r="P3533" i="1"/>
  <c r="T3533" i="1"/>
  <c r="T3529" i="1"/>
  <c r="N3529" i="1"/>
  <c r="O3529" i="1"/>
  <c r="P3529" i="1"/>
  <c r="P3525" i="1"/>
  <c r="T3525" i="1"/>
  <c r="N3525" i="1"/>
  <c r="O3525" i="1"/>
  <c r="O3521" i="1"/>
  <c r="P3521" i="1"/>
  <c r="T3521" i="1"/>
  <c r="N3521" i="1"/>
  <c r="N3517" i="1"/>
  <c r="O3517" i="1"/>
  <c r="P3517" i="1"/>
  <c r="T3517" i="1"/>
  <c r="T3513" i="1"/>
  <c r="N3513" i="1"/>
  <c r="O3513" i="1"/>
  <c r="P3513" i="1"/>
  <c r="P3509" i="1"/>
  <c r="T3509" i="1"/>
  <c r="N3509" i="1"/>
  <c r="O3509" i="1"/>
  <c r="O3505" i="1"/>
  <c r="P3505" i="1"/>
  <c r="T3505" i="1"/>
  <c r="N3505" i="1"/>
  <c r="N3501" i="1"/>
  <c r="O3501" i="1"/>
  <c r="P3501" i="1"/>
  <c r="T3501" i="1"/>
  <c r="T3497" i="1"/>
  <c r="N3497" i="1"/>
  <c r="O3497" i="1"/>
  <c r="P3497" i="1"/>
  <c r="P3493" i="1"/>
  <c r="T3493" i="1"/>
  <c r="N3493" i="1"/>
  <c r="O3493" i="1"/>
  <c r="O3489" i="1"/>
  <c r="P3489" i="1"/>
  <c r="T3489" i="1"/>
  <c r="N3489" i="1"/>
  <c r="N3485" i="1"/>
  <c r="T3485" i="1"/>
  <c r="O3485" i="1"/>
  <c r="P3485" i="1"/>
  <c r="P3481" i="1"/>
  <c r="T3481" i="1"/>
  <c r="O3481" i="1"/>
  <c r="N3481" i="1"/>
  <c r="O3477" i="1"/>
  <c r="P3477" i="1"/>
  <c r="N3477" i="1"/>
  <c r="T3477" i="1"/>
  <c r="N3473" i="1"/>
  <c r="O3473" i="1"/>
  <c r="P3473" i="1"/>
  <c r="T3473" i="1"/>
  <c r="T3469" i="1"/>
  <c r="N3469" i="1"/>
  <c r="O3469" i="1"/>
  <c r="P3469" i="1"/>
  <c r="P3465" i="1"/>
  <c r="T3465" i="1"/>
  <c r="N3465" i="1"/>
  <c r="O3465" i="1"/>
  <c r="O3461" i="1"/>
  <c r="P3461" i="1"/>
  <c r="T3461" i="1"/>
  <c r="N3461" i="1"/>
  <c r="N3457" i="1"/>
  <c r="O3457" i="1"/>
  <c r="P3457" i="1"/>
  <c r="T3457" i="1"/>
  <c r="T3453" i="1"/>
  <c r="N3453" i="1"/>
  <c r="O3453" i="1"/>
  <c r="P3453" i="1"/>
  <c r="P3449" i="1"/>
  <c r="T3449" i="1"/>
  <c r="N3449" i="1"/>
  <c r="O3449" i="1"/>
  <c r="O3444" i="1"/>
  <c r="P3444" i="1"/>
  <c r="T3444" i="1"/>
  <c r="N3444" i="1"/>
  <c r="N3440" i="1"/>
  <c r="O3440" i="1"/>
  <c r="P3440" i="1"/>
  <c r="T3440" i="1"/>
  <c r="T3436" i="1"/>
  <c r="N3436" i="1"/>
  <c r="O3436" i="1"/>
  <c r="P3436" i="1"/>
  <c r="P3432" i="1"/>
  <c r="T3432" i="1"/>
  <c r="N3432" i="1"/>
  <c r="O3432" i="1"/>
  <c r="O3428" i="1"/>
  <c r="P3428" i="1"/>
  <c r="T3428" i="1"/>
  <c r="N3428" i="1"/>
  <c r="N3424" i="1"/>
  <c r="O3424" i="1"/>
  <c r="P3424" i="1"/>
  <c r="T3424" i="1"/>
  <c r="T3420" i="1"/>
  <c r="N3420" i="1"/>
  <c r="O3420" i="1"/>
  <c r="P3420" i="1"/>
  <c r="P3416" i="1"/>
  <c r="T3416" i="1"/>
  <c r="N3416" i="1"/>
  <c r="O3416" i="1"/>
  <c r="P3934" i="1"/>
  <c r="P3926" i="1"/>
  <c r="N3906" i="1"/>
  <c r="T3902" i="1"/>
  <c r="O3882" i="1"/>
  <c r="T3878" i="1"/>
  <c r="P3854" i="1"/>
  <c r="O3830" i="1"/>
  <c r="T3826" i="1"/>
  <c r="O3818" i="1"/>
  <c r="O3804" i="1"/>
  <c r="P3797" i="1"/>
  <c r="P3786" i="1"/>
  <c r="P3772" i="1"/>
  <c r="T3758" i="1"/>
  <c r="T3744" i="1"/>
  <c r="P3717" i="1"/>
  <c r="N3694" i="1"/>
  <c r="T3645" i="1"/>
  <c r="N3572" i="1"/>
  <c r="N3404" i="1"/>
  <c r="O3941" i="1"/>
  <c r="N3941" i="1"/>
  <c r="P3400" i="1"/>
  <c r="T3941" i="1"/>
  <c r="T3400" i="1"/>
  <c r="P3404" i="1"/>
  <c r="O3408" i="1"/>
  <c r="O3409" i="1"/>
  <c r="N3412" i="1"/>
  <c r="P3937" i="1"/>
  <c r="O3937" i="1"/>
  <c r="T3937" i="1"/>
  <c r="O3404" i="1"/>
  <c r="N3408" i="1"/>
  <c r="T3412" i="1"/>
  <c r="T3397" i="1"/>
  <c r="O3401" i="1"/>
  <c r="N3413" i="1"/>
  <c r="N3937" i="1"/>
  <c r="P3938" i="1"/>
  <c r="T3938" i="1"/>
  <c r="T3401" i="1"/>
  <c r="P3409" i="1"/>
  <c r="O3939" i="1"/>
  <c r="P3939" i="1"/>
  <c r="N3939" i="1"/>
  <c r="T3939" i="1"/>
  <c r="O3943" i="1"/>
  <c r="P3943" i="1"/>
  <c r="N3943" i="1"/>
  <c r="O3942" i="1"/>
  <c r="P3942" i="1"/>
  <c r="T3942" i="1"/>
  <c r="N3942" i="1"/>
  <c r="P3405" i="1"/>
  <c r="O3413" i="1"/>
  <c r="N3938" i="1"/>
  <c r="N3397" i="1"/>
  <c r="O3397" i="1"/>
  <c r="J139" i="17"/>
  <c r="J140" i="17"/>
  <c r="J141" i="17"/>
  <c r="J143" i="17"/>
  <c r="J142" i="17"/>
  <c r="J144" i="17"/>
  <c r="J145" i="17"/>
  <c r="J147" i="17"/>
  <c r="J146" i="17"/>
  <c r="J148" i="17"/>
  <c r="J149" i="17"/>
  <c r="J150" i="17"/>
  <c r="J151" i="17"/>
  <c r="J138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10" i="17"/>
  <c r="H111" i="17"/>
  <c r="H115" i="17"/>
  <c r="H116" i="17"/>
  <c r="H109" i="17"/>
  <c r="H112" i="17" l="1"/>
  <c r="H114" i="17"/>
  <c r="H108" i="17"/>
  <c r="J103" i="17"/>
  <c r="H117" i="17"/>
  <c r="H113" i="17"/>
  <c r="E366" i="9" l="1"/>
  <c r="F366" i="9"/>
  <c r="H111" i="9"/>
  <c r="H112" i="9"/>
  <c r="H113" i="9"/>
  <c r="H114" i="9"/>
  <c r="H115" i="9"/>
  <c r="H116" i="9"/>
  <c r="H117" i="9"/>
  <c r="H118" i="9"/>
  <c r="H119" i="9"/>
  <c r="H120" i="9"/>
  <c r="H121" i="9"/>
  <c r="T3295" i="1"/>
  <c r="O3268" i="1"/>
  <c r="N3222" i="1"/>
  <c r="N3191" i="1"/>
  <c r="N3177" i="1"/>
  <c r="N3089" i="1"/>
  <c r="N3045" i="1"/>
  <c r="N3009" i="1"/>
  <c r="O2948" i="1"/>
  <c r="N2947" i="1"/>
  <c r="N2924" i="1"/>
  <c r="T2932" i="1"/>
  <c r="N2940" i="1"/>
  <c r="N2955" i="1"/>
  <c r="N2963" i="1"/>
  <c r="N2978" i="1"/>
  <c r="N2986" i="1"/>
  <c r="P2994" i="1"/>
  <c r="N3002" i="1"/>
  <c r="N3010" i="1"/>
  <c r="T3018" i="1"/>
  <c r="N3026" i="1"/>
  <c r="O3034" i="1"/>
  <c r="N3042" i="1"/>
  <c r="N3050" i="1"/>
  <c r="P3058" i="1"/>
  <c r="N3066" i="1"/>
  <c r="N3074" i="1"/>
  <c r="T3082" i="1"/>
  <c r="N3090" i="1"/>
  <c r="O3098" i="1"/>
  <c r="N3106" i="1"/>
  <c r="N3114" i="1"/>
  <c r="P3122" i="1"/>
  <c r="N3130" i="1"/>
  <c r="N3138" i="1"/>
  <c r="T3146" i="1"/>
  <c r="N3154" i="1"/>
  <c r="O3162" i="1"/>
  <c r="N3170" i="1"/>
  <c r="N3178" i="1"/>
  <c r="P3186" i="1"/>
  <c r="N3194" i="1"/>
  <c r="N3202" i="1"/>
  <c r="T3210" i="1"/>
  <c r="N3218" i="1"/>
  <c r="O3226" i="1"/>
  <c r="N3234" i="1"/>
  <c r="N3242" i="1"/>
  <c r="P3250" i="1"/>
  <c r="N3257" i="1"/>
  <c r="N3265" i="1"/>
  <c r="T3273" i="1"/>
  <c r="N3281" i="1"/>
  <c r="O3289" i="1"/>
  <c r="N3297" i="1"/>
  <c r="N3305" i="1"/>
  <c r="P3313" i="1"/>
  <c r="N3321" i="1"/>
  <c r="N3329" i="1"/>
  <c r="T3337" i="1"/>
  <c r="N3345" i="1"/>
  <c r="O3353" i="1"/>
  <c r="N3361" i="1"/>
  <c r="N2917" i="1"/>
  <c r="O2917" i="1"/>
  <c r="P2917" i="1"/>
  <c r="T2917" i="1"/>
  <c r="N2918" i="1"/>
  <c r="O2918" i="1"/>
  <c r="P2918" i="1"/>
  <c r="T2918" i="1"/>
  <c r="N2919" i="1"/>
  <c r="O2919" i="1"/>
  <c r="P2919" i="1"/>
  <c r="T2919" i="1"/>
  <c r="N2920" i="1"/>
  <c r="O2920" i="1"/>
  <c r="P2920" i="1"/>
  <c r="T2920" i="1"/>
  <c r="N2921" i="1"/>
  <c r="O2921" i="1"/>
  <c r="P2921" i="1"/>
  <c r="T2921" i="1"/>
  <c r="N2922" i="1"/>
  <c r="O2922" i="1"/>
  <c r="P2922" i="1"/>
  <c r="T2922" i="1"/>
  <c r="N2923" i="1"/>
  <c r="O2923" i="1"/>
  <c r="P2923" i="1"/>
  <c r="T2923" i="1"/>
  <c r="N2925" i="1"/>
  <c r="O2925" i="1"/>
  <c r="P2925" i="1"/>
  <c r="T2925" i="1"/>
  <c r="N2926" i="1"/>
  <c r="O2926" i="1"/>
  <c r="P2926" i="1"/>
  <c r="T2926" i="1"/>
  <c r="N2927" i="1"/>
  <c r="O2927" i="1"/>
  <c r="P2927" i="1"/>
  <c r="T2927" i="1"/>
  <c r="N2928" i="1"/>
  <c r="O2928" i="1"/>
  <c r="P2928" i="1"/>
  <c r="T2928" i="1"/>
  <c r="N2929" i="1"/>
  <c r="O2929" i="1"/>
  <c r="P2929" i="1"/>
  <c r="T2929" i="1"/>
  <c r="N2930" i="1"/>
  <c r="O2930" i="1"/>
  <c r="P2930" i="1"/>
  <c r="T2930" i="1"/>
  <c r="N2931" i="1"/>
  <c r="O2931" i="1"/>
  <c r="P2931" i="1"/>
  <c r="T2931" i="1"/>
  <c r="P2932" i="1"/>
  <c r="N2933" i="1"/>
  <c r="O2933" i="1"/>
  <c r="P2933" i="1"/>
  <c r="T2933" i="1"/>
  <c r="N2934" i="1"/>
  <c r="O2934" i="1"/>
  <c r="P2934" i="1"/>
  <c r="T2934" i="1"/>
  <c r="N2935" i="1"/>
  <c r="O2935" i="1"/>
  <c r="P2935" i="1"/>
  <c r="T2935" i="1"/>
  <c r="N2936" i="1"/>
  <c r="O2936" i="1"/>
  <c r="P2936" i="1"/>
  <c r="T2936" i="1"/>
  <c r="N2937" i="1"/>
  <c r="O2937" i="1"/>
  <c r="P2937" i="1"/>
  <c r="T2937" i="1"/>
  <c r="N2938" i="1"/>
  <c r="O2938" i="1"/>
  <c r="P2938" i="1"/>
  <c r="T2938" i="1"/>
  <c r="N2939" i="1"/>
  <c r="O2939" i="1"/>
  <c r="P2939" i="1"/>
  <c r="T2939" i="1"/>
  <c r="N2941" i="1"/>
  <c r="O2941" i="1"/>
  <c r="P2941" i="1"/>
  <c r="T2941" i="1"/>
  <c r="N2942" i="1"/>
  <c r="O2942" i="1"/>
  <c r="P2942" i="1"/>
  <c r="T2942" i="1"/>
  <c r="N2943" i="1"/>
  <c r="O2943" i="1"/>
  <c r="P2943" i="1"/>
  <c r="T2943" i="1"/>
  <c r="N2944" i="1"/>
  <c r="O2944" i="1"/>
  <c r="P2944" i="1"/>
  <c r="T2944" i="1"/>
  <c r="N2945" i="1"/>
  <c r="O2945" i="1"/>
  <c r="P2945" i="1"/>
  <c r="T2945" i="1"/>
  <c r="N2946" i="1"/>
  <c r="O2946" i="1"/>
  <c r="P2946" i="1"/>
  <c r="T2946" i="1"/>
  <c r="T2947" i="1"/>
  <c r="N2948" i="1"/>
  <c r="N2949" i="1"/>
  <c r="O2949" i="1"/>
  <c r="P2949" i="1"/>
  <c r="T2949" i="1"/>
  <c r="N2950" i="1"/>
  <c r="O2950" i="1"/>
  <c r="P2950" i="1"/>
  <c r="T2950" i="1"/>
  <c r="N2951" i="1"/>
  <c r="O2951" i="1"/>
  <c r="P2951" i="1"/>
  <c r="T2951" i="1"/>
  <c r="N2952" i="1"/>
  <c r="O2952" i="1"/>
  <c r="P2952" i="1"/>
  <c r="T2952" i="1"/>
  <c r="N2953" i="1"/>
  <c r="O2953" i="1"/>
  <c r="P2953" i="1"/>
  <c r="T2953" i="1"/>
  <c r="N2954" i="1"/>
  <c r="O2954" i="1"/>
  <c r="P2954" i="1"/>
  <c r="T2954" i="1"/>
  <c r="N2956" i="1"/>
  <c r="O2956" i="1"/>
  <c r="P2956" i="1"/>
  <c r="T2956" i="1"/>
  <c r="N2957" i="1"/>
  <c r="O2957" i="1"/>
  <c r="P2957" i="1"/>
  <c r="T2957" i="1"/>
  <c r="N2958" i="1"/>
  <c r="O2958" i="1"/>
  <c r="P2958" i="1"/>
  <c r="T2958" i="1"/>
  <c r="N2959" i="1"/>
  <c r="O2959" i="1"/>
  <c r="P2959" i="1"/>
  <c r="T2959" i="1"/>
  <c r="N2960" i="1"/>
  <c r="O2960" i="1"/>
  <c r="P2960" i="1"/>
  <c r="T2960" i="1"/>
  <c r="N2961" i="1"/>
  <c r="O2961" i="1"/>
  <c r="P2961" i="1"/>
  <c r="T2961" i="1"/>
  <c r="N2962" i="1"/>
  <c r="O2962" i="1"/>
  <c r="P2962" i="1"/>
  <c r="T2962" i="1"/>
  <c r="T2963" i="1"/>
  <c r="N2964" i="1"/>
  <c r="O2964" i="1"/>
  <c r="P2964" i="1"/>
  <c r="T2964" i="1"/>
  <c r="N2965" i="1"/>
  <c r="O2965" i="1"/>
  <c r="P2965" i="1"/>
  <c r="T2965" i="1"/>
  <c r="N2966" i="1"/>
  <c r="O2966" i="1"/>
  <c r="P2966" i="1"/>
  <c r="T2966" i="1"/>
  <c r="N2967" i="1"/>
  <c r="O2967" i="1"/>
  <c r="P2967" i="1"/>
  <c r="T2967" i="1"/>
  <c r="N2968" i="1"/>
  <c r="O2968" i="1"/>
  <c r="P2968" i="1"/>
  <c r="T2968" i="1"/>
  <c r="N2969" i="1"/>
  <c r="O2969" i="1"/>
  <c r="P2969" i="1"/>
  <c r="T2969" i="1"/>
  <c r="N2970" i="1"/>
  <c r="O2970" i="1"/>
  <c r="P2970" i="1"/>
  <c r="T2970" i="1"/>
  <c r="N2971" i="1"/>
  <c r="O2971" i="1"/>
  <c r="P2971" i="1"/>
  <c r="T2971" i="1"/>
  <c r="N2972" i="1"/>
  <c r="O2972" i="1"/>
  <c r="P2972" i="1"/>
  <c r="T2972" i="1"/>
  <c r="N2973" i="1"/>
  <c r="O2973" i="1"/>
  <c r="P2973" i="1"/>
  <c r="T2973" i="1"/>
  <c r="N2974" i="1"/>
  <c r="O2974" i="1"/>
  <c r="P2974" i="1"/>
  <c r="T2974" i="1"/>
  <c r="N2975" i="1"/>
  <c r="O2975" i="1"/>
  <c r="P2975" i="1"/>
  <c r="T2975" i="1"/>
  <c r="N2976" i="1"/>
  <c r="O2976" i="1"/>
  <c r="P2976" i="1"/>
  <c r="T2976" i="1"/>
  <c r="N2977" i="1"/>
  <c r="O2977" i="1"/>
  <c r="P2977" i="1"/>
  <c r="T2977" i="1"/>
  <c r="T2978" i="1"/>
  <c r="N2979" i="1"/>
  <c r="O2979" i="1"/>
  <c r="P2979" i="1"/>
  <c r="T2979" i="1"/>
  <c r="N2980" i="1"/>
  <c r="O2980" i="1"/>
  <c r="P2980" i="1"/>
  <c r="T2980" i="1"/>
  <c r="N2981" i="1"/>
  <c r="O2981" i="1"/>
  <c r="P2981" i="1"/>
  <c r="T2981" i="1"/>
  <c r="N2982" i="1"/>
  <c r="O2982" i="1"/>
  <c r="P2982" i="1"/>
  <c r="T2982" i="1"/>
  <c r="N2983" i="1"/>
  <c r="O2983" i="1"/>
  <c r="P2983" i="1"/>
  <c r="T2983" i="1"/>
  <c r="N2984" i="1"/>
  <c r="O2984" i="1"/>
  <c r="P2984" i="1"/>
  <c r="T2984" i="1"/>
  <c r="N2985" i="1"/>
  <c r="O2985" i="1"/>
  <c r="P2985" i="1"/>
  <c r="T2985" i="1"/>
  <c r="N2987" i="1"/>
  <c r="O2987" i="1"/>
  <c r="P2987" i="1"/>
  <c r="T2987" i="1"/>
  <c r="N2988" i="1"/>
  <c r="O2988" i="1"/>
  <c r="P2988" i="1"/>
  <c r="T2988" i="1"/>
  <c r="N2989" i="1"/>
  <c r="O2989" i="1"/>
  <c r="P2989" i="1"/>
  <c r="T2989" i="1"/>
  <c r="N2990" i="1"/>
  <c r="O2990" i="1"/>
  <c r="P2990" i="1"/>
  <c r="T2990" i="1"/>
  <c r="N2991" i="1"/>
  <c r="O2991" i="1"/>
  <c r="P2991" i="1"/>
  <c r="T2991" i="1"/>
  <c r="N2992" i="1"/>
  <c r="O2992" i="1"/>
  <c r="P2992" i="1"/>
  <c r="T2992" i="1"/>
  <c r="N2993" i="1"/>
  <c r="O2993" i="1"/>
  <c r="P2993" i="1"/>
  <c r="T2993" i="1"/>
  <c r="O2994" i="1"/>
  <c r="N2995" i="1"/>
  <c r="O2995" i="1"/>
  <c r="P2995" i="1"/>
  <c r="T2995" i="1"/>
  <c r="N2996" i="1"/>
  <c r="O2996" i="1"/>
  <c r="P2996" i="1"/>
  <c r="T2996" i="1"/>
  <c r="N2997" i="1"/>
  <c r="O2997" i="1"/>
  <c r="P2997" i="1"/>
  <c r="T2997" i="1"/>
  <c r="N2998" i="1"/>
  <c r="O2998" i="1"/>
  <c r="P2998" i="1"/>
  <c r="T2998" i="1"/>
  <c r="N2999" i="1"/>
  <c r="O2999" i="1"/>
  <c r="P2999" i="1"/>
  <c r="T2999" i="1"/>
  <c r="N3000" i="1"/>
  <c r="O3000" i="1"/>
  <c r="P3000" i="1"/>
  <c r="T3000" i="1"/>
  <c r="N3001" i="1"/>
  <c r="O3001" i="1"/>
  <c r="P3001" i="1"/>
  <c r="T3001" i="1"/>
  <c r="N3003" i="1"/>
  <c r="O3003" i="1"/>
  <c r="P3003" i="1"/>
  <c r="T3003" i="1"/>
  <c r="N3004" i="1"/>
  <c r="O3004" i="1"/>
  <c r="P3004" i="1"/>
  <c r="T3004" i="1"/>
  <c r="N3005" i="1"/>
  <c r="O3005" i="1"/>
  <c r="P3005" i="1"/>
  <c r="T3005" i="1"/>
  <c r="N3006" i="1"/>
  <c r="O3006" i="1"/>
  <c r="P3006" i="1"/>
  <c r="T3006" i="1"/>
  <c r="N3007" i="1"/>
  <c r="O3007" i="1"/>
  <c r="P3007" i="1"/>
  <c r="T3007" i="1"/>
  <c r="N3008" i="1"/>
  <c r="O3008" i="1"/>
  <c r="P3008" i="1"/>
  <c r="T3008" i="1"/>
  <c r="P3009" i="1"/>
  <c r="T3009" i="1"/>
  <c r="N3011" i="1"/>
  <c r="O3011" i="1"/>
  <c r="P3011" i="1"/>
  <c r="T3011" i="1"/>
  <c r="N3012" i="1"/>
  <c r="O3012" i="1"/>
  <c r="P3012" i="1"/>
  <c r="T3012" i="1"/>
  <c r="N3013" i="1"/>
  <c r="O3013" i="1"/>
  <c r="P3013" i="1"/>
  <c r="T3013" i="1"/>
  <c r="N3014" i="1"/>
  <c r="O3014" i="1"/>
  <c r="P3014" i="1"/>
  <c r="T3014" i="1"/>
  <c r="N3015" i="1"/>
  <c r="O3015" i="1"/>
  <c r="P3015" i="1"/>
  <c r="T3015" i="1"/>
  <c r="N3016" i="1"/>
  <c r="O3016" i="1"/>
  <c r="P3016" i="1"/>
  <c r="T3016" i="1"/>
  <c r="N3017" i="1"/>
  <c r="O3017" i="1"/>
  <c r="P3017" i="1"/>
  <c r="T3017" i="1"/>
  <c r="P3018" i="1"/>
  <c r="N3019" i="1"/>
  <c r="O3019" i="1"/>
  <c r="P3019" i="1"/>
  <c r="T3019" i="1"/>
  <c r="N3020" i="1"/>
  <c r="O3020" i="1"/>
  <c r="P3020" i="1"/>
  <c r="T3020" i="1"/>
  <c r="N3021" i="1"/>
  <c r="O3021" i="1"/>
  <c r="P3021" i="1"/>
  <c r="T3021" i="1"/>
  <c r="N3022" i="1"/>
  <c r="O3022" i="1"/>
  <c r="P3022" i="1"/>
  <c r="T3022" i="1"/>
  <c r="N3023" i="1"/>
  <c r="O3023" i="1"/>
  <c r="P3023" i="1"/>
  <c r="T3023" i="1"/>
  <c r="N3024" i="1"/>
  <c r="O3024" i="1"/>
  <c r="P3024" i="1"/>
  <c r="T3024" i="1"/>
  <c r="N3025" i="1"/>
  <c r="O3025" i="1"/>
  <c r="P3025" i="1"/>
  <c r="T3025" i="1"/>
  <c r="N3027" i="1"/>
  <c r="O3027" i="1"/>
  <c r="P3027" i="1"/>
  <c r="T3027" i="1"/>
  <c r="N3028" i="1"/>
  <c r="O3028" i="1"/>
  <c r="P3028" i="1"/>
  <c r="T3028" i="1"/>
  <c r="N3029" i="1"/>
  <c r="O3029" i="1"/>
  <c r="P3029" i="1"/>
  <c r="T3029" i="1"/>
  <c r="N3030" i="1"/>
  <c r="O3030" i="1"/>
  <c r="P3030" i="1"/>
  <c r="T3030" i="1"/>
  <c r="N3031" i="1"/>
  <c r="O3031" i="1"/>
  <c r="P3031" i="1"/>
  <c r="T3031" i="1"/>
  <c r="N3032" i="1"/>
  <c r="O3032" i="1"/>
  <c r="P3032" i="1"/>
  <c r="T3032" i="1"/>
  <c r="N3033" i="1"/>
  <c r="O3033" i="1"/>
  <c r="P3033" i="1"/>
  <c r="T3033" i="1"/>
  <c r="N3034" i="1"/>
  <c r="N3035" i="1"/>
  <c r="O3035" i="1"/>
  <c r="P3035" i="1"/>
  <c r="T3035" i="1"/>
  <c r="N3036" i="1"/>
  <c r="O3036" i="1"/>
  <c r="P3036" i="1"/>
  <c r="T3036" i="1"/>
  <c r="N3037" i="1"/>
  <c r="O3037" i="1"/>
  <c r="P3037" i="1"/>
  <c r="T3037" i="1"/>
  <c r="N3038" i="1"/>
  <c r="O3038" i="1"/>
  <c r="P3038" i="1"/>
  <c r="T3038" i="1"/>
  <c r="N3039" i="1"/>
  <c r="O3039" i="1"/>
  <c r="P3039" i="1"/>
  <c r="T3039" i="1"/>
  <c r="N3040" i="1"/>
  <c r="O3040" i="1"/>
  <c r="P3040" i="1"/>
  <c r="T3040" i="1"/>
  <c r="N3041" i="1"/>
  <c r="O3041" i="1"/>
  <c r="P3041" i="1"/>
  <c r="T3041" i="1"/>
  <c r="T3042" i="1"/>
  <c r="N3043" i="1"/>
  <c r="O3043" i="1"/>
  <c r="P3043" i="1"/>
  <c r="T3043" i="1"/>
  <c r="N3044" i="1"/>
  <c r="O3044" i="1"/>
  <c r="P3044" i="1"/>
  <c r="T3044" i="1"/>
  <c r="N3046" i="1"/>
  <c r="O3046" i="1"/>
  <c r="P3046" i="1"/>
  <c r="T3046" i="1"/>
  <c r="N3047" i="1"/>
  <c r="O3047" i="1"/>
  <c r="P3047" i="1"/>
  <c r="T3047" i="1"/>
  <c r="N3048" i="1"/>
  <c r="O3048" i="1"/>
  <c r="P3048" i="1"/>
  <c r="T3048" i="1"/>
  <c r="N3049" i="1"/>
  <c r="O3049" i="1"/>
  <c r="P3049" i="1"/>
  <c r="T3049" i="1"/>
  <c r="N3051" i="1"/>
  <c r="O3051" i="1"/>
  <c r="P3051" i="1"/>
  <c r="T3051" i="1"/>
  <c r="N3052" i="1"/>
  <c r="O3052" i="1"/>
  <c r="P3052" i="1"/>
  <c r="T3052" i="1"/>
  <c r="N3053" i="1"/>
  <c r="O3053" i="1"/>
  <c r="P3053" i="1"/>
  <c r="T3053" i="1"/>
  <c r="N3054" i="1"/>
  <c r="O3054" i="1"/>
  <c r="P3054" i="1"/>
  <c r="T3054" i="1"/>
  <c r="N3055" i="1"/>
  <c r="O3055" i="1"/>
  <c r="P3055" i="1"/>
  <c r="T3055" i="1"/>
  <c r="N3056" i="1"/>
  <c r="O3056" i="1"/>
  <c r="P3056" i="1"/>
  <c r="T3056" i="1"/>
  <c r="N3057" i="1"/>
  <c r="O3057" i="1"/>
  <c r="P3057" i="1"/>
  <c r="T3057" i="1"/>
  <c r="O3058" i="1"/>
  <c r="N3059" i="1"/>
  <c r="O3059" i="1"/>
  <c r="P3059" i="1"/>
  <c r="T3059" i="1"/>
  <c r="N3060" i="1"/>
  <c r="O3060" i="1"/>
  <c r="P3060" i="1"/>
  <c r="T3060" i="1"/>
  <c r="N3061" i="1"/>
  <c r="O3061" i="1"/>
  <c r="P3061" i="1"/>
  <c r="T3061" i="1"/>
  <c r="N3062" i="1"/>
  <c r="O3062" i="1"/>
  <c r="P3062" i="1"/>
  <c r="T3062" i="1"/>
  <c r="N3063" i="1"/>
  <c r="O3063" i="1"/>
  <c r="P3063" i="1"/>
  <c r="T3063" i="1"/>
  <c r="N3064" i="1"/>
  <c r="O3064" i="1"/>
  <c r="P3064" i="1"/>
  <c r="T3064" i="1"/>
  <c r="N3065" i="1"/>
  <c r="O3065" i="1"/>
  <c r="P3065" i="1"/>
  <c r="T3065" i="1"/>
  <c r="N3067" i="1"/>
  <c r="O3067" i="1"/>
  <c r="P3067" i="1"/>
  <c r="T3067" i="1"/>
  <c r="N3068" i="1"/>
  <c r="O3068" i="1"/>
  <c r="P3068" i="1"/>
  <c r="T3068" i="1"/>
  <c r="N3069" i="1"/>
  <c r="O3069" i="1"/>
  <c r="P3069" i="1"/>
  <c r="T3069" i="1"/>
  <c r="N3070" i="1"/>
  <c r="O3070" i="1"/>
  <c r="P3070" i="1"/>
  <c r="T3070" i="1"/>
  <c r="N3071" i="1"/>
  <c r="O3071" i="1"/>
  <c r="P3071" i="1"/>
  <c r="T3071" i="1"/>
  <c r="N3072" i="1"/>
  <c r="O3072" i="1"/>
  <c r="P3072" i="1"/>
  <c r="T3072" i="1"/>
  <c r="N3073" i="1"/>
  <c r="O3073" i="1"/>
  <c r="P3073" i="1"/>
  <c r="T3073" i="1"/>
  <c r="N3075" i="1"/>
  <c r="O3075" i="1"/>
  <c r="P3075" i="1"/>
  <c r="T3075" i="1"/>
  <c r="N3076" i="1"/>
  <c r="O3076" i="1"/>
  <c r="P3076" i="1"/>
  <c r="T3076" i="1"/>
  <c r="N3077" i="1"/>
  <c r="O3077" i="1"/>
  <c r="P3077" i="1"/>
  <c r="T3077" i="1"/>
  <c r="N3078" i="1"/>
  <c r="O3078" i="1"/>
  <c r="P3078" i="1"/>
  <c r="T3078" i="1"/>
  <c r="N3079" i="1"/>
  <c r="O3079" i="1"/>
  <c r="P3079" i="1"/>
  <c r="T3079" i="1"/>
  <c r="N3080" i="1"/>
  <c r="O3080" i="1"/>
  <c r="P3080" i="1"/>
  <c r="T3080" i="1"/>
  <c r="N3081" i="1"/>
  <c r="O3081" i="1"/>
  <c r="P3081" i="1"/>
  <c r="T3081" i="1"/>
  <c r="P3082" i="1"/>
  <c r="N3083" i="1"/>
  <c r="O3083" i="1"/>
  <c r="P3083" i="1"/>
  <c r="T3083" i="1"/>
  <c r="N3084" i="1"/>
  <c r="O3084" i="1"/>
  <c r="P3084" i="1"/>
  <c r="T3084" i="1"/>
  <c r="N3085" i="1"/>
  <c r="O3085" i="1"/>
  <c r="P3085" i="1"/>
  <c r="T3085" i="1"/>
  <c r="N3086" i="1"/>
  <c r="O3086" i="1"/>
  <c r="P3086" i="1"/>
  <c r="T3086" i="1"/>
  <c r="N3087" i="1"/>
  <c r="O3087" i="1"/>
  <c r="P3087" i="1"/>
  <c r="T3087" i="1"/>
  <c r="N3088" i="1"/>
  <c r="O3088" i="1"/>
  <c r="P3088" i="1"/>
  <c r="T3088" i="1"/>
  <c r="N3091" i="1"/>
  <c r="O3091" i="1"/>
  <c r="P3091" i="1"/>
  <c r="T3091" i="1"/>
  <c r="N3092" i="1"/>
  <c r="O3092" i="1"/>
  <c r="P3092" i="1"/>
  <c r="T3092" i="1"/>
  <c r="N3093" i="1"/>
  <c r="O3093" i="1"/>
  <c r="P3093" i="1"/>
  <c r="T3093" i="1"/>
  <c r="N3094" i="1"/>
  <c r="O3094" i="1"/>
  <c r="P3094" i="1"/>
  <c r="T3094" i="1"/>
  <c r="N3095" i="1"/>
  <c r="O3095" i="1"/>
  <c r="P3095" i="1"/>
  <c r="T3095" i="1"/>
  <c r="N3096" i="1"/>
  <c r="O3096" i="1"/>
  <c r="P3096" i="1"/>
  <c r="T3096" i="1"/>
  <c r="N3097" i="1"/>
  <c r="O3097" i="1"/>
  <c r="P3097" i="1"/>
  <c r="T3097" i="1"/>
  <c r="N3098" i="1"/>
  <c r="N3099" i="1"/>
  <c r="O3099" i="1"/>
  <c r="P3099" i="1"/>
  <c r="T3099" i="1"/>
  <c r="N3100" i="1"/>
  <c r="O3100" i="1"/>
  <c r="P3100" i="1"/>
  <c r="T3100" i="1"/>
  <c r="N3101" i="1"/>
  <c r="O3101" i="1"/>
  <c r="P3101" i="1"/>
  <c r="T3101" i="1"/>
  <c r="N3102" i="1"/>
  <c r="O3102" i="1"/>
  <c r="P3102" i="1"/>
  <c r="T3102" i="1"/>
  <c r="N3103" i="1"/>
  <c r="O3103" i="1"/>
  <c r="P3103" i="1"/>
  <c r="T3103" i="1"/>
  <c r="N3104" i="1"/>
  <c r="O3104" i="1"/>
  <c r="P3104" i="1"/>
  <c r="T3104" i="1"/>
  <c r="N3105" i="1"/>
  <c r="O3105" i="1"/>
  <c r="P3105" i="1"/>
  <c r="T3105" i="1"/>
  <c r="T3106" i="1"/>
  <c r="N3107" i="1"/>
  <c r="O3107" i="1"/>
  <c r="P3107" i="1"/>
  <c r="T3107" i="1"/>
  <c r="N3108" i="1"/>
  <c r="O3108" i="1"/>
  <c r="P3108" i="1"/>
  <c r="T3108" i="1"/>
  <c r="N3109" i="1"/>
  <c r="O3109" i="1"/>
  <c r="P3109" i="1"/>
  <c r="T3109" i="1"/>
  <c r="N3110" i="1"/>
  <c r="O3110" i="1"/>
  <c r="P3110" i="1"/>
  <c r="T3110" i="1"/>
  <c r="N3111" i="1"/>
  <c r="O3111" i="1"/>
  <c r="P3111" i="1"/>
  <c r="T3111" i="1"/>
  <c r="N3112" i="1"/>
  <c r="O3112" i="1"/>
  <c r="P3112" i="1"/>
  <c r="T3112" i="1"/>
  <c r="N3113" i="1"/>
  <c r="O3113" i="1"/>
  <c r="P3113" i="1"/>
  <c r="T3113" i="1"/>
  <c r="N3115" i="1"/>
  <c r="O3115" i="1"/>
  <c r="P3115" i="1"/>
  <c r="T3115" i="1"/>
  <c r="N3116" i="1"/>
  <c r="O3116" i="1"/>
  <c r="P3116" i="1"/>
  <c r="T3116" i="1"/>
  <c r="N3117" i="1"/>
  <c r="O3117" i="1"/>
  <c r="P3117" i="1"/>
  <c r="T3117" i="1"/>
  <c r="N3118" i="1"/>
  <c r="O3118" i="1"/>
  <c r="P3118" i="1"/>
  <c r="T3118" i="1"/>
  <c r="N3119" i="1"/>
  <c r="O3119" i="1"/>
  <c r="P3119" i="1"/>
  <c r="T3119" i="1"/>
  <c r="N3120" i="1"/>
  <c r="O3120" i="1"/>
  <c r="P3120" i="1"/>
  <c r="T3120" i="1"/>
  <c r="N3121" i="1"/>
  <c r="O3121" i="1"/>
  <c r="P3121" i="1"/>
  <c r="T3121" i="1"/>
  <c r="O3122" i="1"/>
  <c r="N3123" i="1"/>
  <c r="O3123" i="1"/>
  <c r="P3123" i="1"/>
  <c r="T3123" i="1"/>
  <c r="N3124" i="1"/>
  <c r="O3124" i="1"/>
  <c r="P3124" i="1"/>
  <c r="T3124" i="1"/>
  <c r="N3125" i="1"/>
  <c r="O3125" i="1"/>
  <c r="P3125" i="1"/>
  <c r="T3125" i="1"/>
  <c r="N3126" i="1"/>
  <c r="O3126" i="1"/>
  <c r="P3126" i="1"/>
  <c r="T3126" i="1"/>
  <c r="N3127" i="1"/>
  <c r="O3127" i="1"/>
  <c r="P3127" i="1"/>
  <c r="T3127" i="1"/>
  <c r="N3128" i="1"/>
  <c r="O3128" i="1"/>
  <c r="P3128" i="1"/>
  <c r="T3128" i="1"/>
  <c r="N3129" i="1"/>
  <c r="O3129" i="1"/>
  <c r="P3129" i="1"/>
  <c r="T3129" i="1"/>
  <c r="N3131" i="1"/>
  <c r="O3131" i="1"/>
  <c r="P3131" i="1"/>
  <c r="T3131" i="1"/>
  <c r="N3132" i="1"/>
  <c r="O3132" i="1"/>
  <c r="P3132" i="1"/>
  <c r="T3132" i="1"/>
  <c r="N3133" i="1"/>
  <c r="O3133" i="1"/>
  <c r="P3133" i="1"/>
  <c r="T3133" i="1"/>
  <c r="N3134" i="1"/>
  <c r="O3134" i="1"/>
  <c r="P3134" i="1"/>
  <c r="T3134" i="1"/>
  <c r="N3135" i="1"/>
  <c r="O3135" i="1"/>
  <c r="P3135" i="1"/>
  <c r="T3135" i="1"/>
  <c r="N3136" i="1"/>
  <c r="O3136" i="1"/>
  <c r="P3136" i="1"/>
  <c r="T3136" i="1"/>
  <c r="N3137" i="1"/>
  <c r="O3137" i="1"/>
  <c r="P3137" i="1"/>
  <c r="T3137" i="1"/>
  <c r="N3139" i="1"/>
  <c r="O3139" i="1"/>
  <c r="P3139" i="1"/>
  <c r="T3139" i="1"/>
  <c r="N3140" i="1"/>
  <c r="O3140" i="1"/>
  <c r="P3140" i="1"/>
  <c r="T3140" i="1"/>
  <c r="N3141" i="1"/>
  <c r="O3141" i="1"/>
  <c r="P3141" i="1"/>
  <c r="T3141" i="1"/>
  <c r="N3142" i="1"/>
  <c r="O3142" i="1"/>
  <c r="P3142" i="1"/>
  <c r="T3142" i="1"/>
  <c r="N3143" i="1"/>
  <c r="O3143" i="1"/>
  <c r="P3143" i="1"/>
  <c r="T3143" i="1"/>
  <c r="N3144" i="1"/>
  <c r="O3144" i="1"/>
  <c r="P3144" i="1"/>
  <c r="T3144" i="1"/>
  <c r="N3145" i="1"/>
  <c r="O3145" i="1"/>
  <c r="P3145" i="1"/>
  <c r="T3145" i="1"/>
  <c r="P3146" i="1"/>
  <c r="N3147" i="1"/>
  <c r="O3147" i="1"/>
  <c r="P3147" i="1"/>
  <c r="T3147" i="1"/>
  <c r="N3148" i="1"/>
  <c r="O3148" i="1"/>
  <c r="P3148" i="1"/>
  <c r="T3148" i="1"/>
  <c r="N3149" i="1"/>
  <c r="O3149" i="1"/>
  <c r="P3149" i="1"/>
  <c r="T3149" i="1"/>
  <c r="N3150" i="1"/>
  <c r="O3150" i="1"/>
  <c r="P3150" i="1"/>
  <c r="T3150" i="1"/>
  <c r="N3151" i="1"/>
  <c r="O3151" i="1"/>
  <c r="P3151" i="1"/>
  <c r="T3151" i="1"/>
  <c r="N3152" i="1"/>
  <c r="O3152" i="1"/>
  <c r="P3152" i="1"/>
  <c r="T3152" i="1"/>
  <c r="N3153" i="1"/>
  <c r="O3153" i="1"/>
  <c r="P3153" i="1"/>
  <c r="T3153" i="1"/>
  <c r="N3155" i="1"/>
  <c r="O3155" i="1"/>
  <c r="P3155" i="1"/>
  <c r="T3155" i="1"/>
  <c r="N3156" i="1"/>
  <c r="O3156" i="1"/>
  <c r="P3156" i="1"/>
  <c r="T3156" i="1"/>
  <c r="N3157" i="1"/>
  <c r="O3157" i="1"/>
  <c r="P3157" i="1"/>
  <c r="T3157" i="1"/>
  <c r="N3158" i="1"/>
  <c r="O3158" i="1"/>
  <c r="P3158" i="1"/>
  <c r="T3158" i="1"/>
  <c r="N3159" i="1"/>
  <c r="O3159" i="1"/>
  <c r="P3159" i="1"/>
  <c r="T3159" i="1"/>
  <c r="N3160" i="1"/>
  <c r="O3160" i="1"/>
  <c r="P3160" i="1"/>
  <c r="T3160" i="1"/>
  <c r="N3161" i="1"/>
  <c r="O3161" i="1"/>
  <c r="P3161" i="1"/>
  <c r="T3161" i="1"/>
  <c r="N3162" i="1"/>
  <c r="N3163" i="1"/>
  <c r="O3163" i="1"/>
  <c r="P3163" i="1"/>
  <c r="T3163" i="1"/>
  <c r="N3164" i="1"/>
  <c r="O3164" i="1"/>
  <c r="P3164" i="1"/>
  <c r="T3164" i="1"/>
  <c r="N3165" i="1"/>
  <c r="O3165" i="1"/>
  <c r="P3165" i="1"/>
  <c r="T3165" i="1"/>
  <c r="N3166" i="1"/>
  <c r="O3166" i="1"/>
  <c r="P3166" i="1"/>
  <c r="T3166" i="1"/>
  <c r="N3167" i="1"/>
  <c r="O3167" i="1"/>
  <c r="P3167" i="1"/>
  <c r="T3167" i="1"/>
  <c r="N3168" i="1"/>
  <c r="O3168" i="1"/>
  <c r="P3168" i="1"/>
  <c r="T3168" i="1"/>
  <c r="N3169" i="1"/>
  <c r="O3169" i="1"/>
  <c r="P3169" i="1"/>
  <c r="T3169" i="1"/>
  <c r="T3170" i="1"/>
  <c r="N3171" i="1"/>
  <c r="O3171" i="1"/>
  <c r="P3171" i="1"/>
  <c r="T3171" i="1"/>
  <c r="N3172" i="1"/>
  <c r="O3172" i="1"/>
  <c r="P3172" i="1"/>
  <c r="T3172" i="1"/>
  <c r="N3173" i="1"/>
  <c r="O3173" i="1"/>
  <c r="P3173" i="1"/>
  <c r="T3173" i="1"/>
  <c r="N3174" i="1"/>
  <c r="O3174" i="1"/>
  <c r="P3174" i="1"/>
  <c r="T3174" i="1"/>
  <c r="N3175" i="1"/>
  <c r="O3175" i="1"/>
  <c r="P3175" i="1"/>
  <c r="T3175" i="1"/>
  <c r="N3176" i="1"/>
  <c r="O3176" i="1"/>
  <c r="P3176" i="1"/>
  <c r="T3176" i="1"/>
  <c r="N3179" i="1"/>
  <c r="O3179" i="1"/>
  <c r="P3179" i="1"/>
  <c r="T3179" i="1"/>
  <c r="N3180" i="1"/>
  <c r="O3180" i="1"/>
  <c r="P3180" i="1"/>
  <c r="T3180" i="1"/>
  <c r="N3181" i="1"/>
  <c r="O3181" i="1"/>
  <c r="P3181" i="1"/>
  <c r="T3181" i="1"/>
  <c r="N3182" i="1"/>
  <c r="O3182" i="1"/>
  <c r="P3182" i="1"/>
  <c r="T3182" i="1"/>
  <c r="N3183" i="1"/>
  <c r="O3183" i="1"/>
  <c r="P3183" i="1"/>
  <c r="T3183" i="1"/>
  <c r="N3184" i="1"/>
  <c r="O3184" i="1"/>
  <c r="P3184" i="1"/>
  <c r="T3184" i="1"/>
  <c r="N3185" i="1"/>
  <c r="O3185" i="1"/>
  <c r="P3185" i="1"/>
  <c r="T3185" i="1"/>
  <c r="O3186" i="1"/>
  <c r="N3187" i="1"/>
  <c r="O3187" i="1"/>
  <c r="P3187" i="1"/>
  <c r="T3187" i="1"/>
  <c r="N3188" i="1"/>
  <c r="O3188" i="1"/>
  <c r="P3188" i="1"/>
  <c r="T3188" i="1"/>
  <c r="N3189" i="1"/>
  <c r="O3189" i="1"/>
  <c r="P3189" i="1"/>
  <c r="T3189" i="1"/>
  <c r="N3190" i="1"/>
  <c r="O3190" i="1"/>
  <c r="P3190" i="1"/>
  <c r="T3190" i="1"/>
  <c r="N3192" i="1"/>
  <c r="O3192" i="1"/>
  <c r="P3192" i="1"/>
  <c r="T3192" i="1"/>
  <c r="N3193" i="1"/>
  <c r="O3193" i="1"/>
  <c r="P3193" i="1"/>
  <c r="T3193" i="1"/>
  <c r="N3195" i="1"/>
  <c r="O3195" i="1"/>
  <c r="P3195" i="1"/>
  <c r="T3195" i="1"/>
  <c r="N3196" i="1"/>
  <c r="O3196" i="1"/>
  <c r="P3196" i="1"/>
  <c r="T3196" i="1"/>
  <c r="N3197" i="1"/>
  <c r="O3197" i="1"/>
  <c r="P3197" i="1"/>
  <c r="T3197" i="1"/>
  <c r="N3198" i="1"/>
  <c r="O3198" i="1"/>
  <c r="P3198" i="1"/>
  <c r="T3198" i="1"/>
  <c r="N3199" i="1"/>
  <c r="O3199" i="1"/>
  <c r="P3199" i="1"/>
  <c r="T3199" i="1"/>
  <c r="N3200" i="1"/>
  <c r="O3200" i="1"/>
  <c r="P3200" i="1"/>
  <c r="T3200" i="1"/>
  <c r="N3201" i="1"/>
  <c r="O3201" i="1"/>
  <c r="P3201" i="1"/>
  <c r="T3201" i="1"/>
  <c r="N3203" i="1"/>
  <c r="O3203" i="1"/>
  <c r="P3203" i="1"/>
  <c r="T3203" i="1"/>
  <c r="N3204" i="1"/>
  <c r="O3204" i="1"/>
  <c r="P3204" i="1"/>
  <c r="T3204" i="1"/>
  <c r="N3205" i="1"/>
  <c r="O3205" i="1"/>
  <c r="P3205" i="1"/>
  <c r="T3205" i="1"/>
  <c r="N3206" i="1"/>
  <c r="O3206" i="1"/>
  <c r="P3206" i="1"/>
  <c r="T3206" i="1"/>
  <c r="N3207" i="1"/>
  <c r="O3207" i="1"/>
  <c r="P3207" i="1"/>
  <c r="T3207" i="1"/>
  <c r="N3208" i="1"/>
  <c r="O3208" i="1"/>
  <c r="P3208" i="1"/>
  <c r="T3208" i="1"/>
  <c r="N3209" i="1"/>
  <c r="O3209" i="1"/>
  <c r="P3209" i="1"/>
  <c r="T3209" i="1"/>
  <c r="P3210" i="1"/>
  <c r="N3211" i="1"/>
  <c r="O3211" i="1"/>
  <c r="P3211" i="1"/>
  <c r="T3211" i="1"/>
  <c r="N3212" i="1"/>
  <c r="O3212" i="1"/>
  <c r="P3212" i="1"/>
  <c r="T3212" i="1"/>
  <c r="N3213" i="1"/>
  <c r="O3213" i="1"/>
  <c r="P3213" i="1"/>
  <c r="T3213" i="1"/>
  <c r="N3214" i="1"/>
  <c r="O3214" i="1"/>
  <c r="P3214" i="1"/>
  <c r="T3214" i="1"/>
  <c r="N3215" i="1"/>
  <c r="O3215" i="1"/>
  <c r="P3215" i="1"/>
  <c r="T3215" i="1"/>
  <c r="N3216" i="1"/>
  <c r="O3216" i="1"/>
  <c r="P3216" i="1"/>
  <c r="T3216" i="1"/>
  <c r="N3217" i="1"/>
  <c r="O3217" i="1"/>
  <c r="P3217" i="1"/>
  <c r="T3217" i="1"/>
  <c r="N3219" i="1"/>
  <c r="O3219" i="1"/>
  <c r="P3219" i="1"/>
  <c r="T3219" i="1"/>
  <c r="N3220" i="1"/>
  <c r="O3220" i="1"/>
  <c r="P3220" i="1"/>
  <c r="T3220" i="1"/>
  <c r="N3221" i="1"/>
  <c r="O3221" i="1"/>
  <c r="P3221" i="1"/>
  <c r="T3221" i="1"/>
  <c r="N3223" i="1"/>
  <c r="O3223" i="1"/>
  <c r="P3223" i="1"/>
  <c r="T3223" i="1"/>
  <c r="N3224" i="1"/>
  <c r="O3224" i="1"/>
  <c r="P3224" i="1"/>
  <c r="T3224" i="1"/>
  <c r="N3225" i="1"/>
  <c r="O3225" i="1"/>
  <c r="P3225" i="1"/>
  <c r="T3225" i="1"/>
  <c r="N3226" i="1"/>
  <c r="N3227" i="1"/>
  <c r="O3227" i="1"/>
  <c r="P3227" i="1"/>
  <c r="T3227" i="1"/>
  <c r="N3228" i="1"/>
  <c r="O3228" i="1"/>
  <c r="P3228" i="1"/>
  <c r="T3228" i="1"/>
  <c r="N3229" i="1"/>
  <c r="O3229" i="1"/>
  <c r="P3229" i="1"/>
  <c r="T3229" i="1"/>
  <c r="N3230" i="1"/>
  <c r="O3230" i="1"/>
  <c r="P3230" i="1"/>
  <c r="T3230" i="1"/>
  <c r="N3231" i="1"/>
  <c r="O3231" i="1"/>
  <c r="P3231" i="1"/>
  <c r="T3231" i="1"/>
  <c r="N3232" i="1"/>
  <c r="O3232" i="1"/>
  <c r="P3232" i="1"/>
  <c r="T3232" i="1"/>
  <c r="N3233" i="1"/>
  <c r="O3233" i="1"/>
  <c r="P3233" i="1"/>
  <c r="T3233" i="1"/>
  <c r="T3234" i="1"/>
  <c r="N3235" i="1"/>
  <c r="O3235" i="1"/>
  <c r="P3235" i="1"/>
  <c r="T3235" i="1"/>
  <c r="N3236" i="1"/>
  <c r="O3236" i="1"/>
  <c r="P3236" i="1"/>
  <c r="T3236" i="1"/>
  <c r="N3237" i="1"/>
  <c r="O3237" i="1"/>
  <c r="P3237" i="1"/>
  <c r="T3237" i="1"/>
  <c r="N3238" i="1"/>
  <c r="O3238" i="1"/>
  <c r="P3238" i="1"/>
  <c r="T3238" i="1"/>
  <c r="N3239" i="1"/>
  <c r="O3239" i="1"/>
  <c r="P3239" i="1"/>
  <c r="T3239" i="1"/>
  <c r="N3240" i="1"/>
  <c r="O3240" i="1"/>
  <c r="P3240" i="1"/>
  <c r="T3240" i="1"/>
  <c r="N3241" i="1"/>
  <c r="O3241" i="1"/>
  <c r="P3241" i="1"/>
  <c r="T3241" i="1"/>
  <c r="N3243" i="1"/>
  <c r="O3243" i="1"/>
  <c r="P3243" i="1"/>
  <c r="T3243" i="1"/>
  <c r="N3244" i="1"/>
  <c r="O3244" i="1"/>
  <c r="P3244" i="1"/>
  <c r="T3244" i="1"/>
  <c r="N3245" i="1"/>
  <c r="O3245" i="1"/>
  <c r="P3245" i="1"/>
  <c r="T3245" i="1"/>
  <c r="N3246" i="1"/>
  <c r="O3246" i="1"/>
  <c r="P3246" i="1"/>
  <c r="T3246" i="1"/>
  <c r="N3247" i="1"/>
  <c r="O3247" i="1"/>
  <c r="P3247" i="1"/>
  <c r="T3247" i="1"/>
  <c r="N3248" i="1"/>
  <c r="O3248" i="1"/>
  <c r="P3248" i="1"/>
  <c r="T3248" i="1"/>
  <c r="N3249" i="1"/>
  <c r="O3249" i="1"/>
  <c r="P3249" i="1"/>
  <c r="T3249" i="1"/>
  <c r="O3250" i="1"/>
  <c r="N3251" i="1"/>
  <c r="O3251" i="1"/>
  <c r="P3251" i="1"/>
  <c r="T3251" i="1"/>
  <c r="N3252" i="1"/>
  <c r="O3252" i="1"/>
  <c r="P3252" i="1"/>
  <c r="T3252" i="1"/>
  <c r="N3253" i="1"/>
  <c r="O3253" i="1"/>
  <c r="P3253" i="1"/>
  <c r="T3253" i="1"/>
  <c r="N3254" i="1"/>
  <c r="O3254" i="1"/>
  <c r="P3254" i="1"/>
  <c r="T3254" i="1"/>
  <c r="N3255" i="1"/>
  <c r="O3255" i="1"/>
  <c r="P3255" i="1"/>
  <c r="T3255" i="1"/>
  <c r="N3256" i="1"/>
  <c r="O3256" i="1"/>
  <c r="P3256" i="1"/>
  <c r="T3256" i="1"/>
  <c r="N3258" i="1"/>
  <c r="O3258" i="1"/>
  <c r="P3258" i="1"/>
  <c r="T3258" i="1"/>
  <c r="N3259" i="1"/>
  <c r="O3259" i="1"/>
  <c r="P3259" i="1"/>
  <c r="T3259" i="1"/>
  <c r="N3260" i="1"/>
  <c r="O3260" i="1"/>
  <c r="P3260" i="1"/>
  <c r="T3260" i="1"/>
  <c r="N3261" i="1"/>
  <c r="O3261" i="1"/>
  <c r="P3261" i="1"/>
  <c r="T3261" i="1"/>
  <c r="N3262" i="1"/>
  <c r="O3262" i="1"/>
  <c r="P3262" i="1"/>
  <c r="T3262" i="1"/>
  <c r="N3263" i="1"/>
  <c r="O3263" i="1"/>
  <c r="P3263" i="1"/>
  <c r="T3263" i="1"/>
  <c r="N3264" i="1"/>
  <c r="O3264" i="1"/>
  <c r="P3264" i="1"/>
  <c r="T3264" i="1"/>
  <c r="N3266" i="1"/>
  <c r="O3266" i="1"/>
  <c r="P3266" i="1"/>
  <c r="T3266" i="1"/>
  <c r="N3267" i="1"/>
  <c r="O3267" i="1"/>
  <c r="P3267" i="1"/>
  <c r="T3267" i="1"/>
  <c r="N3269" i="1"/>
  <c r="O3269" i="1"/>
  <c r="P3269" i="1"/>
  <c r="T3269" i="1"/>
  <c r="N3270" i="1"/>
  <c r="O3270" i="1"/>
  <c r="P3270" i="1"/>
  <c r="T3270" i="1"/>
  <c r="N3271" i="1"/>
  <c r="O3271" i="1"/>
  <c r="P3271" i="1"/>
  <c r="T3271" i="1"/>
  <c r="N3272" i="1"/>
  <c r="O3272" i="1"/>
  <c r="P3272" i="1"/>
  <c r="T3272" i="1"/>
  <c r="P3273" i="1"/>
  <c r="N3274" i="1"/>
  <c r="O3274" i="1"/>
  <c r="P3274" i="1"/>
  <c r="T3274" i="1"/>
  <c r="N3275" i="1"/>
  <c r="O3275" i="1"/>
  <c r="P3275" i="1"/>
  <c r="T3275" i="1"/>
  <c r="N3276" i="1"/>
  <c r="O3276" i="1"/>
  <c r="P3276" i="1"/>
  <c r="T3276" i="1"/>
  <c r="N3277" i="1"/>
  <c r="O3277" i="1"/>
  <c r="P3277" i="1"/>
  <c r="T3277" i="1"/>
  <c r="N3278" i="1"/>
  <c r="O3278" i="1"/>
  <c r="P3278" i="1"/>
  <c r="T3278" i="1"/>
  <c r="N3279" i="1"/>
  <c r="O3279" i="1"/>
  <c r="P3279" i="1"/>
  <c r="T3279" i="1"/>
  <c r="N3280" i="1"/>
  <c r="O3280" i="1"/>
  <c r="P3280" i="1"/>
  <c r="T3280" i="1"/>
  <c r="N3282" i="1"/>
  <c r="O3282" i="1"/>
  <c r="P3282" i="1"/>
  <c r="T3282" i="1"/>
  <c r="N3283" i="1"/>
  <c r="O3283" i="1"/>
  <c r="P3283" i="1"/>
  <c r="T3283" i="1"/>
  <c r="N3284" i="1"/>
  <c r="O3284" i="1"/>
  <c r="P3284" i="1"/>
  <c r="T3284" i="1"/>
  <c r="N3285" i="1"/>
  <c r="O3285" i="1"/>
  <c r="P3285" i="1"/>
  <c r="T3285" i="1"/>
  <c r="N3286" i="1"/>
  <c r="O3286" i="1"/>
  <c r="P3286" i="1"/>
  <c r="T3286" i="1"/>
  <c r="N3287" i="1"/>
  <c r="O3287" i="1"/>
  <c r="P3287" i="1"/>
  <c r="T3287" i="1"/>
  <c r="N3288" i="1"/>
  <c r="O3288" i="1"/>
  <c r="P3288" i="1"/>
  <c r="T3288" i="1"/>
  <c r="N3289" i="1"/>
  <c r="N3290" i="1"/>
  <c r="O3290" i="1"/>
  <c r="P3290" i="1"/>
  <c r="T3290" i="1"/>
  <c r="N3291" i="1"/>
  <c r="O3291" i="1"/>
  <c r="P3291" i="1"/>
  <c r="T3291" i="1"/>
  <c r="N3292" i="1"/>
  <c r="O3292" i="1"/>
  <c r="P3292" i="1"/>
  <c r="T3292" i="1"/>
  <c r="N3293" i="1"/>
  <c r="O3293" i="1"/>
  <c r="P3293" i="1"/>
  <c r="T3293" i="1"/>
  <c r="N3294" i="1"/>
  <c r="O3294" i="1"/>
  <c r="P3294" i="1"/>
  <c r="T3294" i="1"/>
  <c r="N3296" i="1"/>
  <c r="O3296" i="1"/>
  <c r="P3296" i="1"/>
  <c r="T3296" i="1"/>
  <c r="T3297" i="1"/>
  <c r="N3298" i="1"/>
  <c r="O3298" i="1"/>
  <c r="P3298" i="1"/>
  <c r="T3298" i="1"/>
  <c r="N3299" i="1"/>
  <c r="O3299" i="1"/>
  <c r="P3299" i="1"/>
  <c r="T3299" i="1"/>
  <c r="N3300" i="1"/>
  <c r="O3300" i="1"/>
  <c r="P3300" i="1"/>
  <c r="T3300" i="1"/>
  <c r="N3301" i="1"/>
  <c r="O3301" i="1"/>
  <c r="P3301" i="1"/>
  <c r="T3301" i="1"/>
  <c r="N3302" i="1"/>
  <c r="O3302" i="1"/>
  <c r="P3302" i="1"/>
  <c r="T3302" i="1"/>
  <c r="N3303" i="1"/>
  <c r="O3303" i="1"/>
  <c r="P3303" i="1"/>
  <c r="T3303" i="1"/>
  <c r="N3304" i="1"/>
  <c r="O3304" i="1"/>
  <c r="P3304" i="1"/>
  <c r="T3304" i="1"/>
  <c r="N3306" i="1"/>
  <c r="O3306" i="1"/>
  <c r="P3306" i="1"/>
  <c r="T3306" i="1"/>
  <c r="N3307" i="1"/>
  <c r="O3307" i="1"/>
  <c r="P3307" i="1"/>
  <c r="T3307" i="1"/>
  <c r="N3308" i="1"/>
  <c r="O3308" i="1"/>
  <c r="P3308" i="1"/>
  <c r="T3308" i="1"/>
  <c r="N3309" i="1"/>
  <c r="O3309" i="1"/>
  <c r="P3309" i="1"/>
  <c r="T3309" i="1"/>
  <c r="N3310" i="1"/>
  <c r="O3310" i="1"/>
  <c r="P3310" i="1"/>
  <c r="T3310" i="1"/>
  <c r="N3311" i="1"/>
  <c r="O3311" i="1"/>
  <c r="P3311" i="1"/>
  <c r="T3311" i="1"/>
  <c r="N3312" i="1"/>
  <c r="O3312" i="1"/>
  <c r="P3312" i="1"/>
  <c r="T3312" i="1"/>
  <c r="O3313" i="1"/>
  <c r="N3314" i="1"/>
  <c r="O3314" i="1"/>
  <c r="P3314" i="1"/>
  <c r="T3314" i="1"/>
  <c r="N3315" i="1"/>
  <c r="O3315" i="1"/>
  <c r="P3315" i="1"/>
  <c r="T3315" i="1"/>
  <c r="N3316" i="1"/>
  <c r="O3316" i="1"/>
  <c r="P3316" i="1"/>
  <c r="T3316" i="1"/>
  <c r="N3317" i="1"/>
  <c r="O3317" i="1"/>
  <c r="P3317" i="1"/>
  <c r="T3317" i="1"/>
  <c r="N3318" i="1"/>
  <c r="O3318" i="1"/>
  <c r="P3318" i="1"/>
  <c r="T3318" i="1"/>
  <c r="N3319" i="1"/>
  <c r="O3319" i="1"/>
  <c r="P3319" i="1"/>
  <c r="T3319" i="1"/>
  <c r="N3320" i="1"/>
  <c r="O3320" i="1"/>
  <c r="P3320" i="1"/>
  <c r="T3320" i="1"/>
  <c r="N3322" i="1"/>
  <c r="O3322" i="1"/>
  <c r="P3322" i="1"/>
  <c r="T3322" i="1"/>
  <c r="N3323" i="1"/>
  <c r="O3323" i="1"/>
  <c r="P3323" i="1"/>
  <c r="T3323" i="1"/>
  <c r="N3324" i="1"/>
  <c r="O3324" i="1"/>
  <c r="P3324" i="1"/>
  <c r="T3324" i="1"/>
  <c r="N3325" i="1"/>
  <c r="O3325" i="1"/>
  <c r="P3325" i="1"/>
  <c r="T3325" i="1"/>
  <c r="N3326" i="1"/>
  <c r="O3326" i="1"/>
  <c r="P3326" i="1"/>
  <c r="T3326" i="1"/>
  <c r="N3327" i="1"/>
  <c r="O3327" i="1"/>
  <c r="P3327" i="1"/>
  <c r="T3327" i="1"/>
  <c r="N3328" i="1"/>
  <c r="O3328" i="1"/>
  <c r="P3328" i="1"/>
  <c r="T3328" i="1"/>
  <c r="N3330" i="1"/>
  <c r="O3330" i="1"/>
  <c r="P3330" i="1"/>
  <c r="T3330" i="1"/>
  <c r="N3331" i="1"/>
  <c r="O3331" i="1"/>
  <c r="P3331" i="1"/>
  <c r="T3331" i="1"/>
  <c r="N3332" i="1"/>
  <c r="O3332" i="1"/>
  <c r="P3332" i="1"/>
  <c r="T3332" i="1"/>
  <c r="N3333" i="1"/>
  <c r="O3333" i="1"/>
  <c r="P3333" i="1"/>
  <c r="T3333" i="1"/>
  <c r="N3334" i="1"/>
  <c r="O3334" i="1"/>
  <c r="P3334" i="1"/>
  <c r="T3334" i="1"/>
  <c r="N3335" i="1"/>
  <c r="O3335" i="1"/>
  <c r="P3335" i="1"/>
  <c r="T3335" i="1"/>
  <c r="N3336" i="1"/>
  <c r="O3336" i="1"/>
  <c r="P3336" i="1"/>
  <c r="T3336" i="1"/>
  <c r="P3337" i="1"/>
  <c r="N3338" i="1"/>
  <c r="O3338" i="1"/>
  <c r="P3338" i="1"/>
  <c r="T3338" i="1"/>
  <c r="N3339" i="1"/>
  <c r="O3339" i="1"/>
  <c r="P3339" i="1"/>
  <c r="T3339" i="1"/>
  <c r="N3340" i="1"/>
  <c r="O3340" i="1"/>
  <c r="P3340" i="1"/>
  <c r="T3340" i="1"/>
  <c r="N3341" i="1"/>
  <c r="O3341" i="1"/>
  <c r="P3341" i="1"/>
  <c r="T3341" i="1"/>
  <c r="N3342" i="1"/>
  <c r="O3342" i="1"/>
  <c r="P3342" i="1"/>
  <c r="T3342" i="1"/>
  <c r="N3343" i="1"/>
  <c r="O3343" i="1"/>
  <c r="P3343" i="1"/>
  <c r="T3343" i="1"/>
  <c r="N3344" i="1"/>
  <c r="O3344" i="1"/>
  <c r="P3344" i="1"/>
  <c r="T3344" i="1"/>
  <c r="N3346" i="1"/>
  <c r="O3346" i="1"/>
  <c r="P3346" i="1"/>
  <c r="T3346" i="1"/>
  <c r="N3347" i="1"/>
  <c r="O3347" i="1"/>
  <c r="P3347" i="1"/>
  <c r="T3347" i="1"/>
  <c r="N3348" i="1"/>
  <c r="O3348" i="1"/>
  <c r="P3348" i="1"/>
  <c r="T3348" i="1"/>
  <c r="N3349" i="1"/>
  <c r="O3349" i="1"/>
  <c r="P3349" i="1"/>
  <c r="T3349" i="1"/>
  <c r="N3350" i="1"/>
  <c r="O3350" i="1"/>
  <c r="P3350" i="1"/>
  <c r="T3350" i="1"/>
  <c r="N3351" i="1"/>
  <c r="O3351" i="1"/>
  <c r="P3351" i="1"/>
  <c r="T3351" i="1"/>
  <c r="N3352" i="1"/>
  <c r="O3352" i="1"/>
  <c r="P3352" i="1"/>
  <c r="T3352" i="1"/>
  <c r="N3353" i="1"/>
  <c r="N3354" i="1"/>
  <c r="O3354" i="1"/>
  <c r="P3354" i="1"/>
  <c r="T3354" i="1"/>
  <c r="N3355" i="1"/>
  <c r="O3355" i="1"/>
  <c r="P3355" i="1"/>
  <c r="T3355" i="1"/>
  <c r="N3356" i="1"/>
  <c r="O3356" i="1"/>
  <c r="P3356" i="1"/>
  <c r="T3356" i="1"/>
  <c r="N3357" i="1"/>
  <c r="O3357" i="1"/>
  <c r="P3357" i="1"/>
  <c r="T3357" i="1"/>
  <c r="N3358" i="1"/>
  <c r="O3358" i="1"/>
  <c r="P3358" i="1"/>
  <c r="T3358" i="1"/>
  <c r="N3359" i="1"/>
  <c r="O3359" i="1"/>
  <c r="P3359" i="1"/>
  <c r="T3359" i="1"/>
  <c r="N3360" i="1"/>
  <c r="O3360" i="1"/>
  <c r="P3360" i="1"/>
  <c r="T3360" i="1"/>
  <c r="T3361" i="1"/>
  <c r="N3362" i="1"/>
  <c r="O3362" i="1"/>
  <c r="P3362" i="1"/>
  <c r="T3362" i="1"/>
  <c r="N3363" i="1"/>
  <c r="O3363" i="1"/>
  <c r="P3363" i="1"/>
  <c r="T3363" i="1"/>
  <c r="N3364" i="1"/>
  <c r="O3364" i="1"/>
  <c r="P3364" i="1"/>
  <c r="T3364" i="1"/>
  <c r="N3365" i="1"/>
  <c r="O3365" i="1"/>
  <c r="P3365" i="1"/>
  <c r="T3365" i="1"/>
  <c r="N2916" i="1"/>
  <c r="O2916" i="1"/>
  <c r="P2916" i="1"/>
  <c r="T2916" i="1"/>
  <c r="T3396" i="1"/>
  <c r="P3396" i="1"/>
  <c r="O3396" i="1"/>
  <c r="N3396" i="1"/>
  <c r="T3395" i="1"/>
  <c r="P3395" i="1"/>
  <c r="O3395" i="1"/>
  <c r="N3395" i="1"/>
  <c r="T3394" i="1"/>
  <c r="P3394" i="1"/>
  <c r="O3394" i="1"/>
  <c r="N3394" i="1"/>
  <c r="T3393" i="1"/>
  <c r="P3393" i="1"/>
  <c r="O3393" i="1"/>
  <c r="N3393" i="1"/>
  <c r="T3392" i="1"/>
  <c r="P3392" i="1"/>
  <c r="O3392" i="1"/>
  <c r="N3392" i="1"/>
  <c r="T3391" i="1"/>
  <c r="P3391" i="1"/>
  <c r="O3391" i="1"/>
  <c r="N3391" i="1"/>
  <c r="T3390" i="1"/>
  <c r="P3390" i="1"/>
  <c r="O3390" i="1"/>
  <c r="N3390" i="1"/>
  <c r="T3389" i="1"/>
  <c r="P3389" i="1"/>
  <c r="O3389" i="1"/>
  <c r="N3389" i="1"/>
  <c r="T3388" i="1"/>
  <c r="P3388" i="1"/>
  <c r="O3388" i="1"/>
  <c r="N3388" i="1"/>
  <c r="T3387" i="1"/>
  <c r="P3387" i="1"/>
  <c r="O3387" i="1"/>
  <c r="N3387" i="1"/>
  <c r="T3386" i="1"/>
  <c r="P3386" i="1"/>
  <c r="O3386" i="1"/>
  <c r="N3386" i="1"/>
  <c r="T3385" i="1"/>
  <c r="P3385" i="1"/>
  <c r="O3385" i="1"/>
  <c r="N3385" i="1"/>
  <c r="T3384" i="1"/>
  <c r="P3384" i="1"/>
  <c r="O3384" i="1"/>
  <c r="N3384" i="1"/>
  <c r="T3383" i="1"/>
  <c r="P3383" i="1"/>
  <c r="O3383" i="1"/>
  <c r="N3383" i="1"/>
  <c r="T3382" i="1"/>
  <c r="P3382" i="1"/>
  <c r="O3382" i="1"/>
  <c r="N3382" i="1"/>
  <c r="T3381" i="1"/>
  <c r="P3381" i="1"/>
  <c r="O3381" i="1"/>
  <c r="N3381" i="1"/>
  <c r="T3380" i="1"/>
  <c r="P3380" i="1"/>
  <c r="O3380" i="1"/>
  <c r="N3380" i="1"/>
  <c r="T3379" i="1"/>
  <c r="P3379" i="1"/>
  <c r="O3379" i="1"/>
  <c r="N3379" i="1"/>
  <c r="T3378" i="1"/>
  <c r="P3378" i="1"/>
  <c r="O3378" i="1"/>
  <c r="N3378" i="1"/>
  <c r="T3377" i="1"/>
  <c r="P3377" i="1"/>
  <c r="O3377" i="1"/>
  <c r="N3377" i="1"/>
  <c r="T3376" i="1"/>
  <c r="P3376" i="1"/>
  <c r="O3376" i="1"/>
  <c r="N3376" i="1"/>
  <c r="T3375" i="1"/>
  <c r="P3375" i="1"/>
  <c r="O3375" i="1"/>
  <c r="N3375" i="1"/>
  <c r="T3374" i="1"/>
  <c r="P3374" i="1"/>
  <c r="O3374" i="1"/>
  <c r="N3374" i="1"/>
  <c r="T3373" i="1"/>
  <c r="P3373" i="1"/>
  <c r="O3373" i="1"/>
  <c r="N3373" i="1"/>
  <c r="T3372" i="1"/>
  <c r="P3372" i="1"/>
  <c r="O3372" i="1"/>
  <c r="N3372" i="1"/>
  <c r="T3371" i="1"/>
  <c r="P3371" i="1"/>
  <c r="O3371" i="1"/>
  <c r="N3371" i="1"/>
  <c r="T3370" i="1"/>
  <c r="P3370" i="1"/>
  <c r="O3370" i="1"/>
  <c r="N3370" i="1"/>
  <c r="T3369" i="1"/>
  <c r="P3369" i="1"/>
  <c r="O3369" i="1"/>
  <c r="N3369" i="1"/>
  <c r="T3368" i="1"/>
  <c r="P3368" i="1"/>
  <c r="O3368" i="1"/>
  <c r="N3368" i="1"/>
  <c r="T3367" i="1"/>
  <c r="P3367" i="1"/>
  <c r="O3367" i="1"/>
  <c r="N3367" i="1"/>
  <c r="T3366" i="1"/>
  <c r="P3366" i="1"/>
  <c r="O3366" i="1"/>
  <c r="N3366" i="1"/>
  <c r="N3268" i="1" l="1"/>
  <c r="T3222" i="1"/>
  <c r="T3045" i="1"/>
  <c r="P3045" i="1"/>
  <c r="O3045" i="1"/>
  <c r="P3222" i="1"/>
  <c r="T3191" i="1"/>
  <c r="T3089" i="1"/>
  <c r="O3222" i="1"/>
  <c r="P3191" i="1"/>
  <c r="P3089" i="1"/>
  <c r="P3295" i="1"/>
  <c r="O3191" i="1"/>
  <c r="T3177" i="1"/>
  <c r="O3089" i="1"/>
  <c r="O3295" i="1"/>
  <c r="P3177" i="1"/>
  <c r="N3295" i="1"/>
  <c r="T3268" i="1"/>
  <c r="O3177" i="1"/>
  <c r="P3268" i="1"/>
  <c r="O3009" i="1"/>
  <c r="T2948" i="1"/>
  <c r="P2948" i="1"/>
  <c r="T3321" i="1"/>
  <c r="N3313" i="1"/>
  <c r="P3297" i="1"/>
  <c r="O3273" i="1"/>
  <c r="T3257" i="1"/>
  <c r="N3250" i="1"/>
  <c r="P3234" i="1"/>
  <c r="O3210" i="1"/>
  <c r="T3194" i="1"/>
  <c r="N3186" i="1"/>
  <c r="P3170" i="1"/>
  <c r="O3146" i="1"/>
  <c r="T3130" i="1"/>
  <c r="N3122" i="1"/>
  <c r="P3106" i="1"/>
  <c r="O3082" i="1"/>
  <c r="T3066" i="1"/>
  <c r="N3058" i="1"/>
  <c r="P3042" i="1"/>
  <c r="O3018" i="1"/>
  <c r="T3002" i="1"/>
  <c r="N2994" i="1"/>
  <c r="P2978" i="1"/>
  <c r="P2963" i="1"/>
  <c r="P2947" i="1"/>
  <c r="O2932" i="1"/>
  <c r="O3337" i="1"/>
  <c r="O3361" i="1"/>
  <c r="T3345" i="1"/>
  <c r="N3337" i="1"/>
  <c r="P3321" i="1"/>
  <c r="O3297" i="1"/>
  <c r="T3281" i="1"/>
  <c r="N3273" i="1"/>
  <c r="P3257" i="1"/>
  <c r="O3234" i="1"/>
  <c r="T3218" i="1"/>
  <c r="N3210" i="1"/>
  <c r="P3194" i="1"/>
  <c r="O3170" i="1"/>
  <c r="T3154" i="1"/>
  <c r="N3146" i="1"/>
  <c r="P3130" i="1"/>
  <c r="O3106" i="1"/>
  <c r="T3090" i="1"/>
  <c r="N3082" i="1"/>
  <c r="P3066" i="1"/>
  <c r="O3042" i="1"/>
  <c r="T3026" i="1"/>
  <c r="N3018" i="1"/>
  <c r="P3002" i="1"/>
  <c r="O2978" i="1"/>
  <c r="O2963" i="1"/>
  <c r="O2947" i="1"/>
  <c r="N2932" i="1"/>
  <c r="P3361" i="1"/>
  <c r="P3345" i="1"/>
  <c r="O3321" i="1"/>
  <c r="T3305" i="1"/>
  <c r="P3281" i="1"/>
  <c r="O3257" i="1"/>
  <c r="T3242" i="1"/>
  <c r="P3218" i="1"/>
  <c r="O3194" i="1"/>
  <c r="T3178" i="1"/>
  <c r="P3154" i="1"/>
  <c r="O3130" i="1"/>
  <c r="T3114" i="1"/>
  <c r="P3090" i="1"/>
  <c r="O3066" i="1"/>
  <c r="T3050" i="1"/>
  <c r="P3026" i="1"/>
  <c r="O3002" i="1"/>
  <c r="T2940" i="1"/>
  <c r="T2924" i="1"/>
  <c r="T3329" i="1"/>
  <c r="P3305" i="1"/>
  <c r="O3281" i="1"/>
  <c r="T3265" i="1"/>
  <c r="P3242" i="1"/>
  <c r="O3218" i="1"/>
  <c r="T3202" i="1"/>
  <c r="P3178" i="1"/>
  <c r="O3154" i="1"/>
  <c r="T3138" i="1"/>
  <c r="P3114" i="1"/>
  <c r="O3090" i="1"/>
  <c r="T3074" i="1"/>
  <c r="P3050" i="1"/>
  <c r="O3026" i="1"/>
  <c r="T3010" i="1"/>
  <c r="T2986" i="1"/>
  <c r="T2955" i="1"/>
  <c r="P2940" i="1"/>
  <c r="P2924" i="1"/>
  <c r="O3345" i="1"/>
  <c r="T3353" i="1"/>
  <c r="P3329" i="1"/>
  <c r="O3305" i="1"/>
  <c r="T3289" i="1"/>
  <c r="P3265" i="1"/>
  <c r="O3242" i="1"/>
  <c r="T3226" i="1"/>
  <c r="P3202" i="1"/>
  <c r="O3178" i="1"/>
  <c r="T3162" i="1"/>
  <c r="P3138" i="1"/>
  <c r="O3114" i="1"/>
  <c r="T3098" i="1"/>
  <c r="P3074" i="1"/>
  <c r="O3050" i="1"/>
  <c r="T3034" i="1"/>
  <c r="P3010" i="1"/>
  <c r="P2986" i="1"/>
  <c r="P2955" i="1"/>
  <c r="O2940" i="1"/>
  <c r="O2924" i="1"/>
  <c r="P3353" i="1"/>
  <c r="O3329" i="1"/>
  <c r="T3313" i="1"/>
  <c r="P3289" i="1"/>
  <c r="O3265" i="1"/>
  <c r="T3250" i="1"/>
  <c r="P3226" i="1"/>
  <c r="O3202" i="1"/>
  <c r="T3186" i="1"/>
  <c r="P3162" i="1"/>
  <c r="O3138" i="1"/>
  <c r="T3122" i="1"/>
  <c r="P3098" i="1"/>
  <c r="O3074" i="1"/>
  <c r="T3058" i="1"/>
  <c r="P3034" i="1"/>
  <c r="O3010" i="1"/>
  <c r="T2994" i="1"/>
  <c r="O2986" i="1"/>
  <c r="O2955" i="1"/>
  <c r="G168" i="17"/>
  <c r="F168" i="17"/>
  <c r="E168" i="17"/>
  <c r="D168" i="17"/>
  <c r="C168" i="17"/>
  <c r="B168" i="17"/>
  <c r="A168" i="17"/>
  <c r="G167" i="17"/>
  <c r="F167" i="17"/>
  <c r="E167" i="17"/>
  <c r="D167" i="17"/>
  <c r="C167" i="17"/>
  <c r="B167" i="17"/>
  <c r="A167" i="17"/>
  <c r="G166" i="17"/>
  <c r="F166" i="17"/>
  <c r="E166" i="17"/>
  <c r="D166" i="17"/>
  <c r="C166" i="17"/>
  <c r="B166" i="17"/>
  <c r="A166" i="17"/>
  <c r="G165" i="17"/>
  <c r="F165" i="17"/>
  <c r="E165" i="17"/>
  <c r="D165" i="17"/>
  <c r="C165" i="17"/>
  <c r="B165" i="17"/>
  <c r="A165" i="17"/>
  <c r="G164" i="17"/>
  <c r="F164" i="17"/>
  <c r="E164" i="17"/>
  <c r="D164" i="17"/>
  <c r="C164" i="17"/>
  <c r="B164" i="17"/>
  <c r="A164" i="17"/>
  <c r="G163" i="17"/>
  <c r="F163" i="17"/>
  <c r="E163" i="17"/>
  <c r="D163" i="17"/>
  <c r="C163" i="17"/>
  <c r="B163" i="17"/>
  <c r="A163" i="17"/>
  <c r="G162" i="17"/>
  <c r="F162" i="17"/>
  <c r="E162" i="17"/>
  <c r="D162" i="17"/>
  <c r="C162" i="17"/>
  <c r="B162" i="17"/>
  <c r="A162" i="17"/>
  <c r="G161" i="17"/>
  <c r="F161" i="17"/>
  <c r="E161" i="17"/>
  <c r="D161" i="17"/>
  <c r="C161" i="17"/>
  <c r="B161" i="17"/>
  <c r="A161" i="17"/>
  <c r="G160" i="17"/>
  <c r="F160" i="17"/>
  <c r="E160" i="17"/>
  <c r="D160" i="17"/>
  <c r="C160" i="17"/>
  <c r="B160" i="17"/>
  <c r="A160" i="17"/>
  <c r="G159" i="17"/>
  <c r="F159" i="17"/>
  <c r="E159" i="17"/>
  <c r="D159" i="17"/>
  <c r="C159" i="17"/>
  <c r="B159" i="17"/>
  <c r="A159" i="17"/>
  <c r="G158" i="17"/>
  <c r="F158" i="17"/>
  <c r="E158" i="17"/>
  <c r="D158" i="17"/>
  <c r="C158" i="17"/>
  <c r="B158" i="17"/>
  <c r="A158" i="17"/>
  <c r="G157" i="17"/>
  <c r="F157" i="17"/>
  <c r="E157" i="17"/>
  <c r="D157" i="17"/>
  <c r="C157" i="17"/>
  <c r="B157" i="17"/>
  <c r="A157" i="17"/>
  <c r="G156" i="17"/>
  <c r="F156" i="17"/>
  <c r="E156" i="17"/>
  <c r="D156" i="17"/>
  <c r="C156" i="17"/>
  <c r="B156" i="17"/>
  <c r="A156" i="17"/>
  <c r="J168" i="17"/>
  <c r="J165" i="17"/>
  <c r="J164" i="17"/>
  <c r="J161" i="17"/>
  <c r="J160" i="17"/>
  <c r="J157" i="17"/>
  <c r="J156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G117" i="17"/>
  <c r="G116" i="17"/>
  <c r="G115" i="17"/>
  <c r="G114" i="17"/>
  <c r="G113" i="17"/>
  <c r="G112" i="17"/>
  <c r="G111" i="17"/>
  <c r="G110" i="17"/>
  <c r="G109" i="17"/>
  <c r="G108" i="17"/>
  <c r="B13" i="17"/>
  <c r="G111" i="9"/>
  <c r="G112" i="9"/>
  <c r="G113" i="9"/>
  <c r="G114" i="9"/>
  <c r="G115" i="9"/>
  <c r="G116" i="9"/>
  <c r="G117" i="9"/>
  <c r="G118" i="9"/>
  <c r="G119" i="9"/>
  <c r="G120" i="9"/>
  <c r="G121" i="9"/>
  <c r="P2859" i="1"/>
  <c r="O2836" i="1"/>
  <c r="O2819" i="1"/>
  <c r="O2799" i="1"/>
  <c r="T2795" i="1"/>
  <c r="P2790" i="1"/>
  <c r="N2776" i="1"/>
  <c r="O2772" i="1"/>
  <c r="P2743" i="1"/>
  <c r="O2741" i="1"/>
  <c r="O2713" i="1"/>
  <c r="P2704" i="1"/>
  <c r="T2703" i="1"/>
  <c r="O2698" i="1"/>
  <c r="N2642" i="1"/>
  <c r="O2618" i="1"/>
  <c r="P2611" i="1"/>
  <c r="P2609" i="1"/>
  <c r="T2602" i="1"/>
  <c r="P2582" i="1"/>
  <c r="P2566" i="1"/>
  <c r="T2563" i="1"/>
  <c r="P2550" i="1"/>
  <c r="P2515" i="1"/>
  <c r="N2478" i="1"/>
  <c r="O2471" i="1"/>
  <c r="O2450" i="1"/>
  <c r="P2413" i="1"/>
  <c r="P2488" i="1"/>
  <c r="P2397" i="1"/>
  <c r="N2397" i="1"/>
  <c r="T2397" i="1"/>
  <c r="P2398" i="1"/>
  <c r="O2399" i="1"/>
  <c r="N2400" i="1"/>
  <c r="O2400" i="1"/>
  <c r="T2401" i="1"/>
  <c r="N2404" i="1"/>
  <c r="O2404" i="1"/>
  <c r="T2404" i="1"/>
  <c r="P2405" i="1"/>
  <c r="N2405" i="1"/>
  <c r="T2405" i="1"/>
  <c r="P2406" i="1"/>
  <c r="O2407" i="1"/>
  <c r="T2409" i="1"/>
  <c r="N2412" i="1"/>
  <c r="O2412" i="1"/>
  <c r="P2416" i="1"/>
  <c r="P2418" i="1"/>
  <c r="O2419" i="1"/>
  <c r="P2424" i="1"/>
  <c r="O2425" i="1"/>
  <c r="P2426" i="1"/>
  <c r="O2427" i="1"/>
  <c r="T2428" i="1"/>
  <c r="P2429" i="1"/>
  <c r="P2432" i="1"/>
  <c r="O2434" i="1"/>
  <c r="N2437" i="1"/>
  <c r="P2438" i="1"/>
  <c r="T2439" i="1"/>
  <c r="N2440" i="1"/>
  <c r="O2440" i="1"/>
  <c r="T2440" i="1"/>
  <c r="T2441" i="1"/>
  <c r="P2442" i="1"/>
  <c r="N2443" i="1"/>
  <c r="O2443" i="1"/>
  <c r="O2447" i="1"/>
  <c r="N2448" i="1"/>
  <c r="O2448" i="1"/>
  <c r="T2448" i="1"/>
  <c r="P2449" i="1"/>
  <c r="N2449" i="1"/>
  <c r="T2449" i="1"/>
  <c r="O2451" i="1"/>
  <c r="T2452" i="1"/>
  <c r="T2453" i="1"/>
  <c r="N2453" i="1"/>
  <c r="O2454" i="1"/>
  <c r="T2454" i="1"/>
  <c r="P2456" i="1"/>
  <c r="O2457" i="1"/>
  <c r="O2458" i="1"/>
  <c r="T2459" i="1"/>
  <c r="N2462" i="1"/>
  <c r="O2462" i="1"/>
  <c r="P2462" i="1"/>
  <c r="T2462" i="1"/>
  <c r="P2463" i="1"/>
  <c r="N2463" i="1"/>
  <c r="O2463" i="1"/>
  <c r="T2463" i="1"/>
  <c r="P2464" i="1"/>
  <c r="O2465" i="1"/>
  <c r="N2466" i="1"/>
  <c r="O2466" i="1"/>
  <c r="T2466" i="1"/>
  <c r="T2467" i="1"/>
  <c r="P2470" i="1"/>
  <c r="T2470" i="1"/>
  <c r="P2471" i="1"/>
  <c r="N2471" i="1"/>
  <c r="P2472" i="1"/>
  <c r="O2473" i="1"/>
  <c r="N2474" i="1"/>
  <c r="O2474" i="1"/>
  <c r="T2474" i="1"/>
  <c r="T2475" i="1"/>
  <c r="T2479" i="1"/>
  <c r="P2480" i="1"/>
  <c r="O2481" i="1"/>
  <c r="P2486" i="1"/>
  <c r="O2489" i="1"/>
  <c r="P2491" i="1"/>
  <c r="N2491" i="1"/>
  <c r="T2491" i="1"/>
  <c r="O2495" i="1"/>
  <c r="P2496" i="1"/>
  <c r="O2497" i="1"/>
  <c r="T2498" i="1"/>
  <c r="N2499" i="1"/>
  <c r="O2503" i="1"/>
  <c r="P2504" i="1"/>
  <c r="O2505" i="1"/>
  <c r="T2506" i="1"/>
  <c r="P2507" i="1"/>
  <c r="N2507" i="1"/>
  <c r="T2507" i="1"/>
  <c r="P2510" i="1"/>
  <c r="P2512" i="1"/>
  <c r="O2513" i="1"/>
  <c r="P2518" i="1"/>
  <c r="P2520" i="1"/>
  <c r="O2521" i="1"/>
  <c r="N2523" i="1"/>
  <c r="O2527" i="1"/>
  <c r="P2528" i="1"/>
  <c r="O2529" i="1"/>
  <c r="T2530" i="1"/>
  <c r="P2531" i="1"/>
  <c r="N2531" i="1"/>
  <c r="T2531" i="1"/>
  <c r="O2535" i="1"/>
  <c r="P2536" i="1"/>
  <c r="O2537" i="1"/>
  <c r="T2538" i="1"/>
  <c r="T2539" i="1"/>
  <c r="P2540" i="1"/>
  <c r="T2540" i="1"/>
  <c r="T2541" i="1"/>
  <c r="O2543" i="1"/>
  <c r="N2545" i="1"/>
  <c r="O2546" i="1"/>
  <c r="T2547" i="1"/>
  <c r="T2548" i="1"/>
  <c r="O2552" i="1"/>
  <c r="O2553" i="1"/>
  <c r="N2555" i="1"/>
  <c r="P2556" i="1"/>
  <c r="T2557" i="1"/>
  <c r="O2558" i="1"/>
  <c r="P2558" i="1"/>
  <c r="N2559" i="1"/>
  <c r="O2559" i="1"/>
  <c r="P2560" i="1"/>
  <c r="O2561" i="1"/>
  <c r="N2561" i="1"/>
  <c r="O2562" i="1"/>
  <c r="T2565" i="1"/>
  <c r="O2567" i="1"/>
  <c r="T2569" i="1"/>
  <c r="P2570" i="1"/>
  <c r="O2571" i="1"/>
  <c r="N2572" i="1"/>
  <c r="T2572" i="1"/>
  <c r="N2573" i="1"/>
  <c r="O2573" i="1"/>
  <c r="P2573" i="1"/>
  <c r="N2574" i="1"/>
  <c r="N2575" i="1"/>
  <c r="P2576" i="1"/>
  <c r="N2577" i="1"/>
  <c r="N2579" i="1"/>
  <c r="O2579" i="1"/>
  <c r="P2579" i="1"/>
  <c r="T2579" i="1"/>
  <c r="N2580" i="1"/>
  <c r="T2580" i="1"/>
  <c r="N2581" i="1"/>
  <c r="O2581" i="1"/>
  <c r="P2581" i="1"/>
  <c r="P2583" i="1"/>
  <c r="N2584" i="1"/>
  <c r="T2584" i="1"/>
  <c r="T2588" i="1"/>
  <c r="N2588" i="1"/>
  <c r="N2589" i="1"/>
  <c r="O2589" i="1"/>
  <c r="P2589" i="1"/>
  <c r="N2590" i="1"/>
  <c r="P2590" i="1"/>
  <c r="P2591" i="1"/>
  <c r="N2592" i="1"/>
  <c r="T2592" i="1"/>
  <c r="N2593" i="1"/>
  <c r="O2594" i="1"/>
  <c r="N2594" i="1"/>
  <c r="P2594" i="1"/>
  <c r="T2594" i="1"/>
  <c r="O2595" i="1"/>
  <c r="T2595" i="1"/>
  <c r="N2597" i="1"/>
  <c r="O2597" i="1"/>
  <c r="P2597" i="1"/>
  <c r="T2597" i="1"/>
  <c r="N2598" i="1"/>
  <c r="T2599" i="1"/>
  <c r="N2600" i="1"/>
  <c r="P2602" i="1"/>
  <c r="P2603" i="1"/>
  <c r="N2603" i="1"/>
  <c r="O2603" i="1"/>
  <c r="T2603" i="1"/>
  <c r="T2604" i="1"/>
  <c r="N2605" i="1"/>
  <c r="O2605" i="1"/>
  <c r="P2605" i="1"/>
  <c r="P2607" i="1"/>
  <c r="O2608" i="1"/>
  <c r="N2608" i="1"/>
  <c r="P2608" i="1"/>
  <c r="T2610" i="1"/>
  <c r="T2611" i="1"/>
  <c r="N2613" i="1"/>
  <c r="O2613" i="1"/>
  <c r="P2613" i="1"/>
  <c r="T2613" i="1"/>
  <c r="P2615" i="1"/>
  <c r="P2617" i="1"/>
  <c r="T2618" i="1"/>
  <c r="N2619" i="1"/>
  <c r="O2621" i="1"/>
  <c r="P2623" i="1"/>
  <c r="P2625" i="1"/>
  <c r="O2626" i="1"/>
  <c r="N2626" i="1"/>
  <c r="P2626" i="1"/>
  <c r="T2626" i="1"/>
  <c r="P2627" i="1"/>
  <c r="N2627" i="1"/>
  <c r="T2627" i="1"/>
  <c r="N2629" i="1"/>
  <c r="O2629" i="1"/>
  <c r="P2629" i="1"/>
  <c r="T2629" i="1"/>
  <c r="P2631" i="1"/>
  <c r="P2633" i="1"/>
  <c r="N2634" i="1"/>
  <c r="N2635" i="1"/>
  <c r="O2637" i="1"/>
  <c r="N2637" i="1"/>
  <c r="P2637" i="1"/>
  <c r="T2637" i="1"/>
  <c r="P2639" i="1"/>
  <c r="P2641" i="1"/>
  <c r="N2643" i="1"/>
  <c r="O2645" i="1"/>
  <c r="N2645" i="1"/>
  <c r="P2645" i="1"/>
  <c r="P2647" i="1"/>
  <c r="P2649" i="1"/>
  <c r="O2650" i="1"/>
  <c r="N2650" i="1"/>
  <c r="T2650" i="1"/>
  <c r="P2652" i="1"/>
  <c r="N2653" i="1"/>
  <c r="T2653" i="1"/>
  <c r="P2654" i="1"/>
  <c r="T2654" i="1"/>
  <c r="O2655" i="1"/>
  <c r="P2656" i="1"/>
  <c r="N2657" i="1"/>
  <c r="O2657" i="1"/>
  <c r="O2658" i="1"/>
  <c r="N2658" i="1"/>
  <c r="O2659" i="1"/>
  <c r="T2659" i="1"/>
  <c r="P2660" i="1"/>
  <c r="O2661" i="1"/>
  <c r="N2661" i="1"/>
  <c r="P2661" i="1"/>
  <c r="T2661" i="1"/>
  <c r="N2662" i="1"/>
  <c r="P2662" i="1"/>
  <c r="T2663" i="1"/>
  <c r="O2663" i="1"/>
  <c r="N2665" i="1"/>
  <c r="O2665" i="1"/>
  <c r="P2665" i="1"/>
  <c r="T2665" i="1"/>
  <c r="N2666" i="1"/>
  <c r="P2668" i="1"/>
  <c r="O2669" i="1"/>
  <c r="N2669" i="1"/>
  <c r="P2669" i="1"/>
  <c r="T2669" i="1"/>
  <c r="N2670" i="1"/>
  <c r="O2671" i="1"/>
  <c r="T2671" i="1"/>
  <c r="P2672" i="1"/>
  <c r="N2673" i="1"/>
  <c r="O2673" i="1"/>
  <c r="P2673" i="1"/>
  <c r="T2673" i="1"/>
  <c r="O2674" i="1"/>
  <c r="N2674" i="1"/>
  <c r="T2674" i="1"/>
  <c r="P2676" i="1"/>
  <c r="P2677" i="1"/>
  <c r="T2679" i="1"/>
  <c r="O2679" i="1"/>
  <c r="N2681" i="1"/>
  <c r="O2681" i="1"/>
  <c r="P2681" i="1"/>
  <c r="T2681" i="1"/>
  <c r="O2682" i="1"/>
  <c r="N2682" i="1"/>
  <c r="T2682" i="1"/>
  <c r="P2684" i="1"/>
  <c r="P2685" i="1"/>
  <c r="O2686" i="1"/>
  <c r="N2686" i="1"/>
  <c r="P2686" i="1"/>
  <c r="T2686" i="1"/>
  <c r="O2687" i="1"/>
  <c r="T2687" i="1"/>
  <c r="P2688" i="1"/>
  <c r="N2689" i="1"/>
  <c r="O2689" i="1"/>
  <c r="P2689" i="1"/>
  <c r="T2689" i="1"/>
  <c r="N2690" i="1"/>
  <c r="O2691" i="1"/>
  <c r="T2691" i="1"/>
  <c r="T2698" i="1"/>
  <c r="O2705" i="1"/>
  <c r="N2705" i="1"/>
  <c r="P2705" i="1"/>
  <c r="O2706" i="1"/>
  <c r="N2706" i="1"/>
  <c r="T2706" i="1"/>
  <c r="P2708" i="1"/>
  <c r="P2709" i="1"/>
  <c r="T2709" i="1"/>
  <c r="O2710" i="1"/>
  <c r="N2710" i="1"/>
  <c r="P2710" i="1"/>
  <c r="T2710" i="1"/>
  <c r="T2711" i="1"/>
  <c r="O2711" i="1"/>
  <c r="N2713" i="1"/>
  <c r="P2713" i="1"/>
  <c r="T2713" i="1"/>
  <c r="O2714" i="1"/>
  <c r="P2716" i="1"/>
  <c r="O2717" i="1"/>
  <c r="N2717" i="1"/>
  <c r="P2717" i="1"/>
  <c r="T2717" i="1"/>
  <c r="O2718" i="1"/>
  <c r="N2718" i="1"/>
  <c r="T2719" i="1"/>
  <c r="O2719" i="1"/>
  <c r="P2720" i="1"/>
  <c r="O2721" i="1"/>
  <c r="N2721" i="1"/>
  <c r="O2722" i="1"/>
  <c r="N2722" i="1"/>
  <c r="T2722" i="1"/>
  <c r="O2723" i="1"/>
  <c r="P2724" i="1"/>
  <c r="O2725" i="1"/>
  <c r="O2726" i="1"/>
  <c r="N2726" i="1"/>
  <c r="P2726" i="1"/>
  <c r="T2726" i="1"/>
  <c r="T2727" i="1"/>
  <c r="O2727" i="1"/>
  <c r="N2729" i="1"/>
  <c r="O2730" i="1"/>
  <c r="N2730" i="1"/>
  <c r="T2730" i="1"/>
  <c r="P2732" i="1"/>
  <c r="O2733" i="1"/>
  <c r="O2734" i="1"/>
  <c r="N2734" i="1"/>
  <c r="P2734" i="1"/>
  <c r="T2734" i="1"/>
  <c r="P2735" i="1"/>
  <c r="O2735" i="1"/>
  <c r="T2735" i="1"/>
  <c r="N2737" i="1"/>
  <c r="O2737" i="1"/>
  <c r="P2737" i="1"/>
  <c r="T2737" i="1"/>
  <c r="N2738" i="1"/>
  <c r="N2739" i="1"/>
  <c r="P2739" i="1"/>
  <c r="N2740" i="1"/>
  <c r="O2742" i="1"/>
  <c r="N2742" i="1"/>
  <c r="O2743" i="1"/>
  <c r="T2743" i="1"/>
  <c r="P2745" i="1"/>
  <c r="N2745" i="1"/>
  <c r="O2745" i="1"/>
  <c r="T2745" i="1"/>
  <c r="N2746" i="1"/>
  <c r="N2747" i="1"/>
  <c r="P2747" i="1"/>
  <c r="N2748" i="1"/>
  <c r="O2749" i="1"/>
  <c r="P2749" i="1"/>
  <c r="O2750" i="1"/>
  <c r="P2751" i="1"/>
  <c r="N2753" i="1"/>
  <c r="N2754" i="1"/>
  <c r="T2754" i="1"/>
  <c r="N2755" i="1"/>
  <c r="N2756" i="1"/>
  <c r="P2756" i="1"/>
  <c r="O2757" i="1"/>
  <c r="O2758" i="1"/>
  <c r="N2758" i="1"/>
  <c r="P2758" i="1"/>
  <c r="P2759" i="1"/>
  <c r="N2759" i="1"/>
  <c r="T2759" i="1"/>
  <c r="P2761" i="1"/>
  <c r="N2761" i="1"/>
  <c r="O2761" i="1"/>
  <c r="T2761" i="1"/>
  <c r="N2762" i="1"/>
  <c r="N2763" i="1"/>
  <c r="P2763" i="1"/>
  <c r="N2764" i="1"/>
  <c r="O2765" i="1"/>
  <c r="P2765" i="1"/>
  <c r="O2766" i="1"/>
  <c r="P2767" i="1"/>
  <c r="O2769" i="1"/>
  <c r="N2769" i="1"/>
  <c r="N2770" i="1"/>
  <c r="T2770" i="1"/>
  <c r="N2771" i="1"/>
  <c r="P2771" i="1"/>
  <c r="O2774" i="1"/>
  <c r="P2774" i="1"/>
  <c r="O2775" i="1"/>
  <c r="N2775" i="1"/>
  <c r="P2775" i="1"/>
  <c r="T2775" i="1"/>
  <c r="N2779" i="1"/>
  <c r="O2779" i="1"/>
  <c r="P2779" i="1"/>
  <c r="T2779" i="1"/>
  <c r="N2781" i="1"/>
  <c r="O2782" i="1"/>
  <c r="P2782" i="1"/>
  <c r="O2783" i="1"/>
  <c r="O2784" i="1"/>
  <c r="N2784" i="1"/>
  <c r="P2784" i="1"/>
  <c r="T2784" i="1"/>
  <c r="P2785" i="1"/>
  <c r="O2785" i="1"/>
  <c r="T2785" i="1"/>
  <c r="O2786" i="1"/>
  <c r="N2787" i="1"/>
  <c r="O2787" i="1"/>
  <c r="P2787" i="1"/>
  <c r="T2787" i="1"/>
  <c r="O2788" i="1"/>
  <c r="N2788" i="1"/>
  <c r="N2789" i="1"/>
  <c r="O2793" i="1"/>
  <c r="P2794" i="1"/>
  <c r="N2794" i="1"/>
  <c r="O2794" i="1"/>
  <c r="T2794" i="1"/>
  <c r="N2795" i="1"/>
  <c r="O2796" i="1"/>
  <c r="P2796" i="1"/>
  <c r="O2797" i="1"/>
  <c r="N2797" i="1"/>
  <c r="T2799" i="1"/>
  <c r="O2800" i="1"/>
  <c r="P2801" i="1"/>
  <c r="N2801" i="1"/>
  <c r="O2801" i="1"/>
  <c r="T2801" i="1"/>
  <c r="N2803" i="1"/>
  <c r="O2804" i="1"/>
  <c r="P2804" i="1"/>
  <c r="O2805" i="1"/>
  <c r="P2807" i="1"/>
  <c r="O2807" i="1"/>
  <c r="T2807" i="1"/>
  <c r="O2808" i="1"/>
  <c r="P2809" i="1"/>
  <c r="O2809" i="1"/>
  <c r="T2809" i="1"/>
  <c r="O2810" i="1"/>
  <c r="O2811" i="1"/>
  <c r="N2811" i="1"/>
  <c r="P2811" i="1"/>
  <c r="T2811" i="1"/>
  <c r="O2812" i="1"/>
  <c r="N2812" i="1"/>
  <c r="P2812" i="1"/>
  <c r="P2813" i="1"/>
  <c r="N2813" i="1"/>
  <c r="O2813" i="1"/>
  <c r="T2813" i="1"/>
  <c r="O2814" i="1"/>
  <c r="N2815" i="1"/>
  <c r="O2816" i="1"/>
  <c r="N2817" i="1"/>
  <c r="O2818" i="1"/>
  <c r="O2820" i="1"/>
  <c r="N2820" i="1"/>
  <c r="O2821" i="1"/>
  <c r="N2821" i="1"/>
  <c r="P2821" i="1"/>
  <c r="O2822" i="1"/>
  <c r="P2823" i="1"/>
  <c r="O2824" i="1"/>
  <c r="P2825" i="1"/>
  <c r="O2826" i="1"/>
  <c r="P2827" i="1"/>
  <c r="N2828" i="1"/>
  <c r="O2828" i="1"/>
  <c r="T2828" i="1"/>
  <c r="P2829" i="1"/>
  <c r="N2829" i="1"/>
  <c r="P2831" i="1"/>
  <c r="N2832" i="1"/>
  <c r="O2832" i="1"/>
  <c r="T2832" i="1"/>
  <c r="P2833" i="1"/>
  <c r="N2833" i="1"/>
  <c r="N2834" i="1"/>
  <c r="O2834" i="1"/>
  <c r="T2834" i="1"/>
  <c r="P2835" i="1"/>
  <c r="N2835" i="1"/>
  <c r="N2836" i="1"/>
  <c r="P2837" i="1"/>
  <c r="N2837" i="1"/>
  <c r="N2838" i="1"/>
  <c r="O2838" i="1"/>
  <c r="P2839" i="1"/>
  <c r="N2839" i="1"/>
  <c r="N2840" i="1"/>
  <c r="P2841" i="1"/>
  <c r="N2841" i="1"/>
  <c r="N2842" i="1"/>
  <c r="O2842" i="1"/>
  <c r="T2842" i="1"/>
  <c r="P2843" i="1"/>
  <c r="N2844" i="1"/>
  <c r="O2844" i="1"/>
  <c r="T2844" i="1"/>
  <c r="P2845" i="1"/>
  <c r="N2845" i="1"/>
  <c r="N2846" i="1"/>
  <c r="O2846" i="1"/>
  <c r="P2847" i="1"/>
  <c r="N2847" i="1"/>
  <c r="N2848" i="1"/>
  <c r="P2849" i="1"/>
  <c r="N2849" i="1"/>
  <c r="N2850" i="1"/>
  <c r="O2850" i="1"/>
  <c r="T2850" i="1"/>
  <c r="P2851" i="1"/>
  <c r="N2852" i="1"/>
  <c r="O2852" i="1"/>
  <c r="T2852" i="1"/>
  <c r="P2853" i="1"/>
  <c r="N2853" i="1"/>
  <c r="N2854" i="1"/>
  <c r="O2854" i="1"/>
  <c r="P2855" i="1"/>
  <c r="T2855" i="1"/>
  <c r="N2856" i="1"/>
  <c r="P2857" i="1"/>
  <c r="N2858" i="1"/>
  <c r="O2858" i="1"/>
  <c r="T2858" i="1"/>
  <c r="N2860" i="1"/>
  <c r="O2860" i="1"/>
  <c r="P2861" i="1"/>
  <c r="T2861" i="1"/>
  <c r="N2862" i="1"/>
  <c r="O2862" i="1"/>
  <c r="T2862" i="1"/>
  <c r="P2863" i="1"/>
  <c r="N2864" i="1"/>
  <c r="O2864" i="1"/>
  <c r="T2864" i="1"/>
  <c r="P2865" i="1"/>
  <c r="N2866" i="1"/>
  <c r="T2866" i="1"/>
  <c r="P2867" i="1"/>
  <c r="N2868" i="1"/>
  <c r="O2868" i="1"/>
  <c r="P2869" i="1"/>
  <c r="N2870" i="1"/>
  <c r="P2871" i="1"/>
  <c r="N2872" i="1"/>
  <c r="P2873" i="1"/>
  <c r="N2874" i="1"/>
  <c r="P2875" i="1"/>
  <c r="N2876" i="1"/>
  <c r="P2877" i="1"/>
  <c r="N2878" i="1"/>
  <c r="P2879" i="1"/>
  <c r="N2880" i="1"/>
  <c r="P2881" i="1"/>
  <c r="N2882" i="1"/>
  <c r="P2883" i="1"/>
  <c r="N2884" i="1"/>
  <c r="P2885" i="1"/>
  <c r="N2396" i="1"/>
  <c r="T2915" i="1"/>
  <c r="P2915" i="1"/>
  <c r="O2915" i="1"/>
  <c r="N2915" i="1"/>
  <c r="T2914" i="1"/>
  <c r="P2914" i="1"/>
  <c r="O2914" i="1"/>
  <c r="N2914" i="1"/>
  <c r="T2913" i="1"/>
  <c r="P2913" i="1"/>
  <c r="O2913" i="1"/>
  <c r="N2913" i="1"/>
  <c r="T2912" i="1"/>
  <c r="P2912" i="1"/>
  <c r="O2912" i="1"/>
  <c r="N2912" i="1"/>
  <c r="T2911" i="1"/>
  <c r="P2911" i="1"/>
  <c r="O2911" i="1"/>
  <c r="N2911" i="1"/>
  <c r="T2910" i="1"/>
  <c r="P2910" i="1"/>
  <c r="O2910" i="1"/>
  <c r="N2910" i="1"/>
  <c r="T2909" i="1"/>
  <c r="P2909" i="1"/>
  <c r="O2909" i="1"/>
  <c r="N2909" i="1"/>
  <c r="T2908" i="1"/>
  <c r="P2908" i="1"/>
  <c r="O2908" i="1"/>
  <c r="N2908" i="1"/>
  <c r="T2907" i="1"/>
  <c r="P2907" i="1"/>
  <c r="O2907" i="1"/>
  <c r="N2907" i="1"/>
  <c r="T2906" i="1"/>
  <c r="P2906" i="1"/>
  <c r="O2906" i="1"/>
  <c r="N2906" i="1"/>
  <c r="T2905" i="1"/>
  <c r="P2905" i="1"/>
  <c r="O2905" i="1"/>
  <c r="N2905" i="1"/>
  <c r="T2904" i="1"/>
  <c r="P2904" i="1"/>
  <c r="O2904" i="1"/>
  <c r="N2904" i="1"/>
  <c r="T2903" i="1"/>
  <c r="P2903" i="1"/>
  <c r="O2903" i="1"/>
  <c r="N2903" i="1"/>
  <c r="T2902" i="1"/>
  <c r="P2902" i="1"/>
  <c r="O2902" i="1"/>
  <c r="N2902" i="1"/>
  <c r="T2901" i="1"/>
  <c r="P2901" i="1"/>
  <c r="O2901" i="1"/>
  <c r="N2901" i="1"/>
  <c r="T2900" i="1"/>
  <c r="P2900" i="1"/>
  <c r="O2900" i="1"/>
  <c r="N2900" i="1"/>
  <c r="T2899" i="1"/>
  <c r="P2899" i="1"/>
  <c r="O2899" i="1"/>
  <c r="N2899" i="1"/>
  <c r="T2898" i="1"/>
  <c r="P2898" i="1"/>
  <c r="O2898" i="1"/>
  <c r="N2898" i="1"/>
  <c r="T2897" i="1"/>
  <c r="P2897" i="1"/>
  <c r="O2897" i="1"/>
  <c r="N2897" i="1"/>
  <c r="T2896" i="1"/>
  <c r="P2896" i="1"/>
  <c r="O2896" i="1"/>
  <c r="N2896" i="1"/>
  <c r="T2895" i="1"/>
  <c r="P2895" i="1"/>
  <c r="O2895" i="1"/>
  <c r="N2895" i="1"/>
  <c r="T2894" i="1"/>
  <c r="P2894" i="1"/>
  <c r="O2894" i="1"/>
  <c r="N2894" i="1"/>
  <c r="T2893" i="1"/>
  <c r="P2893" i="1"/>
  <c r="O2893" i="1"/>
  <c r="N2893" i="1"/>
  <c r="T2892" i="1"/>
  <c r="P2892" i="1"/>
  <c r="O2892" i="1"/>
  <c r="N2892" i="1"/>
  <c r="T2891" i="1"/>
  <c r="P2891" i="1"/>
  <c r="O2891" i="1"/>
  <c r="N2891" i="1"/>
  <c r="T2890" i="1"/>
  <c r="P2890" i="1"/>
  <c r="O2890" i="1"/>
  <c r="N2890" i="1"/>
  <c r="T2889" i="1"/>
  <c r="P2889" i="1"/>
  <c r="O2889" i="1"/>
  <c r="N2889" i="1"/>
  <c r="T2888" i="1"/>
  <c r="P2888" i="1"/>
  <c r="O2888" i="1"/>
  <c r="N2888" i="1"/>
  <c r="T2887" i="1"/>
  <c r="P2887" i="1"/>
  <c r="O2887" i="1"/>
  <c r="N2887" i="1"/>
  <c r="T2886" i="1"/>
  <c r="P2886" i="1"/>
  <c r="O2886" i="1"/>
  <c r="N2886" i="1"/>
  <c r="J112" i="17" l="1"/>
  <c r="J116" i="17"/>
  <c r="J108" i="17"/>
  <c r="J158" i="17"/>
  <c r="J114" i="17"/>
  <c r="J110" i="17"/>
  <c r="J159" i="17"/>
  <c r="J162" i="17"/>
  <c r="J163" i="17"/>
  <c r="J166" i="17"/>
  <c r="J167" i="17"/>
  <c r="J109" i="17"/>
  <c r="J111" i="17"/>
  <c r="J113" i="17"/>
  <c r="J115" i="17"/>
  <c r="J117" i="17"/>
  <c r="T2753" i="1"/>
  <c r="P2483" i="1"/>
  <c r="N2483" i="1"/>
  <c r="P2455" i="1"/>
  <c r="O2455" i="1"/>
  <c r="T2856" i="1"/>
  <c r="T2805" i="1"/>
  <c r="T2783" i="1"/>
  <c r="T2766" i="1"/>
  <c r="T2750" i="1"/>
  <c r="T2733" i="1"/>
  <c r="P2729" i="1"/>
  <c r="O2670" i="1"/>
  <c r="T2670" i="1"/>
  <c r="O2634" i="1"/>
  <c r="P2634" i="1"/>
  <c r="T2621" i="1"/>
  <c r="N2458" i="1"/>
  <c r="T2458" i="1"/>
  <c r="N2587" i="1"/>
  <c r="P2587" i="1"/>
  <c r="T2860" i="1"/>
  <c r="P2856" i="1"/>
  <c r="T2848" i="1"/>
  <c r="T2840" i="1"/>
  <c r="T2825" i="1"/>
  <c r="T2823" i="1"/>
  <c r="N2819" i="1"/>
  <c r="P2805" i="1"/>
  <c r="T2797" i="1"/>
  <c r="P2783" i="1"/>
  <c r="P2769" i="1"/>
  <c r="T2767" i="1"/>
  <c r="P2766" i="1"/>
  <c r="O2753" i="1"/>
  <c r="T2751" i="1"/>
  <c r="P2750" i="1"/>
  <c r="T2742" i="1"/>
  <c r="P2741" i="1"/>
  <c r="N2735" i="1"/>
  <c r="P2733" i="1"/>
  <c r="O2729" i="1"/>
  <c r="P2725" i="1"/>
  <c r="P2721" i="1"/>
  <c r="T2718" i="1"/>
  <c r="T2714" i="1"/>
  <c r="O2707" i="1"/>
  <c r="T2707" i="1"/>
  <c r="O2666" i="1"/>
  <c r="T2666" i="1"/>
  <c r="O2662" i="1"/>
  <c r="T2662" i="1"/>
  <c r="T2657" i="1"/>
  <c r="P2635" i="1"/>
  <c r="T2635" i="1"/>
  <c r="P2621" i="1"/>
  <c r="N2602" i="1"/>
  <c r="T2587" i="1"/>
  <c r="O2575" i="1"/>
  <c r="P2575" i="1"/>
  <c r="N2558" i="1"/>
  <c r="T2558" i="1"/>
  <c r="P2499" i="1"/>
  <c r="T2499" i="1"/>
  <c r="N2470" i="1"/>
  <c r="O2470" i="1"/>
  <c r="T2455" i="1"/>
  <c r="P2441" i="1"/>
  <c r="N2441" i="1"/>
  <c r="N2408" i="1"/>
  <c r="O2408" i="1"/>
  <c r="T2729" i="1"/>
  <c r="O2675" i="1"/>
  <c r="T2675" i="1"/>
  <c r="O2610" i="1"/>
  <c r="N2610" i="1"/>
  <c r="O2576" i="1"/>
  <c r="T2576" i="1"/>
  <c r="T2678" i="1"/>
  <c r="P2678" i="1"/>
  <c r="T2769" i="1"/>
  <c r="P2753" i="1"/>
  <c r="T2725" i="1"/>
  <c r="T2721" i="1"/>
  <c r="O2685" i="1"/>
  <c r="N2685" i="1"/>
  <c r="O2677" i="1"/>
  <c r="N2677" i="1"/>
  <c r="P2643" i="1"/>
  <c r="T2643" i="1"/>
  <c r="O2600" i="1"/>
  <c r="P2600" i="1"/>
  <c r="O2591" i="1"/>
  <c r="N2591" i="1"/>
  <c r="O2583" i="1"/>
  <c r="N2583" i="1"/>
  <c r="P2539" i="1"/>
  <c r="N2539" i="1"/>
  <c r="P2523" i="1"/>
  <c r="T2523" i="1"/>
  <c r="P2642" i="1"/>
  <c r="O2642" i="1"/>
  <c r="T2859" i="1"/>
  <c r="T2867" i="1"/>
  <c r="T2863" i="1"/>
  <c r="P2860" i="1"/>
  <c r="T2857" i="1"/>
  <c r="O2856" i="1"/>
  <c r="T2854" i="1"/>
  <c r="N2851" i="1"/>
  <c r="O2848" i="1"/>
  <c r="T2846" i="1"/>
  <c r="N2843" i="1"/>
  <c r="O2840" i="1"/>
  <c r="T2838" i="1"/>
  <c r="N2831" i="1"/>
  <c r="N2827" i="1"/>
  <c r="O2825" i="1"/>
  <c r="O2823" i="1"/>
  <c r="T2821" i="1"/>
  <c r="T2820" i="1"/>
  <c r="P2818" i="1"/>
  <c r="T2812" i="1"/>
  <c r="N2805" i="1"/>
  <c r="P2797" i="1"/>
  <c r="T2788" i="1"/>
  <c r="N2783" i="1"/>
  <c r="O2776" i="1"/>
  <c r="N2767" i="1"/>
  <c r="N2766" i="1"/>
  <c r="P2764" i="1"/>
  <c r="T2762" i="1"/>
  <c r="T2758" i="1"/>
  <c r="P2757" i="1"/>
  <c r="P2755" i="1"/>
  <c r="N2751" i="1"/>
  <c r="N2750" i="1"/>
  <c r="P2748" i="1"/>
  <c r="T2746" i="1"/>
  <c r="P2742" i="1"/>
  <c r="P2740" i="1"/>
  <c r="T2738" i="1"/>
  <c r="N2733" i="1"/>
  <c r="N2725" i="1"/>
  <c r="T2723" i="1"/>
  <c r="P2718" i="1"/>
  <c r="N2714" i="1"/>
  <c r="O2709" i="1"/>
  <c r="N2709" i="1"/>
  <c r="T2705" i="1"/>
  <c r="O2703" i="1"/>
  <c r="O2690" i="1"/>
  <c r="T2690" i="1"/>
  <c r="T2685" i="1"/>
  <c r="T2677" i="1"/>
  <c r="P2670" i="1"/>
  <c r="T2658" i="1"/>
  <c r="P2657" i="1"/>
  <c r="T2655" i="1"/>
  <c r="O2654" i="1"/>
  <c r="N2654" i="1"/>
  <c r="O2653" i="1"/>
  <c r="P2653" i="1"/>
  <c r="T2645" i="1"/>
  <c r="T2634" i="1"/>
  <c r="N2621" i="1"/>
  <c r="P2619" i="1"/>
  <c r="T2619" i="1"/>
  <c r="P2610" i="1"/>
  <c r="T2605" i="1"/>
  <c r="P2595" i="1"/>
  <c r="N2595" i="1"/>
  <c r="O2592" i="1"/>
  <c r="P2592" i="1"/>
  <c r="O2584" i="1"/>
  <c r="P2584" i="1"/>
  <c r="N2576" i="1"/>
  <c r="P2574" i="1"/>
  <c r="P2569" i="1"/>
  <c r="N2569" i="1"/>
  <c r="P2559" i="1"/>
  <c r="T2559" i="1"/>
  <c r="T2483" i="1"/>
  <c r="N2455" i="1"/>
  <c r="N2454" i="1"/>
  <c r="P2454" i="1"/>
  <c r="O2444" i="1"/>
  <c r="T2444" i="1"/>
  <c r="N2429" i="1"/>
  <c r="P2421" i="1"/>
  <c r="N2421" i="1"/>
  <c r="T2412" i="1"/>
  <c r="T2478" i="1"/>
  <c r="T2776" i="1"/>
  <c r="T2772" i="1"/>
  <c r="N2698" i="1"/>
  <c r="N2678" i="1"/>
  <c r="T2515" i="1"/>
  <c r="O2478" i="1"/>
  <c r="T2836" i="1"/>
  <c r="P2819" i="1"/>
  <c r="P2799" i="1"/>
  <c r="O2790" i="1"/>
  <c r="P2776" i="1"/>
  <c r="N2772" i="1"/>
  <c r="N2743" i="1"/>
  <c r="O2678" i="1"/>
  <c r="T2642" i="1"/>
  <c r="N2618" i="1"/>
  <c r="N2611" i="1"/>
  <c r="O2602" i="1"/>
  <c r="O2587" i="1"/>
  <c r="N2582" i="1"/>
  <c r="N2515" i="1"/>
  <c r="T2819" i="1"/>
  <c r="O2795" i="1"/>
  <c r="P2618" i="1"/>
  <c r="T2471" i="1"/>
  <c r="N2413" i="1"/>
  <c r="T2817" i="1"/>
  <c r="T2803" i="1"/>
  <c r="T2789" i="1"/>
  <c r="O2760" i="1"/>
  <c r="N2760" i="1"/>
  <c r="O2744" i="1"/>
  <c r="N2744" i="1"/>
  <c r="O2728" i="1"/>
  <c r="N2728" i="1"/>
  <c r="T2728" i="1"/>
  <c r="N2715" i="1"/>
  <c r="P2715" i="1"/>
  <c r="N2699" i="1"/>
  <c r="P2699" i="1"/>
  <c r="O2696" i="1"/>
  <c r="N2696" i="1"/>
  <c r="T2696" i="1"/>
  <c r="N2683" i="1"/>
  <c r="P2683" i="1"/>
  <c r="O2680" i="1"/>
  <c r="N2680" i="1"/>
  <c r="T2680" i="1"/>
  <c r="N2667" i="1"/>
  <c r="P2667" i="1"/>
  <c r="O2664" i="1"/>
  <c r="N2664" i="1"/>
  <c r="T2664" i="1"/>
  <c r="N2651" i="1"/>
  <c r="P2651" i="1"/>
  <c r="O2648" i="1"/>
  <c r="T2648" i="1"/>
  <c r="N2648" i="1"/>
  <c r="O2646" i="1"/>
  <c r="P2646" i="1"/>
  <c r="N2646" i="1"/>
  <c r="O2644" i="1"/>
  <c r="N2644" i="1"/>
  <c r="P2644" i="1"/>
  <c r="O2640" i="1"/>
  <c r="T2640" i="1"/>
  <c r="N2640" i="1"/>
  <c r="O2638" i="1"/>
  <c r="P2638" i="1"/>
  <c r="N2638" i="1"/>
  <c r="O2636" i="1"/>
  <c r="N2636" i="1"/>
  <c r="P2636" i="1"/>
  <c r="O2632" i="1"/>
  <c r="T2632" i="1"/>
  <c r="N2632" i="1"/>
  <c r="O2630" i="1"/>
  <c r="P2630" i="1"/>
  <c r="N2630" i="1"/>
  <c r="O2628" i="1"/>
  <c r="N2628" i="1"/>
  <c r="P2628" i="1"/>
  <c r="O2624" i="1"/>
  <c r="T2624" i="1"/>
  <c r="N2624" i="1"/>
  <c r="O2622" i="1"/>
  <c r="P2622" i="1"/>
  <c r="N2622" i="1"/>
  <c r="O2620" i="1"/>
  <c r="N2620" i="1"/>
  <c r="P2620" i="1"/>
  <c r="O2616" i="1"/>
  <c r="T2616" i="1"/>
  <c r="N2616" i="1"/>
  <c r="O2614" i="1"/>
  <c r="P2614" i="1"/>
  <c r="N2614" i="1"/>
  <c r="O2612" i="1"/>
  <c r="N2612" i="1"/>
  <c r="P2612" i="1"/>
  <c r="O2601" i="1"/>
  <c r="P2601" i="1"/>
  <c r="N2601" i="1"/>
  <c r="O2578" i="1"/>
  <c r="N2578" i="1"/>
  <c r="P2578" i="1"/>
  <c r="T2578" i="1"/>
  <c r="N2542" i="1"/>
  <c r="O2542" i="1"/>
  <c r="T2542" i="1"/>
  <c r="P2542" i="1"/>
  <c r="N2494" i="1"/>
  <c r="O2494" i="1"/>
  <c r="T2494" i="1"/>
  <c r="P2494" i="1"/>
  <c r="T2869" i="1"/>
  <c r="O2866" i="1"/>
  <c r="N2825" i="1"/>
  <c r="N2823" i="1"/>
  <c r="N2818" i="1"/>
  <c r="P2817" i="1"/>
  <c r="N2816" i="1"/>
  <c r="P2815" i="1"/>
  <c r="N2809" i="1"/>
  <c r="N2807" i="1"/>
  <c r="N2804" i="1"/>
  <c r="P2803" i="1"/>
  <c r="T2800" i="1"/>
  <c r="N2799" i="1"/>
  <c r="N2796" i="1"/>
  <c r="T2793" i="1"/>
  <c r="N2790" i="1"/>
  <c r="P2789" i="1"/>
  <c r="T2786" i="1"/>
  <c r="N2785" i="1"/>
  <c r="N2782" i="1"/>
  <c r="P2781" i="1"/>
  <c r="N2774" i="1"/>
  <c r="O2771" i="1"/>
  <c r="N2765" i="1"/>
  <c r="O2763" i="1"/>
  <c r="N2757" i="1"/>
  <c r="O2755" i="1"/>
  <c r="N2749" i="1"/>
  <c r="O2747" i="1"/>
  <c r="N2741" i="1"/>
  <c r="O2739" i="1"/>
  <c r="O2732" i="1"/>
  <c r="T2732" i="1"/>
  <c r="N2732" i="1"/>
  <c r="P2719" i="1"/>
  <c r="N2719" i="1"/>
  <c r="O2716" i="1"/>
  <c r="T2716" i="1"/>
  <c r="N2716" i="1"/>
  <c r="P2703" i="1"/>
  <c r="N2703" i="1"/>
  <c r="P2687" i="1"/>
  <c r="N2687" i="1"/>
  <c r="O2684" i="1"/>
  <c r="T2684" i="1"/>
  <c r="N2684" i="1"/>
  <c r="P2671" i="1"/>
  <c r="N2671" i="1"/>
  <c r="O2668" i="1"/>
  <c r="T2668" i="1"/>
  <c r="N2668" i="1"/>
  <c r="P2655" i="1"/>
  <c r="N2655" i="1"/>
  <c r="O2652" i="1"/>
  <c r="T2652" i="1"/>
  <c r="N2652" i="1"/>
  <c r="O2606" i="1"/>
  <c r="P2606" i="1"/>
  <c r="T2606" i="1"/>
  <c r="N2606" i="1"/>
  <c r="N2599" i="1"/>
  <c r="O2599" i="1"/>
  <c r="P2599" i="1"/>
  <c r="P2585" i="1"/>
  <c r="O2585" i="1"/>
  <c r="T2585" i="1"/>
  <c r="N2585" i="1"/>
  <c r="N2526" i="1"/>
  <c r="O2526" i="1"/>
  <c r="T2526" i="1"/>
  <c r="P2526" i="1"/>
  <c r="P2511" i="1"/>
  <c r="N2511" i="1"/>
  <c r="T2511" i="1"/>
  <c r="O2511" i="1"/>
  <c r="N2482" i="1"/>
  <c r="O2482" i="1"/>
  <c r="T2482" i="1"/>
  <c r="T2815" i="1"/>
  <c r="T2781" i="1"/>
  <c r="O2752" i="1"/>
  <c r="N2752" i="1"/>
  <c r="O2736" i="1"/>
  <c r="N2736" i="1"/>
  <c r="N2731" i="1"/>
  <c r="P2731" i="1"/>
  <c r="O2712" i="1"/>
  <c r="N2712" i="1"/>
  <c r="T2712" i="1"/>
  <c r="T2396" i="1"/>
  <c r="T2884" i="1"/>
  <c r="T2882" i="1"/>
  <c r="T2880" i="1"/>
  <c r="T2878" i="1"/>
  <c r="T2876" i="1"/>
  <c r="T2874" i="1"/>
  <c r="T2872" i="1"/>
  <c r="T2870" i="1"/>
  <c r="P2826" i="1"/>
  <c r="O2817" i="1"/>
  <c r="O2815" i="1"/>
  <c r="P2810" i="1"/>
  <c r="O2803" i="1"/>
  <c r="P2800" i="1"/>
  <c r="P2793" i="1"/>
  <c r="O2789" i="1"/>
  <c r="P2786" i="1"/>
  <c r="O2781" i="1"/>
  <c r="O2770" i="1"/>
  <c r="P2770" i="1"/>
  <c r="O2764" i="1"/>
  <c r="T2764" i="1"/>
  <c r="O2762" i="1"/>
  <c r="P2762" i="1"/>
  <c r="T2760" i="1"/>
  <c r="O2756" i="1"/>
  <c r="T2756" i="1"/>
  <c r="O2754" i="1"/>
  <c r="P2754" i="1"/>
  <c r="T2752" i="1"/>
  <c r="O2748" i="1"/>
  <c r="T2748" i="1"/>
  <c r="O2746" i="1"/>
  <c r="P2746" i="1"/>
  <c r="T2744" i="1"/>
  <c r="O2740" i="1"/>
  <c r="T2740" i="1"/>
  <c r="O2738" i="1"/>
  <c r="P2738" i="1"/>
  <c r="T2736" i="1"/>
  <c r="T2731" i="1"/>
  <c r="N2723" i="1"/>
  <c r="P2723" i="1"/>
  <c r="O2720" i="1"/>
  <c r="N2720" i="1"/>
  <c r="T2720" i="1"/>
  <c r="T2715" i="1"/>
  <c r="N2707" i="1"/>
  <c r="P2707" i="1"/>
  <c r="O2704" i="1"/>
  <c r="N2704" i="1"/>
  <c r="T2704" i="1"/>
  <c r="T2699" i="1"/>
  <c r="N2691" i="1"/>
  <c r="P2691" i="1"/>
  <c r="O2688" i="1"/>
  <c r="N2688" i="1"/>
  <c r="T2688" i="1"/>
  <c r="T2683" i="1"/>
  <c r="N2675" i="1"/>
  <c r="P2675" i="1"/>
  <c r="O2672" i="1"/>
  <c r="N2672" i="1"/>
  <c r="T2672" i="1"/>
  <c r="T2667" i="1"/>
  <c r="N2659" i="1"/>
  <c r="P2659" i="1"/>
  <c r="O2656" i="1"/>
  <c r="N2656" i="1"/>
  <c r="T2656" i="1"/>
  <c r="T2651" i="1"/>
  <c r="O2649" i="1"/>
  <c r="T2649" i="1"/>
  <c r="N2649" i="1"/>
  <c r="N2647" i="1"/>
  <c r="T2647" i="1"/>
  <c r="O2647" i="1"/>
  <c r="O2641" i="1"/>
  <c r="T2641" i="1"/>
  <c r="N2641" i="1"/>
  <c r="N2639" i="1"/>
  <c r="T2639" i="1"/>
  <c r="O2639" i="1"/>
  <c r="O2633" i="1"/>
  <c r="T2633" i="1"/>
  <c r="N2633" i="1"/>
  <c r="N2631" i="1"/>
  <c r="T2631" i="1"/>
  <c r="O2631" i="1"/>
  <c r="O2625" i="1"/>
  <c r="T2625" i="1"/>
  <c r="N2625" i="1"/>
  <c r="N2623" i="1"/>
  <c r="T2623" i="1"/>
  <c r="O2623" i="1"/>
  <c r="O2617" i="1"/>
  <c r="T2617" i="1"/>
  <c r="N2617" i="1"/>
  <c r="N2615" i="1"/>
  <c r="T2615" i="1"/>
  <c r="O2615" i="1"/>
  <c r="O2609" i="1"/>
  <c r="T2609" i="1"/>
  <c r="N2609" i="1"/>
  <c r="N2568" i="1"/>
  <c r="T2568" i="1"/>
  <c r="P2568" i="1"/>
  <c r="O2568" i="1"/>
  <c r="O2549" i="1"/>
  <c r="T2549" i="1"/>
  <c r="N2514" i="1"/>
  <c r="O2514" i="1"/>
  <c r="T2514" i="1"/>
  <c r="N2490" i="1"/>
  <c r="O2490" i="1"/>
  <c r="T2490" i="1"/>
  <c r="P2433" i="1"/>
  <c r="T2433" i="1"/>
  <c r="N2433" i="1"/>
  <c r="O2433" i="1"/>
  <c r="P2417" i="1"/>
  <c r="T2417" i="1"/>
  <c r="N2417" i="1"/>
  <c r="O2417" i="1"/>
  <c r="P2396" i="1"/>
  <c r="O2884" i="1"/>
  <c r="O2882" i="1"/>
  <c r="O2880" i="1"/>
  <c r="O2878" i="1"/>
  <c r="O2876" i="1"/>
  <c r="O2874" i="1"/>
  <c r="O2872" i="1"/>
  <c r="O2870" i="1"/>
  <c r="T2868" i="1"/>
  <c r="T2865" i="1"/>
  <c r="P2862" i="1"/>
  <c r="P2858" i="1"/>
  <c r="P2854" i="1"/>
  <c r="T2853" i="1"/>
  <c r="P2852" i="1"/>
  <c r="T2851" i="1"/>
  <c r="P2850" i="1"/>
  <c r="T2849" i="1"/>
  <c r="P2848" i="1"/>
  <c r="T2847" i="1"/>
  <c r="P2846" i="1"/>
  <c r="T2845" i="1"/>
  <c r="P2844" i="1"/>
  <c r="T2843" i="1"/>
  <c r="P2842" i="1"/>
  <c r="T2841" i="1"/>
  <c r="P2840" i="1"/>
  <c r="T2839" i="1"/>
  <c r="P2838" i="1"/>
  <c r="T2837" i="1"/>
  <c r="P2836" i="1"/>
  <c r="T2835" i="1"/>
  <c r="P2834" i="1"/>
  <c r="T2833" i="1"/>
  <c r="P2832" i="1"/>
  <c r="T2831" i="1"/>
  <c r="T2829" i="1"/>
  <c r="P2828" i="1"/>
  <c r="T2827" i="1"/>
  <c r="N2826" i="1"/>
  <c r="N2824" i="1"/>
  <c r="P2820" i="1"/>
  <c r="N2810" i="1"/>
  <c r="N2808" i="1"/>
  <c r="T2804" i="1"/>
  <c r="N2800" i="1"/>
  <c r="T2796" i="1"/>
  <c r="P2795" i="1"/>
  <c r="N2793" i="1"/>
  <c r="T2790" i="1"/>
  <c r="P2788" i="1"/>
  <c r="N2786" i="1"/>
  <c r="T2782" i="1"/>
  <c r="T2774" i="1"/>
  <c r="P2772" i="1"/>
  <c r="T2771" i="1"/>
  <c r="O2767" i="1"/>
  <c r="T2765" i="1"/>
  <c r="T2763" i="1"/>
  <c r="P2760" i="1"/>
  <c r="O2759" i="1"/>
  <c r="T2757" i="1"/>
  <c r="T2755" i="1"/>
  <c r="P2752" i="1"/>
  <c r="O2751" i="1"/>
  <c r="T2749" i="1"/>
  <c r="T2747" i="1"/>
  <c r="P2744" i="1"/>
  <c r="T2741" i="1"/>
  <c r="T2739" i="1"/>
  <c r="P2736" i="1"/>
  <c r="O2731" i="1"/>
  <c r="P2728" i="1"/>
  <c r="P2727" i="1"/>
  <c r="N2727" i="1"/>
  <c r="O2724" i="1"/>
  <c r="T2724" i="1"/>
  <c r="N2724" i="1"/>
  <c r="O2715" i="1"/>
  <c r="P2712" i="1"/>
  <c r="P2711" i="1"/>
  <c r="N2711" i="1"/>
  <c r="O2708" i="1"/>
  <c r="T2708" i="1"/>
  <c r="N2708" i="1"/>
  <c r="O2699" i="1"/>
  <c r="P2696" i="1"/>
  <c r="O2683" i="1"/>
  <c r="P2680" i="1"/>
  <c r="P2679" i="1"/>
  <c r="N2679" i="1"/>
  <c r="O2676" i="1"/>
  <c r="T2676" i="1"/>
  <c r="N2676" i="1"/>
  <c r="O2667" i="1"/>
  <c r="P2664" i="1"/>
  <c r="P2663" i="1"/>
  <c r="N2663" i="1"/>
  <c r="O2660" i="1"/>
  <c r="T2660" i="1"/>
  <c r="N2660" i="1"/>
  <c r="O2651" i="1"/>
  <c r="P2648" i="1"/>
  <c r="T2646" i="1"/>
  <c r="T2644" i="1"/>
  <c r="P2640" i="1"/>
  <c r="T2638" i="1"/>
  <c r="T2636" i="1"/>
  <c r="P2632" i="1"/>
  <c r="T2630" i="1"/>
  <c r="T2628" i="1"/>
  <c r="P2624" i="1"/>
  <c r="T2622" i="1"/>
  <c r="T2620" i="1"/>
  <c r="P2616" i="1"/>
  <c r="T2614" i="1"/>
  <c r="T2612" i="1"/>
  <c r="T2601" i="1"/>
  <c r="O2596" i="1"/>
  <c r="N2596" i="1"/>
  <c r="P2596" i="1"/>
  <c r="T2596" i="1"/>
  <c r="P2551" i="1"/>
  <c r="N2551" i="1"/>
  <c r="T2551" i="1"/>
  <c r="O2551" i="1"/>
  <c r="N2522" i="1"/>
  <c r="O2522" i="1"/>
  <c r="T2522" i="1"/>
  <c r="N2420" i="1"/>
  <c r="O2420" i="1"/>
  <c r="T2420" i="1"/>
  <c r="N2607" i="1"/>
  <c r="O2607" i="1"/>
  <c r="O2604" i="1"/>
  <c r="N2604" i="1"/>
  <c r="P2604" i="1"/>
  <c r="O2593" i="1"/>
  <c r="P2593" i="1"/>
  <c r="O2586" i="1"/>
  <c r="N2586" i="1"/>
  <c r="P2586" i="1"/>
  <c r="T2586" i="1"/>
  <c r="N2502" i="1"/>
  <c r="O2502" i="1"/>
  <c r="T2502" i="1"/>
  <c r="P2502" i="1"/>
  <c r="P2487" i="1"/>
  <c r="N2487" i="1"/>
  <c r="T2487" i="1"/>
  <c r="O2487" i="1"/>
  <c r="P2459" i="1"/>
  <c r="N2459" i="1"/>
  <c r="P2730" i="1"/>
  <c r="P2722" i="1"/>
  <c r="P2714" i="1"/>
  <c r="P2706" i="1"/>
  <c r="P2698" i="1"/>
  <c r="P2690" i="1"/>
  <c r="P2682" i="1"/>
  <c r="P2674" i="1"/>
  <c r="P2666" i="1"/>
  <c r="P2658" i="1"/>
  <c r="P2650" i="1"/>
  <c r="O2643" i="1"/>
  <c r="O2635" i="1"/>
  <c r="O2627" i="1"/>
  <c r="O2619" i="1"/>
  <c r="O2611" i="1"/>
  <c r="T2607" i="1"/>
  <c r="O2598" i="1"/>
  <c r="P2598" i="1"/>
  <c r="T2598" i="1"/>
  <c r="T2593" i="1"/>
  <c r="P2577" i="1"/>
  <c r="O2577" i="1"/>
  <c r="T2577" i="1"/>
  <c r="N2534" i="1"/>
  <c r="O2534" i="1"/>
  <c r="T2534" i="1"/>
  <c r="P2534" i="1"/>
  <c r="P2519" i="1"/>
  <c r="N2519" i="1"/>
  <c r="T2519" i="1"/>
  <c r="O2519" i="1"/>
  <c r="N2428" i="1"/>
  <c r="O2428" i="1"/>
  <c r="P2425" i="1"/>
  <c r="T2425" i="1"/>
  <c r="N2425" i="1"/>
  <c r="O2590" i="1"/>
  <c r="T2590" i="1"/>
  <c r="O2588" i="1"/>
  <c r="P2588" i="1"/>
  <c r="O2582" i="1"/>
  <c r="T2582" i="1"/>
  <c r="O2580" i="1"/>
  <c r="P2580" i="1"/>
  <c r="O2574" i="1"/>
  <c r="T2574" i="1"/>
  <c r="O2572" i="1"/>
  <c r="P2572" i="1"/>
  <c r="P2565" i="1"/>
  <c r="N2565" i="1"/>
  <c r="T2562" i="1"/>
  <c r="P2552" i="1"/>
  <c r="P2543" i="1"/>
  <c r="N2543" i="1"/>
  <c r="T2543" i="1"/>
  <c r="N2538" i="1"/>
  <c r="O2538" i="1"/>
  <c r="P2535" i="1"/>
  <c r="N2535" i="1"/>
  <c r="T2535" i="1"/>
  <c r="N2518" i="1"/>
  <c r="O2518" i="1"/>
  <c r="T2518" i="1"/>
  <c r="N2506" i="1"/>
  <c r="O2506" i="1"/>
  <c r="P2503" i="1"/>
  <c r="N2503" i="1"/>
  <c r="T2503" i="1"/>
  <c r="N2486" i="1"/>
  <c r="O2486" i="1"/>
  <c r="T2486" i="1"/>
  <c r="P2467" i="1"/>
  <c r="N2467" i="1"/>
  <c r="P2434" i="1"/>
  <c r="P2409" i="1"/>
  <c r="N2409" i="1"/>
  <c r="P2401" i="1"/>
  <c r="N2401" i="1"/>
  <c r="T2608" i="1"/>
  <c r="T2600" i="1"/>
  <c r="T2591" i="1"/>
  <c r="T2589" i="1"/>
  <c r="T2583" i="1"/>
  <c r="T2581" i="1"/>
  <c r="T2575" i="1"/>
  <c r="T2573" i="1"/>
  <c r="N2550" i="1"/>
  <c r="O2550" i="1"/>
  <c r="T2550" i="1"/>
  <c r="N2530" i="1"/>
  <c r="O2530" i="1"/>
  <c r="P2527" i="1"/>
  <c r="N2527" i="1"/>
  <c r="T2527" i="1"/>
  <c r="N2510" i="1"/>
  <c r="O2510" i="1"/>
  <c r="T2510" i="1"/>
  <c r="N2498" i="1"/>
  <c r="O2498" i="1"/>
  <c r="P2495" i="1"/>
  <c r="N2495" i="1"/>
  <c r="T2495" i="1"/>
  <c r="P2475" i="1"/>
  <c r="N2475" i="1"/>
  <c r="N2432" i="1"/>
  <c r="T2432" i="1"/>
  <c r="O2432" i="1"/>
  <c r="N2424" i="1"/>
  <c r="T2424" i="1"/>
  <c r="O2424" i="1"/>
  <c r="N2416" i="1"/>
  <c r="T2416" i="1"/>
  <c r="O2416" i="1"/>
  <c r="O2449" i="1"/>
  <c r="P2448" i="1"/>
  <c r="O2441" i="1"/>
  <c r="P2440" i="1"/>
  <c r="T2429" i="1"/>
  <c r="T2421" i="1"/>
  <c r="T2413" i="1"/>
  <c r="P2412" i="1"/>
  <c r="T2408" i="1"/>
  <c r="O2405" i="1"/>
  <c r="P2404" i="1"/>
  <c r="T2400" i="1"/>
  <c r="O2397" i="1"/>
  <c r="O2861" i="1"/>
  <c r="O2859" i="1"/>
  <c r="O2857" i="1"/>
  <c r="O2855" i="1"/>
  <c r="O2853" i="1"/>
  <c r="O2851" i="1"/>
  <c r="O2849" i="1"/>
  <c r="O2847" i="1"/>
  <c r="O2845" i="1"/>
  <c r="O2843" i="1"/>
  <c r="O2841" i="1"/>
  <c r="O2839" i="1"/>
  <c r="O2837" i="1"/>
  <c r="O2835" i="1"/>
  <c r="O2833" i="1"/>
  <c r="O2831" i="1"/>
  <c r="O2829" i="1"/>
  <c r="O2827" i="1"/>
  <c r="T2826" i="1"/>
  <c r="P2824" i="1"/>
  <c r="N2822" i="1"/>
  <c r="T2818" i="1"/>
  <c r="P2816" i="1"/>
  <c r="N2814" i="1"/>
  <c r="T2810" i="1"/>
  <c r="P2808" i="1"/>
  <c r="N2564" i="1"/>
  <c r="O2564" i="1"/>
  <c r="P2564" i="1"/>
  <c r="N2554" i="1"/>
  <c r="P2554" i="1"/>
  <c r="O2554" i="1"/>
  <c r="N2544" i="1"/>
  <c r="T2544" i="1"/>
  <c r="O2544" i="1"/>
  <c r="N2524" i="1"/>
  <c r="O2524" i="1"/>
  <c r="T2524" i="1"/>
  <c r="P2524" i="1"/>
  <c r="P2517" i="1"/>
  <c r="N2517" i="1"/>
  <c r="T2517" i="1"/>
  <c r="O2517" i="1"/>
  <c r="N2492" i="1"/>
  <c r="O2492" i="1"/>
  <c r="T2492" i="1"/>
  <c r="P2492" i="1"/>
  <c r="P2485" i="1"/>
  <c r="N2485" i="1"/>
  <c r="T2485" i="1"/>
  <c r="O2485" i="1"/>
  <c r="P2445" i="1"/>
  <c r="O2445" i="1"/>
  <c r="N2445" i="1"/>
  <c r="T2445" i="1"/>
  <c r="N2430" i="1"/>
  <c r="T2430" i="1"/>
  <c r="O2430" i="1"/>
  <c r="P2430" i="1"/>
  <c r="P2403" i="1"/>
  <c r="N2403" i="1"/>
  <c r="T2403" i="1"/>
  <c r="O2403" i="1"/>
  <c r="T2883" i="1"/>
  <c r="T2879" i="1"/>
  <c r="T2875" i="1"/>
  <c r="T2871" i="1"/>
  <c r="O2885" i="1"/>
  <c r="O2883" i="1"/>
  <c r="O2881" i="1"/>
  <c r="O2879" i="1"/>
  <c r="O2877" i="1"/>
  <c r="O2875" i="1"/>
  <c r="O2873" i="1"/>
  <c r="O2871" i="1"/>
  <c r="O2869" i="1"/>
  <c r="O2867" i="1"/>
  <c r="O2865" i="1"/>
  <c r="O2863" i="1"/>
  <c r="N2885" i="1"/>
  <c r="P2884" i="1"/>
  <c r="N2883" i="1"/>
  <c r="P2882" i="1"/>
  <c r="N2881" i="1"/>
  <c r="P2880" i="1"/>
  <c r="N2879" i="1"/>
  <c r="P2878" i="1"/>
  <c r="N2877" i="1"/>
  <c r="P2876" i="1"/>
  <c r="N2875" i="1"/>
  <c r="P2874" i="1"/>
  <c r="N2873" i="1"/>
  <c r="P2872" i="1"/>
  <c r="N2871" i="1"/>
  <c r="P2870" i="1"/>
  <c r="N2869" i="1"/>
  <c r="P2868" i="1"/>
  <c r="N2867" i="1"/>
  <c r="P2866" i="1"/>
  <c r="N2865" i="1"/>
  <c r="P2864" i="1"/>
  <c r="N2863" i="1"/>
  <c r="N2861" i="1"/>
  <c r="N2859" i="1"/>
  <c r="N2857" i="1"/>
  <c r="N2855" i="1"/>
  <c r="P2571" i="1"/>
  <c r="T2571" i="1"/>
  <c r="N2571" i="1"/>
  <c r="P2567" i="1"/>
  <c r="N2567" i="1"/>
  <c r="T2567" i="1"/>
  <c r="P2557" i="1"/>
  <c r="N2557" i="1"/>
  <c r="O2557" i="1"/>
  <c r="P2547" i="1"/>
  <c r="O2547" i="1"/>
  <c r="N2547" i="1"/>
  <c r="N2516" i="1"/>
  <c r="O2516" i="1"/>
  <c r="T2516" i="1"/>
  <c r="P2516" i="1"/>
  <c r="P2509" i="1"/>
  <c r="N2509" i="1"/>
  <c r="T2509" i="1"/>
  <c r="O2509" i="1"/>
  <c r="N2484" i="1"/>
  <c r="O2484" i="1"/>
  <c r="T2484" i="1"/>
  <c r="P2484" i="1"/>
  <c r="P2477" i="1"/>
  <c r="N2477" i="1"/>
  <c r="T2477" i="1"/>
  <c r="O2477" i="1"/>
  <c r="T2885" i="1"/>
  <c r="T2881" i="1"/>
  <c r="T2877" i="1"/>
  <c r="T2873" i="1"/>
  <c r="T2822" i="1"/>
  <c r="T2814" i="1"/>
  <c r="P2563" i="1"/>
  <c r="O2563" i="1"/>
  <c r="N2563" i="1"/>
  <c r="P2553" i="1"/>
  <c r="T2553" i="1"/>
  <c r="N2553" i="1"/>
  <c r="P2541" i="1"/>
  <c r="N2541" i="1"/>
  <c r="O2541" i="1"/>
  <c r="P2533" i="1"/>
  <c r="N2533" i="1"/>
  <c r="T2533" i="1"/>
  <c r="O2533" i="1"/>
  <c r="N2508" i="1"/>
  <c r="O2508" i="1"/>
  <c r="T2508" i="1"/>
  <c r="P2508" i="1"/>
  <c r="P2501" i="1"/>
  <c r="N2501" i="1"/>
  <c r="T2501" i="1"/>
  <c r="O2501" i="1"/>
  <c r="P2461" i="1"/>
  <c r="N2461" i="1"/>
  <c r="T2461" i="1"/>
  <c r="O2461" i="1"/>
  <c r="P2435" i="1"/>
  <c r="T2435" i="1"/>
  <c r="N2435" i="1"/>
  <c r="O2435" i="1"/>
  <c r="T2824" i="1"/>
  <c r="P2822" i="1"/>
  <c r="T2816" i="1"/>
  <c r="P2814" i="1"/>
  <c r="T2808" i="1"/>
  <c r="N2570" i="1"/>
  <c r="T2570" i="1"/>
  <c r="O2570" i="1"/>
  <c r="N2566" i="1"/>
  <c r="O2566" i="1"/>
  <c r="T2566" i="1"/>
  <c r="T2564" i="1"/>
  <c r="N2560" i="1"/>
  <c r="T2560" i="1"/>
  <c r="O2560" i="1"/>
  <c r="T2554" i="1"/>
  <c r="N2548" i="1"/>
  <c r="O2548" i="1"/>
  <c r="P2548" i="1"/>
  <c r="P2544" i="1"/>
  <c r="N2532" i="1"/>
  <c r="O2532" i="1"/>
  <c r="T2532" i="1"/>
  <c r="P2532" i="1"/>
  <c r="P2525" i="1"/>
  <c r="N2525" i="1"/>
  <c r="T2525" i="1"/>
  <c r="O2525" i="1"/>
  <c r="N2500" i="1"/>
  <c r="O2500" i="1"/>
  <c r="T2500" i="1"/>
  <c r="P2500" i="1"/>
  <c r="P2493" i="1"/>
  <c r="N2493" i="1"/>
  <c r="T2493" i="1"/>
  <c r="O2493" i="1"/>
  <c r="N2468" i="1"/>
  <c r="O2468" i="1"/>
  <c r="T2468" i="1"/>
  <c r="P2468" i="1"/>
  <c r="O2569" i="1"/>
  <c r="N2556" i="1"/>
  <c r="O2556" i="1"/>
  <c r="P2555" i="1"/>
  <c r="O2555" i="1"/>
  <c r="N2546" i="1"/>
  <c r="P2546" i="1"/>
  <c r="P2545" i="1"/>
  <c r="T2545" i="1"/>
  <c r="P2537" i="1"/>
  <c r="T2537" i="1"/>
  <c r="N2537" i="1"/>
  <c r="P2529" i="1"/>
  <c r="T2529" i="1"/>
  <c r="N2529" i="1"/>
  <c r="P2521" i="1"/>
  <c r="T2521" i="1"/>
  <c r="N2521" i="1"/>
  <c r="P2513" i="1"/>
  <c r="T2513" i="1"/>
  <c r="N2513" i="1"/>
  <c r="P2505" i="1"/>
  <c r="T2505" i="1"/>
  <c r="N2505" i="1"/>
  <c r="P2497" i="1"/>
  <c r="T2497" i="1"/>
  <c r="N2497" i="1"/>
  <c r="P2489" i="1"/>
  <c r="T2489" i="1"/>
  <c r="N2489" i="1"/>
  <c r="P2481" i="1"/>
  <c r="T2481" i="1"/>
  <c r="N2481" i="1"/>
  <c r="P2479" i="1"/>
  <c r="O2479" i="1"/>
  <c r="N2479" i="1"/>
  <c r="N2460" i="1"/>
  <c r="O2460" i="1"/>
  <c r="T2460" i="1"/>
  <c r="P2460" i="1"/>
  <c r="N2446" i="1"/>
  <c r="O2446" i="1"/>
  <c r="P2446" i="1"/>
  <c r="T2446" i="1"/>
  <c r="P2423" i="1"/>
  <c r="T2423" i="1"/>
  <c r="N2423" i="1"/>
  <c r="O2423" i="1"/>
  <c r="N2410" i="1"/>
  <c r="O2410" i="1"/>
  <c r="T2410" i="1"/>
  <c r="P2410" i="1"/>
  <c r="O2565" i="1"/>
  <c r="N2562" i="1"/>
  <c r="P2562" i="1"/>
  <c r="P2561" i="1"/>
  <c r="T2561" i="1"/>
  <c r="T2556" i="1"/>
  <c r="T2555" i="1"/>
  <c r="N2552" i="1"/>
  <c r="T2552" i="1"/>
  <c r="P2549" i="1"/>
  <c r="N2549" i="1"/>
  <c r="T2546" i="1"/>
  <c r="O2545" i="1"/>
  <c r="N2540" i="1"/>
  <c r="O2540" i="1"/>
  <c r="N2536" i="1"/>
  <c r="T2536" i="1"/>
  <c r="O2536" i="1"/>
  <c r="N2528" i="1"/>
  <c r="T2528" i="1"/>
  <c r="O2528" i="1"/>
  <c r="N2520" i="1"/>
  <c r="T2520" i="1"/>
  <c r="O2520" i="1"/>
  <c r="N2512" i="1"/>
  <c r="T2512" i="1"/>
  <c r="O2512" i="1"/>
  <c r="N2504" i="1"/>
  <c r="T2504" i="1"/>
  <c r="O2504" i="1"/>
  <c r="N2496" i="1"/>
  <c r="T2496" i="1"/>
  <c r="O2496" i="1"/>
  <c r="N2488" i="1"/>
  <c r="T2488" i="1"/>
  <c r="O2488" i="1"/>
  <c r="N2480" i="1"/>
  <c r="T2480" i="1"/>
  <c r="O2480" i="1"/>
  <c r="N2476" i="1"/>
  <c r="O2476" i="1"/>
  <c r="T2476" i="1"/>
  <c r="P2476" i="1"/>
  <c r="P2469" i="1"/>
  <c r="N2469" i="1"/>
  <c r="T2469" i="1"/>
  <c r="O2469" i="1"/>
  <c r="N2436" i="1"/>
  <c r="P2436" i="1"/>
  <c r="O2436" i="1"/>
  <c r="T2436" i="1"/>
  <c r="N2414" i="1"/>
  <c r="T2414" i="1"/>
  <c r="O2414" i="1"/>
  <c r="P2414" i="1"/>
  <c r="N2472" i="1"/>
  <c r="T2472" i="1"/>
  <c r="O2472" i="1"/>
  <c r="N2464" i="1"/>
  <c r="T2464" i="1"/>
  <c r="O2464" i="1"/>
  <c r="N2456" i="1"/>
  <c r="T2456" i="1"/>
  <c r="O2456" i="1"/>
  <c r="P2451" i="1"/>
  <c r="T2451" i="1"/>
  <c r="N2451" i="1"/>
  <c r="P2439" i="1"/>
  <c r="N2439" i="1"/>
  <c r="O2439" i="1"/>
  <c r="N2422" i="1"/>
  <c r="T2422" i="1"/>
  <c r="O2422" i="1"/>
  <c r="P2422" i="1"/>
  <c r="P2415" i="1"/>
  <c r="T2415" i="1"/>
  <c r="N2415" i="1"/>
  <c r="O2415" i="1"/>
  <c r="N2402" i="1"/>
  <c r="O2402" i="1"/>
  <c r="T2402" i="1"/>
  <c r="P2402" i="1"/>
  <c r="O2539" i="1"/>
  <c r="P2538" i="1"/>
  <c r="O2531" i="1"/>
  <c r="P2530" i="1"/>
  <c r="O2523" i="1"/>
  <c r="P2522" i="1"/>
  <c r="O2515" i="1"/>
  <c r="P2514" i="1"/>
  <c r="O2507" i="1"/>
  <c r="P2506" i="1"/>
  <c r="O2499" i="1"/>
  <c r="P2498" i="1"/>
  <c r="O2491" i="1"/>
  <c r="P2490" i="1"/>
  <c r="O2483" i="1"/>
  <c r="P2482" i="1"/>
  <c r="P2473" i="1"/>
  <c r="T2473" i="1"/>
  <c r="N2473" i="1"/>
  <c r="P2465" i="1"/>
  <c r="T2465" i="1"/>
  <c r="N2465" i="1"/>
  <c r="P2457" i="1"/>
  <c r="T2457" i="1"/>
  <c r="N2457" i="1"/>
  <c r="N2452" i="1"/>
  <c r="P2452" i="1"/>
  <c r="O2452" i="1"/>
  <c r="N2442" i="1"/>
  <c r="T2442" i="1"/>
  <c r="O2442" i="1"/>
  <c r="P2431" i="1"/>
  <c r="T2431" i="1"/>
  <c r="N2431" i="1"/>
  <c r="O2431" i="1"/>
  <c r="P2411" i="1"/>
  <c r="N2411" i="1"/>
  <c r="T2411" i="1"/>
  <c r="O2411" i="1"/>
  <c r="P2478" i="1"/>
  <c r="N2450" i="1"/>
  <c r="T2450" i="1"/>
  <c r="P2447" i="1"/>
  <c r="N2447" i="1"/>
  <c r="N2438" i="1"/>
  <c r="O2438" i="1"/>
  <c r="P2437" i="1"/>
  <c r="O2437" i="1"/>
  <c r="P2427" i="1"/>
  <c r="N2427" i="1"/>
  <c r="T2427" i="1"/>
  <c r="P2419" i="1"/>
  <c r="N2419" i="1"/>
  <c r="T2419" i="1"/>
  <c r="P2407" i="1"/>
  <c r="T2407" i="1"/>
  <c r="N2407" i="1"/>
  <c r="P2399" i="1"/>
  <c r="T2399" i="1"/>
  <c r="N2399" i="1"/>
  <c r="O2475" i="1"/>
  <c r="P2474" i="1"/>
  <c r="O2467" i="1"/>
  <c r="P2466" i="1"/>
  <c r="O2459" i="1"/>
  <c r="P2458" i="1"/>
  <c r="P2453" i="1"/>
  <c r="O2453" i="1"/>
  <c r="P2450" i="1"/>
  <c r="T2447" i="1"/>
  <c r="N2444" i="1"/>
  <c r="P2444" i="1"/>
  <c r="P2443" i="1"/>
  <c r="T2443" i="1"/>
  <c r="T2438" i="1"/>
  <c r="T2437" i="1"/>
  <c r="N2434" i="1"/>
  <c r="T2434" i="1"/>
  <c r="N2426" i="1"/>
  <c r="O2426" i="1"/>
  <c r="T2426" i="1"/>
  <c r="N2418" i="1"/>
  <c r="O2418" i="1"/>
  <c r="T2418" i="1"/>
  <c r="N2406" i="1"/>
  <c r="T2406" i="1"/>
  <c r="O2406" i="1"/>
  <c r="N2398" i="1"/>
  <c r="T2398" i="1"/>
  <c r="O2398" i="1"/>
  <c r="O2429" i="1"/>
  <c r="P2428" i="1"/>
  <c r="O2421" i="1"/>
  <c r="P2420" i="1"/>
  <c r="O2413" i="1"/>
  <c r="O2409" i="1"/>
  <c r="P2408" i="1"/>
  <c r="O2401" i="1"/>
  <c r="P2400" i="1"/>
  <c r="O2396" i="1"/>
  <c r="E365" i="9"/>
  <c r="F365" i="9"/>
  <c r="E364" i="9"/>
  <c r="F364" i="9"/>
  <c r="O2330" i="1"/>
  <c r="N2325" i="1"/>
  <c r="N2276" i="1"/>
  <c r="N2271" i="1"/>
  <c r="O2264" i="1"/>
  <c r="N2259" i="1"/>
  <c r="O2254" i="1"/>
  <c r="N2251" i="1"/>
  <c r="N2228" i="1"/>
  <c r="P2198" i="1"/>
  <c r="N1919" i="1"/>
  <c r="P1919" i="1"/>
  <c r="T1919" i="1"/>
  <c r="P1920" i="1"/>
  <c r="O1920" i="1"/>
  <c r="T1920" i="1"/>
  <c r="N1921" i="1"/>
  <c r="O1921" i="1"/>
  <c r="P1921" i="1"/>
  <c r="T1921" i="1"/>
  <c r="P1922" i="1"/>
  <c r="N1922" i="1"/>
  <c r="O1922" i="1"/>
  <c r="T1922" i="1"/>
  <c r="O1923" i="1"/>
  <c r="N1924" i="1"/>
  <c r="N1927" i="1"/>
  <c r="P1927" i="1"/>
  <c r="T1927" i="1"/>
  <c r="P1928" i="1"/>
  <c r="O1928" i="1"/>
  <c r="T1928" i="1"/>
  <c r="N1929" i="1"/>
  <c r="O1929" i="1"/>
  <c r="P1929" i="1"/>
  <c r="T1929" i="1"/>
  <c r="P1930" i="1"/>
  <c r="N1930" i="1"/>
  <c r="O1930" i="1"/>
  <c r="T1930" i="1"/>
  <c r="O1931" i="1"/>
  <c r="N1932" i="1"/>
  <c r="N1935" i="1"/>
  <c r="P1935" i="1"/>
  <c r="T1935" i="1"/>
  <c r="P1936" i="1"/>
  <c r="O1936" i="1"/>
  <c r="T1936" i="1"/>
  <c r="N1937" i="1"/>
  <c r="O1937" i="1"/>
  <c r="P1937" i="1"/>
  <c r="T1937" i="1"/>
  <c r="P1938" i="1"/>
  <c r="N1938" i="1"/>
  <c r="O1938" i="1"/>
  <c r="T1938" i="1"/>
  <c r="O1939" i="1"/>
  <c r="N1940" i="1"/>
  <c r="N1943" i="1"/>
  <c r="P1943" i="1"/>
  <c r="T1943" i="1"/>
  <c r="P1944" i="1"/>
  <c r="O1944" i="1"/>
  <c r="T1944" i="1"/>
  <c r="N1945" i="1"/>
  <c r="O1945" i="1"/>
  <c r="P1945" i="1"/>
  <c r="T1945" i="1"/>
  <c r="P1946" i="1"/>
  <c r="N1946" i="1"/>
  <c r="O1946" i="1"/>
  <c r="T1946" i="1"/>
  <c r="O1947" i="1"/>
  <c r="N1948" i="1"/>
  <c r="N1951" i="1"/>
  <c r="P1951" i="1"/>
  <c r="T1951" i="1"/>
  <c r="P1952" i="1"/>
  <c r="O1952" i="1"/>
  <c r="T1952" i="1"/>
  <c r="N1953" i="1"/>
  <c r="O1953" i="1"/>
  <c r="P1953" i="1"/>
  <c r="T1953" i="1"/>
  <c r="P1954" i="1"/>
  <c r="N1954" i="1"/>
  <c r="O1954" i="1"/>
  <c r="T1954" i="1"/>
  <c r="O1955" i="1"/>
  <c r="N1956" i="1"/>
  <c r="N1959" i="1"/>
  <c r="P1959" i="1"/>
  <c r="T1959" i="1"/>
  <c r="P1960" i="1"/>
  <c r="O1960" i="1"/>
  <c r="T1960" i="1"/>
  <c r="N1961" i="1"/>
  <c r="O1961" i="1"/>
  <c r="P1961" i="1"/>
  <c r="T1961" i="1"/>
  <c r="P1962" i="1"/>
  <c r="N1962" i="1"/>
  <c r="O1962" i="1"/>
  <c r="T1962" i="1"/>
  <c r="O1963" i="1"/>
  <c r="N1964" i="1"/>
  <c r="N1967" i="1"/>
  <c r="P1967" i="1"/>
  <c r="T1967" i="1"/>
  <c r="P1968" i="1"/>
  <c r="O1968" i="1"/>
  <c r="T1968" i="1"/>
  <c r="N1969" i="1"/>
  <c r="O1969" i="1"/>
  <c r="P1969" i="1"/>
  <c r="T1969" i="1"/>
  <c r="P1970" i="1"/>
  <c r="N1970" i="1"/>
  <c r="O1970" i="1"/>
  <c r="T1970" i="1"/>
  <c r="O1971" i="1"/>
  <c r="N1972" i="1"/>
  <c r="N1975" i="1"/>
  <c r="P1975" i="1"/>
  <c r="T1975" i="1"/>
  <c r="N1976" i="1"/>
  <c r="O1976" i="1"/>
  <c r="P1976" i="1"/>
  <c r="T1976" i="1"/>
  <c r="T1977" i="1"/>
  <c r="N1978" i="1"/>
  <c r="O1978" i="1"/>
  <c r="P1978" i="1"/>
  <c r="T1978" i="1"/>
  <c r="P1979" i="1"/>
  <c r="T1979" i="1"/>
  <c r="P1980" i="1"/>
  <c r="N1980" i="1"/>
  <c r="O1980" i="1"/>
  <c r="T1980" i="1"/>
  <c r="N1981" i="1"/>
  <c r="O1981" i="1"/>
  <c r="P1981" i="1"/>
  <c r="T1981" i="1"/>
  <c r="P1982" i="1"/>
  <c r="N1982" i="1"/>
  <c r="O1982" i="1"/>
  <c r="T1982" i="1"/>
  <c r="P1983" i="1"/>
  <c r="O1984" i="1"/>
  <c r="N1985" i="1"/>
  <c r="O1985" i="1"/>
  <c r="T1985" i="1"/>
  <c r="P1986" i="1"/>
  <c r="N1986" i="1"/>
  <c r="T1986" i="1"/>
  <c r="O1988" i="1"/>
  <c r="N1989" i="1"/>
  <c r="O1989" i="1"/>
  <c r="P1989" i="1"/>
  <c r="T1989" i="1"/>
  <c r="P1990" i="1"/>
  <c r="N1990" i="1"/>
  <c r="O1990" i="1"/>
  <c r="T1990" i="1"/>
  <c r="P1991" i="1"/>
  <c r="O1992" i="1"/>
  <c r="N1993" i="1"/>
  <c r="O1993" i="1"/>
  <c r="T1993" i="1"/>
  <c r="P1994" i="1"/>
  <c r="N1994" i="1"/>
  <c r="T1994" i="1"/>
  <c r="O1996" i="1"/>
  <c r="N1997" i="1"/>
  <c r="O1997" i="1"/>
  <c r="P1997" i="1"/>
  <c r="T1997" i="1"/>
  <c r="P1998" i="1"/>
  <c r="N1998" i="1"/>
  <c r="O1998" i="1"/>
  <c r="T1998" i="1"/>
  <c r="P1999" i="1"/>
  <c r="O2000" i="1"/>
  <c r="N2001" i="1"/>
  <c r="O2001" i="1"/>
  <c r="T2001" i="1"/>
  <c r="P2002" i="1"/>
  <c r="N2002" i="1"/>
  <c r="T2002" i="1"/>
  <c r="O2004" i="1"/>
  <c r="N2005" i="1"/>
  <c r="O2005" i="1"/>
  <c r="P2005" i="1"/>
  <c r="T2005" i="1"/>
  <c r="P2006" i="1"/>
  <c r="N2006" i="1"/>
  <c r="O2006" i="1"/>
  <c r="T2006" i="1"/>
  <c r="P2007" i="1"/>
  <c r="O2008" i="1"/>
  <c r="N2009" i="1"/>
  <c r="O2009" i="1"/>
  <c r="T2009" i="1"/>
  <c r="O2010" i="1"/>
  <c r="N2010" i="1"/>
  <c r="P2010" i="1"/>
  <c r="T2010" i="1"/>
  <c r="N2011" i="1"/>
  <c r="O2011" i="1"/>
  <c r="P2011" i="1"/>
  <c r="T2011" i="1"/>
  <c r="O2012" i="1"/>
  <c r="N2012" i="1"/>
  <c r="P2012" i="1"/>
  <c r="T2012" i="1"/>
  <c r="N2013" i="1"/>
  <c r="O2013" i="1"/>
  <c r="P2013" i="1"/>
  <c r="T2013" i="1"/>
  <c r="O2014" i="1"/>
  <c r="N2014" i="1"/>
  <c r="P2014" i="1"/>
  <c r="T2014" i="1"/>
  <c r="N2015" i="1"/>
  <c r="O2015" i="1"/>
  <c r="P2015" i="1"/>
  <c r="T2015" i="1"/>
  <c r="O2016" i="1"/>
  <c r="N2016" i="1"/>
  <c r="P2016" i="1"/>
  <c r="T2016" i="1"/>
  <c r="N2017" i="1"/>
  <c r="O2017" i="1"/>
  <c r="P2017" i="1"/>
  <c r="T2017" i="1"/>
  <c r="O2018" i="1"/>
  <c r="N2018" i="1"/>
  <c r="P2018" i="1"/>
  <c r="T2018" i="1"/>
  <c r="N2019" i="1"/>
  <c r="O2019" i="1"/>
  <c r="P2019" i="1"/>
  <c r="T2019" i="1"/>
  <c r="O2020" i="1"/>
  <c r="N2020" i="1"/>
  <c r="P2020" i="1"/>
  <c r="T2020" i="1"/>
  <c r="N2021" i="1"/>
  <c r="O2021" i="1"/>
  <c r="P2021" i="1"/>
  <c r="T2021" i="1"/>
  <c r="O2022" i="1"/>
  <c r="N2022" i="1"/>
  <c r="P2022" i="1"/>
  <c r="T2022" i="1"/>
  <c r="N2023" i="1"/>
  <c r="O2023" i="1"/>
  <c r="P2023" i="1"/>
  <c r="T2023" i="1"/>
  <c r="O2024" i="1"/>
  <c r="N2024" i="1"/>
  <c r="P2024" i="1"/>
  <c r="T2024" i="1"/>
  <c r="N2025" i="1"/>
  <c r="O2025" i="1"/>
  <c r="P2025" i="1"/>
  <c r="T2025" i="1"/>
  <c r="O2026" i="1"/>
  <c r="N2026" i="1"/>
  <c r="P2026" i="1"/>
  <c r="T2026" i="1"/>
  <c r="N2027" i="1"/>
  <c r="O2027" i="1"/>
  <c r="P2027" i="1"/>
  <c r="T2027" i="1"/>
  <c r="O2028" i="1"/>
  <c r="N2028" i="1"/>
  <c r="P2028" i="1"/>
  <c r="T2028" i="1"/>
  <c r="N2029" i="1"/>
  <c r="O2029" i="1"/>
  <c r="P2029" i="1"/>
  <c r="T2029" i="1"/>
  <c r="O2030" i="1"/>
  <c r="N2030" i="1"/>
  <c r="P2030" i="1"/>
  <c r="T2030" i="1"/>
  <c r="N2031" i="1"/>
  <c r="O2031" i="1"/>
  <c r="P2031" i="1"/>
  <c r="T2031" i="1"/>
  <c r="O2032" i="1"/>
  <c r="N2032" i="1"/>
  <c r="P2032" i="1"/>
  <c r="T2032" i="1"/>
  <c r="N2033" i="1"/>
  <c r="O2033" i="1"/>
  <c r="P2033" i="1"/>
  <c r="T2033" i="1"/>
  <c r="O2034" i="1"/>
  <c r="N2034" i="1"/>
  <c r="P2034" i="1"/>
  <c r="T2034" i="1"/>
  <c r="N2035" i="1"/>
  <c r="O2035" i="1"/>
  <c r="P2035" i="1"/>
  <c r="T2035" i="1"/>
  <c r="O2036" i="1"/>
  <c r="N2036" i="1"/>
  <c r="P2036" i="1"/>
  <c r="T2036" i="1"/>
  <c r="N2037" i="1"/>
  <c r="O2037" i="1"/>
  <c r="P2037" i="1"/>
  <c r="T2037" i="1"/>
  <c r="O2038" i="1"/>
  <c r="N2038" i="1"/>
  <c r="P2038" i="1"/>
  <c r="T2038" i="1"/>
  <c r="N2039" i="1"/>
  <c r="O2039" i="1"/>
  <c r="P2039" i="1"/>
  <c r="T2039" i="1"/>
  <c r="O2040" i="1"/>
  <c r="N2040" i="1"/>
  <c r="P2040" i="1"/>
  <c r="T2040" i="1"/>
  <c r="N2041" i="1"/>
  <c r="O2041" i="1"/>
  <c r="P2041" i="1"/>
  <c r="T2041" i="1"/>
  <c r="O2042" i="1"/>
  <c r="N2042" i="1"/>
  <c r="P2042" i="1"/>
  <c r="T2042" i="1"/>
  <c r="N2043" i="1"/>
  <c r="O2043" i="1"/>
  <c r="P2043" i="1"/>
  <c r="T2043" i="1"/>
  <c r="O2044" i="1"/>
  <c r="N2044" i="1"/>
  <c r="P2044" i="1"/>
  <c r="T2044" i="1"/>
  <c r="N2045" i="1"/>
  <c r="O2045" i="1"/>
  <c r="P2045" i="1"/>
  <c r="T2045" i="1"/>
  <c r="O2046" i="1"/>
  <c r="N2046" i="1"/>
  <c r="P2046" i="1"/>
  <c r="T2046" i="1"/>
  <c r="N2047" i="1"/>
  <c r="O2047" i="1"/>
  <c r="P2047" i="1"/>
  <c r="T2047" i="1"/>
  <c r="O2048" i="1"/>
  <c r="N2048" i="1"/>
  <c r="P2048" i="1"/>
  <c r="T2048" i="1"/>
  <c r="N2049" i="1"/>
  <c r="O2049" i="1"/>
  <c r="P2049" i="1"/>
  <c r="T2049" i="1"/>
  <c r="O2050" i="1"/>
  <c r="N2050" i="1"/>
  <c r="P2050" i="1"/>
  <c r="T2050" i="1"/>
  <c r="N2051" i="1"/>
  <c r="O2051" i="1"/>
  <c r="P2051" i="1"/>
  <c r="T2051" i="1"/>
  <c r="O2052" i="1"/>
  <c r="N2052" i="1"/>
  <c r="P2052" i="1"/>
  <c r="T2052" i="1"/>
  <c r="N2053" i="1"/>
  <c r="O2053" i="1"/>
  <c r="P2053" i="1"/>
  <c r="T2053" i="1"/>
  <c r="O2054" i="1"/>
  <c r="N2054" i="1"/>
  <c r="P2054" i="1"/>
  <c r="T2054" i="1"/>
  <c r="N2055" i="1"/>
  <c r="O2055" i="1"/>
  <c r="P2055" i="1"/>
  <c r="T2055" i="1"/>
  <c r="O2056" i="1"/>
  <c r="N2056" i="1"/>
  <c r="P2056" i="1"/>
  <c r="T2056" i="1"/>
  <c r="N2057" i="1"/>
  <c r="O2057" i="1"/>
  <c r="P2057" i="1"/>
  <c r="T2057" i="1"/>
  <c r="O2058" i="1"/>
  <c r="N2058" i="1"/>
  <c r="P2058" i="1"/>
  <c r="T2058" i="1"/>
  <c r="N2059" i="1"/>
  <c r="O2059" i="1"/>
  <c r="P2059" i="1"/>
  <c r="T2059" i="1"/>
  <c r="O2060" i="1"/>
  <c r="N2060" i="1"/>
  <c r="P2060" i="1"/>
  <c r="T2060" i="1"/>
  <c r="N2061" i="1"/>
  <c r="O2061" i="1"/>
  <c r="P2061" i="1"/>
  <c r="T2061" i="1"/>
  <c r="O2062" i="1"/>
  <c r="N2062" i="1"/>
  <c r="P2062" i="1"/>
  <c r="T2062" i="1"/>
  <c r="N2063" i="1"/>
  <c r="O2063" i="1"/>
  <c r="P2063" i="1"/>
  <c r="T2063" i="1"/>
  <c r="O2064" i="1"/>
  <c r="N2064" i="1"/>
  <c r="P2064" i="1"/>
  <c r="T2064" i="1"/>
  <c r="N2065" i="1"/>
  <c r="O2065" i="1"/>
  <c r="P2065" i="1"/>
  <c r="T2065" i="1"/>
  <c r="O2066" i="1"/>
  <c r="N2066" i="1"/>
  <c r="P2066" i="1"/>
  <c r="T2066" i="1"/>
  <c r="N2067" i="1"/>
  <c r="O2067" i="1"/>
  <c r="P2067" i="1"/>
  <c r="T2067" i="1"/>
  <c r="O2068" i="1"/>
  <c r="N2068" i="1"/>
  <c r="P2068" i="1"/>
  <c r="T2068" i="1"/>
  <c r="N2069" i="1"/>
  <c r="O2069" i="1"/>
  <c r="P2069" i="1"/>
  <c r="T2069" i="1"/>
  <c r="O2070" i="1"/>
  <c r="N2070" i="1"/>
  <c r="P2070" i="1"/>
  <c r="T2070" i="1"/>
  <c r="N2071" i="1"/>
  <c r="O2071" i="1"/>
  <c r="P2071" i="1"/>
  <c r="T2071" i="1"/>
  <c r="O2072" i="1"/>
  <c r="N2072" i="1"/>
  <c r="P2072" i="1"/>
  <c r="T2072" i="1"/>
  <c r="O2073" i="1"/>
  <c r="N2073" i="1"/>
  <c r="P2073" i="1"/>
  <c r="T2073" i="1"/>
  <c r="N2074" i="1"/>
  <c r="O2074" i="1"/>
  <c r="P2074" i="1"/>
  <c r="T2074" i="1"/>
  <c r="O2075" i="1"/>
  <c r="N2075" i="1"/>
  <c r="P2075" i="1"/>
  <c r="T2075" i="1"/>
  <c r="N2076" i="1"/>
  <c r="O2076" i="1"/>
  <c r="P2076" i="1"/>
  <c r="T2076" i="1"/>
  <c r="O2077" i="1"/>
  <c r="N2077" i="1"/>
  <c r="P2077" i="1"/>
  <c r="T2077" i="1"/>
  <c r="N2078" i="1"/>
  <c r="O2078" i="1"/>
  <c r="P2078" i="1"/>
  <c r="T2078" i="1"/>
  <c r="O2079" i="1"/>
  <c r="N2079" i="1"/>
  <c r="P2079" i="1"/>
  <c r="T2079" i="1"/>
  <c r="N2080" i="1"/>
  <c r="O2080" i="1"/>
  <c r="P2080" i="1"/>
  <c r="T2080" i="1"/>
  <c r="O2081" i="1"/>
  <c r="N2081" i="1"/>
  <c r="T2081" i="1"/>
  <c r="N2082" i="1"/>
  <c r="O2082" i="1"/>
  <c r="P2082" i="1"/>
  <c r="T2082" i="1"/>
  <c r="O2083" i="1"/>
  <c r="P2083" i="1"/>
  <c r="N2084" i="1"/>
  <c r="O2084" i="1"/>
  <c r="P2084" i="1"/>
  <c r="T2084" i="1"/>
  <c r="O2085" i="1"/>
  <c r="N2085" i="1"/>
  <c r="P2085" i="1"/>
  <c r="T2085" i="1"/>
  <c r="N2086" i="1"/>
  <c r="O2086" i="1"/>
  <c r="P2086" i="1"/>
  <c r="T2086" i="1"/>
  <c r="O2087" i="1"/>
  <c r="N2088" i="1"/>
  <c r="O2088" i="1"/>
  <c r="P2088" i="1"/>
  <c r="T2088" i="1"/>
  <c r="O2089" i="1"/>
  <c r="N2089" i="1"/>
  <c r="T2089" i="1"/>
  <c r="N2090" i="1"/>
  <c r="O2090" i="1"/>
  <c r="P2090" i="1"/>
  <c r="T2090" i="1"/>
  <c r="O2091" i="1"/>
  <c r="P2091" i="1"/>
  <c r="O2092" i="1"/>
  <c r="N2092" i="1"/>
  <c r="P2092" i="1"/>
  <c r="T2092" i="1"/>
  <c r="N2093" i="1"/>
  <c r="O2093" i="1"/>
  <c r="P2093" i="1"/>
  <c r="T2093" i="1"/>
  <c r="O2094" i="1"/>
  <c r="N2094" i="1"/>
  <c r="P2094" i="1"/>
  <c r="T2094" i="1"/>
  <c r="N2095" i="1"/>
  <c r="O2095" i="1"/>
  <c r="P2095" i="1"/>
  <c r="T2095" i="1"/>
  <c r="O2096" i="1"/>
  <c r="N2096" i="1"/>
  <c r="P2096" i="1"/>
  <c r="T2096" i="1"/>
  <c r="N2097" i="1"/>
  <c r="O2097" i="1"/>
  <c r="P2097" i="1"/>
  <c r="T2097" i="1"/>
  <c r="O2098" i="1"/>
  <c r="N2098" i="1"/>
  <c r="P2098" i="1"/>
  <c r="T2098" i="1"/>
  <c r="N2099" i="1"/>
  <c r="O2099" i="1"/>
  <c r="P2099" i="1"/>
  <c r="T2099" i="1"/>
  <c r="O2100" i="1"/>
  <c r="N2100" i="1"/>
  <c r="P2100" i="1"/>
  <c r="T2100" i="1"/>
  <c r="N2101" i="1"/>
  <c r="O2101" i="1"/>
  <c r="P2101" i="1"/>
  <c r="T2101" i="1"/>
  <c r="O2102" i="1"/>
  <c r="N2102" i="1"/>
  <c r="P2102" i="1"/>
  <c r="T2102" i="1"/>
  <c r="N2103" i="1"/>
  <c r="O2103" i="1"/>
  <c r="P2103" i="1"/>
  <c r="T2103" i="1"/>
  <c r="O2104" i="1"/>
  <c r="N2104" i="1"/>
  <c r="P2104" i="1"/>
  <c r="T2104" i="1"/>
  <c r="N2105" i="1"/>
  <c r="O2105" i="1"/>
  <c r="P2105" i="1"/>
  <c r="T2105" i="1"/>
  <c r="O2106" i="1"/>
  <c r="N2106" i="1"/>
  <c r="P2106" i="1"/>
  <c r="T2106" i="1"/>
  <c r="N2107" i="1"/>
  <c r="O2107" i="1"/>
  <c r="P2107" i="1"/>
  <c r="T2107" i="1"/>
  <c r="O2108" i="1"/>
  <c r="N2108" i="1"/>
  <c r="P2108" i="1"/>
  <c r="T2108" i="1"/>
  <c r="N2109" i="1"/>
  <c r="O2109" i="1"/>
  <c r="P2109" i="1"/>
  <c r="T2109" i="1"/>
  <c r="O2110" i="1"/>
  <c r="N2110" i="1"/>
  <c r="P2110" i="1"/>
  <c r="T2110" i="1"/>
  <c r="N2111" i="1"/>
  <c r="O2111" i="1"/>
  <c r="P2111" i="1"/>
  <c r="T2111" i="1"/>
  <c r="O2112" i="1"/>
  <c r="N2112" i="1"/>
  <c r="P2112" i="1"/>
  <c r="T2112" i="1"/>
  <c r="N2113" i="1"/>
  <c r="O2113" i="1"/>
  <c r="P2113" i="1"/>
  <c r="T2113" i="1"/>
  <c r="N2114" i="1"/>
  <c r="O2114" i="1"/>
  <c r="P2114" i="1"/>
  <c r="T2114" i="1"/>
  <c r="O2115" i="1"/>
  <c r="N2115" i="1"/>
  <c r="P2115" i="1"/>
  <c r="T2115" i="1"/>
  <c r="N2116" i="1"/>
  <c r="O2116" i="1"/>
  <c r="P2116" i="1"/>
  <c r="T2116" i="1"/>
  <c r="O2117" i="1"/>
  <c r="N2117" i="1"/>
  <c r="P2117" i="1"/>
  <c r="T2117" i="1"/>
  <c r="N2118" i="1"/>
  <c r="O2118" i="1"/>
  <c r="P2118" i="1"/>
  <c r="T2118" i="1"/>
  <c r="N2119" i="1"/>
  <c r="O2119" i="1"/>
  <c r="P2119" i="1"/>
  <c r="T2119" i="1"/>
  <c r="O2120" i="1"/>
  <c r="N2120" i="1"/>
  <c r="P2120" i="1"/>
  <c r="T2120" i="1"/>
  <c r="N2121" i="1"/>
  <c r="O2121" i="1"/>
  <c r="P2121" i="1"/>
  <c r="T2121" i="1"/>
  <c r="O2122" i="1"/>
  <c r="N2122" i="1"/>
  <c r="P2122" i="1"/>
  <c r="T2122" i="1"/>
  <c r="N2123" i="1"/>
  <c r="O2123" i="1"/>
  <c r="P2123" i="1"/>
  <c r="T2123" i="1"/>
  <c r="O2124" i="1"/>
  <c r="N2124" i="1"/>
  <c r="P2124" i="1"/>
  <c r="T2124" i="1"/>
  <c r="N2125" i="1"/>
  <c r="O2125" i="1"/>
  <c r="P2125" i="1"/>
  <c r="T2125" i="1"/>
  <c r="O2126" i="1"/>
  <c r="N2126" i="1"/>
  <c r="P2126" i="1"/>
  <c r="T2126" i="1"/>
  <c r="N2127" i="1"/>
  <c r="O2127" i="1"/>
  <c r="P2127" i="1"/>
  <c r="T2127" i="1"/>
  <c r="O2128" i="1"/>
  <c r="N2128" i="1"/>
  <c r="P2128" i="1"/>
  <c r="T2128" i="1"/>
  <c r="N2129" i="1"/>
  <c r="O2129" i="1"/>
  <c r="P2129" i="1"/>
  <c r="T2129" i="1"/>
  <c r="O2130" i="1"/>
  <c r="N2130" i="1"/>
  <c r="P2130" i="1"/>
  <c r="T2130" i="1"/>
  <c r="N2131" i="1"/>
  <c r="O2131" i="1"/>
  <c r="P2131" i="1"/>
  <c r="T2131" i="1"/>
  <c r="O2132" i="1"/>
  <c r="N2132" i="1"/>
  <c r="P2132" i="1"/>
  <c r="T2132" i="1"/>
  <c r="N2133" i="1"/>
  <c r="O2133" i="1"/>
  <c r="P2133" i="1"/>
  <c r="T2133" i="1"/>
  <c r="O2134" i="1"/>
  <c r="N2134" i="1"/>
  <c r="P2134" i="1"/>
  <c r="T2134" i="1"/>
  <c r="N2135" i="1"/>
  <c r="O2135" i="1"/>
  <c r="P2135" i="1"/>
  <c r="T2135" i="1"/>
  <c r="O2136" i="1"/>
  <c r="N2136" i="1"/>
  <c r="P2136" i="1"/>
  <c r="T2136" i="1"/>
  <c r="N2137" i="1"/>
  <c r="O2137" i="1"/>
  <c r="P2137" i="1"/>
  <c r="T2137" i="1"/>
  <c r="O2138" i="1"/>
  <c r="N2138" i="1"/>
  <c r="P2138" i="1"/>
  <c r="T2138" i="1"/>
  <c r="N2139" i="1"/>
  <c r="O2139" i="1"/>
  <c r="P2139" i="1"/>
  <c r="T2139" i="1"/>
  <c r="O2140" i="1"/>
  <c r="N2140" i="1"/>
  <c r="P2140" i="1"/>
  <c r="T2140" i="1"/>
  <c r="N2141" i="1"/>
  <c r="O2141" i="1"/>
  <c r="P2141" i="1"/>
  <c r="T2141" i="1"/>
  <c r="O2142" i="1"/>
  <c r="N2142" i="1"/>
  <c r="P2142" i="1"/>
  <c r="T2142" i="1"/>
  <c r="N2143" i="1"/>
  <c r="O2143" i="1"/>
  <c r="P2143" i="1"/>
  <c r="T2143" i="1"/>
  <c r="O2144" i="1"/>
  <c r="N2144" i="1"/>
  <c r="P2144" i="1"/>
  <c r="T2144" i="1"/>
  <c r="N2145" i="1"/>
  <c r="O2145" i="1"/>
  <c r="P2145" i="1"/>
  <c r="T2145" i="1"/>
  <c r="O2146" i="1"/>
  <c r="N2146" i="1"/>
  <c r="P2146" i="1"/>
  <c r="T2146" i="1"/>
  <c r="N2147" i="1"/>
  <c r="O2147" i="1"/>
  <c r="P2147" i="1"/>
  <c r="T2147" i="1"/>
  <c r="O2148" i="1"/>
  <c r="N2148" i="1"/>
  <c r="P2148" i="1"/>
  <c r="T2148" i="1"/>
  <c r="N2149" i="1"/>
  <c r="O2149" i="1"/>
  <c r="P2149" i="1"/>
  <c r="T2149" i="1"/>
  <c r="O2150" i="1"/>
  <c r="N2150" i="1"/>
  <c r="P2150" i="1"/>
  <c r="T2150" i="1"/>
  <c r="N2151" i="1"/>
  <c r="O2151" i="1"/>
  <c r="P2151" i="1"/>
  <c r="T2151" i="1"/>
  <c r="O2152" i="1"/>
  <c r="N2152" i="1"/>
  <c r="P2152" i="1"/>
  <c r="T2152" i="1"/>
  <c r="N2153" i="1"/>
  <c r="O2153" i="1"/>
  <c r="P2153" i="1"/>
  <c r="T2153" i="1"/>
  <c r="O2154" i="1"/>
  <c r="N2154" i="1"/>
  <c r="P2154" i="1"/>
  <c r="T2154" i="1"/>
  <c r="N2155" i="1"/>
  <c r="O2155" i="1"/>
  <c r="P2155" i="1"/>
  <c r="T2155" i="1"/>
  <c r="O2156" i="1"/>
  <c r="N2156" i="1"/>
  <c r="P2156" i="1"/>
  <c r="T2156" i="1"/>
  <c r="N2157" i="1"/>
  <c r="O2157" i="1"/>
  <c r="P2157" i="1"/>
  <c r="T2157" i="1"/>
  <c r="O2158" i="1"/>
  <c r="N2158" i="1"/>
  <c r="P2158" i="1"/>
  <c r="T2158" i="1"/>
  <c r="N2159" i="1"/>
  <c r="O2159" i="1"/>
  <c r="P2159" i="1"/>
  <c r="T2159" i="1"/>
  <c r="O2160" i="1"/>
  <c r="N2160" i="1"/>
  <c r="P2160" i="1"/>
  <c r="T2160" i="1"/>
  <c r="N2161" i="1"/>
  <c r="O2161" i="1"/>
  <c r="P2161" i="1"/>
  <c r="T2161" i="1"/>
  <c r="O2162" i="1"/>
  <c r="N2162" i="1"/>
  <c r="P2162" i="1"/>
  <c r="T2162" i="1"/>
  <c r="N2163" i="1"/>
  <c r="O2163" i="1"/>
  <c r="P2163" i="1"/>
  <c r="T2163" i="1"/>
  <c r="O2164" i="1"/>
  <c r="N2164" i="1"/>
  <c r="P2164" i="1"/>
  <c r="T2164" i="1"/>
  <c r="N2165" i="1"/>
  <c r="O2165" i="1"/>
  <c r="P2165" i="1"/>
  <c r="T2165" i="1"/>
  <c r="O2166" i="1"/>
  <c r="N2166" i="1"/>
  <c r="P2166" i="1"/>
  <c r="T2166" i="1"/>
  <c r="N2167" i="1"/>
  <c r="O2167" i="1"/>
  <c r="P2167" i="1"/>
  <c r="T2167" i="1"/>
  <c r="O2168" i="1"/>
  <c r="N2168" i="1"/>
  <c r="P2168" i="1"/>
  <c r="T2168" i="1"/>
  <c r="N2169" i="1"/>
  <c r="O2169" i="1"/>
  <c r="P2169" i="1"/>
  <c r="T2169" i="1"/>
  <c r="O2170" i="1"/>
  <c r="N2170" i="1"/>
  <c r="P2170" i="1"/>
  <c r="T2170" i="1"/>
  <c r="N2171" i="1"/>
  <c r="O2171" i="1"/>
  <c r="P2171" i="1"/>
  <c r="T2171" i="1"/>
  <c r="O2172" i="1"/>
  <c r="N2172" i="1"/>
  <c r="P2172" i="1"/>
  <c r="T2172" i="1"/>
  <c r="N2173" i="1"/>
  <c r="O2173" i="1"/>
  <c r="P2173" i="1"/>
  <c r="T2173" i="1"/>
  <c r="O2174" i="1"/>
  <c r="N2174" i="1"/>
  <c r="P2174" i="1"/>
  <c r="T2174" i="1"/>
  <c r="N2175" i="1"/>
  <c r="O2175" i="1"/>
  <c r="P2175" i="1"/>
  <c r="T2175" i="1"/>
  <c r="O2176" i="1"/>
  <c r="N2176" i="1"/>
  <c r="P2176" i="1"/>
  <c r="T2176" i="1"/>
  <c r="N2177" i="1"/>
  <c r="O2177" i="1"/>
  <c r="P2177" i="1"/>
  <c r="T2177" i="1"/>
  <c r="O2178" i="1"/>
  <c r="N2178" i="1"/>
  <c r="P2178" i="1"/>
  <c r="T2178" i="1"/>
  <c r="N2179" i="1"/>
  <c r="O2179" i="1"/>
  <c r="P2179" i="1"/>
  <c r="T2179" i="1"/>
  <c r="O2180" i="1"/>
  <c r="N2180" i="1"/>
  <c r="P2180" i="1"/>
  <c r="T2180" i="1"/>
  <c r="N2181" i="1"/>
  <c r="O2181" i="1"/>
  <c r="P2181" i="1"/>
  <c r="T2181" i="1"/>
  <c r="O2182" i="1"/>
  <c r="N2182" i="1"/>
  <c r="P2182" i="1"/>
  <c r="T2182" i="1"/>
  <c r="N2183" i="1"/>
  <c r="O2183" i="1"/>
  <c r="P2183" i="1"/>
  <c r="T2183" i="1"/>
  <c r="O2184" i="1"/>
  <c r="N2184" i="1"/>
  <c r="P2184" i="1"/>
  <c r="T2184" i="1"/>
  <c r="N2185" i="1"/>
  <c r="O2185" i="1"/>
  <c r="P2185" i="1"/>
  <c r="T2185" i="1"/>
  <c r="O2186" i="1"/>
  <c r="N2186" i="1"/>
  <c r="P2186" i="1"/>
  <c r="T2186" i="1"/>
  <c r="O2192" i="1"/>
  <c r="N2192" i="1"/>
  <c r="P2192" i="1"/>
  <c r="T2192" i="1"/>
  <c r="N2193" i="1"/>
  <c r="O2193" i="1"/>
  <c r="P2193" i="1"/>
  <c r="T2193" i="1"/>
  <c r="N2195" i="1"/>
  <c r="O2195" i="1"/>
  <c r="P2195" i="1"/>
  <c r="T2195" i="1"/>
  <c r="N2199" i="1"/>
  <c r="O2199" i="1"/>
  <c r="P2199" i="1"/>
  <c r="T2199" i="1"/>
  <c r="O2200" i="1"/>
  <c r="N2200" i="1"/>
  <c r="P2200" i="1"/>
  <c r="T2200" i="1"/>
  <c r="N2201" i="1"/>
  <c r="O2201" i="1"/>
  <c r="P2201" i="1"/>
  <c r="T2201" i="1"/>
  <c r="O2202" i="1"/>
  <c r="N2202" i="1"/>
  <c r="P2202" i="1"/>
  <c r="T2202" i="1"/>
  <c r="N2203" i="1"/>
  <c r="O2203" i="1"/>
  <c r="P2203" i="1"/>
  <c r="T2203" i="1"/>
  <c r="O2204" i="1"/>
  <c r="N2204" i="1"/>
  <c r="P2204" i="1"/>
  <c r="T2204" i="1"/>
  <c r="N2205" i="1"/>
  <c r="O2205" i="1"/>
  <c r="P2205" i="1"/>
  <c r="T2205" i="1"/>
  <c r="O2206" i="1"/>
  <c r="N2206" i="1"/>
  <c r="P2206" i="1"/>
  <c r="T2206" i="1"/>
  <c r="N2207" i="1"/>
  <c r="O2207" i="1"/>
  <c r="P2207" i="1"/>
  <c r="T2207" i="1"/>
  <c r="O2208" i="1"/>
  <c r="N2208" i="1"/>
  <c r="P2208" i="1"/>
  <c r="T2208" i="1"/>
  <c r="N2209" i="1"/>
  <c r="O2209" i="1"/>
  <c r="P2209" i="1"/>
  <c r="T2209" i="1"/>
  <c r="O2210" i="1"/>
  <c r="N2210" i="1"/>
  <c r="P2210" i="1"/>
  <c r="T2210" i="1"/>
  <c r="N2211" i="1"/>
  <c r="O2211" i="1"/>
  <c r="P2211" i="1"/>
  <c r="T2211" i="1"/>
  <c r="O2212" i="1"/>
  <c r="N2212" i="1"/>
  <c r="P2212" i="1"/>
  <c r="T2212" i="1"/>
  <c r="N2213" i="1"/>
  <c r="O2213" i="1"/>
  <c r="P2213" i="1"/>
  <c r="T2213" i="1"/>
  <c r="O2214" i="1"/>
  <c r="N2214" i="1"/>
  <c r="P2214" i="1"/>
  <c r="T2214" i="1"/>
  <c r="N2215" i="1"/>
  <c r="O2215" i="1"/>
  <c r="P2215" i="1"/>
  <c r="T2215" i="1"/>
  <c r="O2216" i="1"/>
  <c r="N2216" i="1"/>
  <c r="P2216" i="1"/>
  <c r="T2216" i="1"/>
  <c r="N2217" i="1"/>
  <c r="O2217" i="1"/>
  <c r="P2217" i="1"/>
  <c r="T2217" i="1"/>
  <c r="O2218" i="1"/>
  <c r="N2218" i="1"/>
  <c r="P2218" i="1"/>
  <c r="T2218" i="1"/>
  <c r="N2219" i="1"/>
  <c r="O2219" i="1"/>
  <c r="P2219" i="1"/>
  <c r="T2219" i="1"/>
  <c r="O2220" i="1"/>
  <c r="N2220" i="1"/>
  <c r="P2220" i="1"/>
  <c r="T2220" i="1"/>
  <c r="N2221" i="1"/>
  <c r="O2221" i="1"/>
  <c r="P2221" i="1"/>
  <c r="T2221" i="1"/>
  <c r="O2222" i="1"/>
  <c r="N2222" i="1"/>
  <c r="P2222" i="1"/>
  <c r="T2222" i="1"/>
  <c r="N2223" i="1"/>
  <c r="O2223" i="1"/>
  <c r="P2223" i="1"/>
  <c r="T2223" i="1"/>
  <c r="O2224" i="1"/>
  <c r="N2224" i="1"/>
  <c r="P2224" i="1"/>
  <c r="T2224" i="1"/>
  <c r="N2225" i="1"/>
  <c r="O2225" i="1"/>
  <c r="P2225" i="1"/>
  <c r="T2225" i="1"/>
  <c r="O2226" i="1"/>
  <c r="N2226" i="1"/>
  <c r="P2226" i="1"/>
  <c r="T2226" i="1"/>
  <c r="N2227" i="1"/>
  <c r="O2227" i="1"/>
  <c r="P2227" i="1"/>
  <c r="T2227" i="1"/>
  <c r="P2228" i="1"/>
  <c r="N2229" i="1"/>
  <c r="O2229" i="1"/>
  <c r="P2229" i="1"/>
  <c r="T2229" i="1"/>
  <c r="O2230" i="1"/>
  <c r="N2230" i="1"/>
  <c r="P2230" i="1"/>
  <c r="T2230" i="1"/>
  <c r="N2231" i="1"/>
  <c r="O2231" i="1"/>
  <c r="P2231" i="1"/>
  <c r="T2231" i="1"/>
  <c r="N2232" i="1"/>
  <c r="O2232" i="1"/>
  <c r="P2232" i="1"/>
  <c r="T2232" i="1"/>
  <c r="O2233" i="1"/>
  <c r="N2233" i="1"/>
  <c r="P2233" i="1"/>
  <c r="T2233" i="1"/>
  <c r="N2234" i="1"/>
  <c r="O2234" i="1"/>
  <c r="P2234" i="1"/>
  <c r="T2234" i="1"/>
  <c r="O2235" i="1"/>
  <c r="N2235" i="1"/>
  <c r="P2235" i="1"/>
  <c r="T2235" i="1"/>
  <c r="N2236" i="1"/>
  <c r="O2236" i="1"/>
  <c r="P2236" i="1"/>
  <c r="T2236" i="1"/>
  <c r="O2237" i="1"/>
  <c r="N2237" i="1"/>
  <c r="P2237" i="1"/>
  <c r="T2237" i="1"/>
  <c r="N2238" i="1"/>
  <c r="O2238" i="1"/>
  <c r="P2238" i="1"/>
  <c r="T2238" i="1"/>
  <c r="O2239" i="1"/>
  <c r="N2239" i="1"/>
  <c r="P2239" i="1"/>
  <c r="T2239" i="1"/>
  <c r="N2240" i="1"/>
  <c r="O2240" i="1"/>
  <c r="P2240" i="1"/>
  <c r="T2240" i="1"/>
  <c r="O2241" i="1"/>
  <c r="N2241" i="1"/>
  <c r="P2241" i="1"/>
  <c r="T2241" i="1"/>
  <c r="N2242" i="1"/>
  <c r="O2242" i="1"/>
  <c r="P2242" i="1"/>
  <c r="T2242" i="1"/>
  <c r="O2243" i="1"/>
  <c r="N2243" i="1"/>
  <c r="P2243" i="1"/>
  <c r="T2243" i="1"/>
  <c r="N2244" i="1"/>
  <c r="O2244" i="1"/>
  <c r="P2244" i="1"/>
  <c r="T2244" i="1"/>
  <c r="O2245" i="1"/>
  <c r="N2245" i="1"/>
  <c r="P2245" i="1"/>
  <c r="T2245" i="1"/>
  <c r="N2246" i="1"/>
  <c r="O2246" i="1"/>
  <c r="P2246" i="1"/>
  <c r="T2246" i="1"/>
  <c r="O2247" i="1"/>
  <c r="N2247" i="1"/>
  <c r="P2247" i="1"/>
  <c r="T2247" i="1"/>
  <c r="N2248" i="1"/>
  <c r="O2248" i="1"/>
  <c r="P2248" i="1"/>
  <c r="T2248" i="1"/>
  <c r="O2249" i="1"/>
  <c r="N2249" i="1"/>
  <c r="P2249" i="1"/>
  <c r="T2249" i="1"/>
  <c r="N2250" i="1"/>
  <c r="O2250" i="1"/>
  <c r="P2250" i="1"/>
  <c r="T2250" i="1"/>
  <c r="O2253" i="1"/>
  <c r="N2253" i="1"/>
  <c r="P2253" i="1"/>
  <c r="T2253" i="1"/>
  <c r="N2254" i="1"/>
  <c r="O2255" i="1"/>
  <c r="N2255" i="1"/>
  <c r="P2255" i="1"/>
  <c r="T2255" i="1"/>
  <c r="O2257" i="1"/>
  <c r="N2257" i="1"/>
  <c r="P2257" i="1"/>
  <c r="T2257" i="1"/>
  <c r="N2258" i="1"/>
  <c r="O2258" i="1"/>
  <c r="P2258" i="1"/>
  <c r="T2258" i="1"/>
  <c r="O2259" i="1"/>
  <c r="O2260" i="1"/>
  <c r="O2263" i="1"/>
  <c r="N2263" i="1"/>
  <c r="P2263" i="1"/>
  <c r="T2263" i="1"/>
  <c r="O2265" i="1"/>
  <c r="N2265" i="1"/>
  <c r="P2265" i="1"/>
  <c r="T2265" i="1"/>
  <c r="N2266" i="1"/>
  <c r="O2266" i="1"/>
  <c r="P2266" i="1"/>
  <c r="T2266" i="1"/>
  <c r="O2267" i="1"/>
  <c r="N2267" i="1"/>
  <c r="P2267" i="1"/>
  <c r="T2267" i="1"/>
  <c r="N2268" i="1"/>
  <c r="O2268" i="1"/>
  <c r="P2268" i="1"/>
  <c r="T2268" i="1"/>
  <c r="O2269" i="1"/>
  <c r="N2269" i="1"/>
  <c r="P2269" i="1"/>
  <c r="T2269" i="1"/>
  <c r="N2270" i="1"/>
  <c r="O2270" i="1"/>
  <c r="P2270" i="1"/>
  <c r="T2270" i="1"/>
  <c r="O2271" i="1"/>
  <c r="N2274" i="1"/>
  <c r="O2274" i="1"/>
  <c r="P2274" i="1"/>
  <c r="T2274" i="1"/>
  <c r="O2275" i="1"/>
  <c r="N2275" i="1"/>
  <c r="P2275" i="1"/>
  <c r="T2275" i="1"/>
  <c r="T2276" i="1"/>
  <c r="O2277" i="1"/>
  <c r="N2277" i="1"/>
  <c r="P2277" i="1"/>
  <c r="T2277" i="1"/>
  <c r="N2278" i="1"/>
  <c r="O2278" i="1"/>
  <c r="P2278" i="1"/>
  <c r="T2278" i="1"/>
  <c r="N2280" i="1"/>
  <c r="O2280" i="1"/>
  <c r="P2280" i="1"/>
  <c r="T2280" i="1"/>
  <c r="O2281" i="1"/>
  <c r="N2281" i="1"/>
  <c r="P2281" i="1"/>
  <c r="T2281" i="1"/>
  <c r="O2283" i="1"/>
  <c r="N2283" i="1"/>
  <c r="P2283" i="1"/>
  <c r="T2283" i="1"/>
  <c r="N2284" i="1"/>
  <c r="O2284" i="1"/>
  <c r="P2284" i="1"/>
  <c r="T2284" i="1"/>
  <c r="O2285" i="1"/>
  <c r="N2285" i="1"/>
  <c r="P2285" i="1"/>
  <c r="T2285" i="1"/>
  <c r="O2287" i="1"/>
  <c r="N2287" i="1"/>
  <c r="P2287" i="1"/>
  <c r="T2287" i="1"/>
  <c r="N2288" i="1"/>
  <c r="O2288" i="1"/>
  <c r="P2288" i="1"/>
  <c r="T2288" i="1"/>
  <c r="O2289" i="1"/>
  <c r="N2289" i="1"/>
  <c r="P2289" i="1"/>
  <c r="T2289" i="1"/>
  <c r="N2290" i="1"/>
  <c r="O2290" i="1"/>
  <c r="P2290" i="1"/>
  <c r="T2290" i="1"/>
  <c r="O2291" i="1"/>
  <c r="N2291" i="1"/>
  <c r="P2291" i="1"/>
  <c r="T2291" i="1"/>
  <c r="N2292" i="1"/>
  <c r="O2292" i="1"/>
  <c r="P2292" i="1"/>
  <c r="T2292" i="1"/>
  <c r="O2293" i="1"/>
  <c r="N2293" i="1"/>
  <c r="P2293" i="1"/>
  <c r="T2293" i="1"/>
  <c r="N2294" i="1"/>
  <c r="O2294" i="1"/>
  <c r="P2294" i="1"/>
  <c r="T2294" i="1"/>
  <c r="O2295" i="1"/>
  <c r="N2295" i="1"/>
  <c r="P2295" i="1"/>
  <c r="T2295" i="1"/>
  <c r="N2296" i="1"/>
  <c r="O2296" i="1"/>
  <c r="P2296" i="1"/>
  <c r="T2296" i="1"/>
  <c r="O2297" i="1"/>
  <c r="N2297" i="1"/>
  <c r="P2297" i="1"/>
  <c r="T2297" i="1"/>
  <c r="N2298" i="1"/>
  <c r="O2298" i="1"/>
  <c r="P2298" i="1"/>
  <c r="T2298" i="1"/>
  <c r="O2299" i="1"/>
  <c r="N2299" i="1"/>
  <c r="P2299" i="1"/>
  <c r="T2299" i="1"/>
  <c r="N2300" i="1"/>
  <c r="O2300" i="1"/>
  <c r="P2300" i="1"/>
  <c r="T2300" i="1"/>
  <c r="O2301" i="1"/>
  <c r="N2301" i="1"/>
  <c r="P2301" i="1"/>
  <c r="T2301" i="1"/>
  <c r="N2302" i="1"/>
  <c r="O2302" i="1"/>
  <c r="P2302" i="1"/>
  <c r="T2302" i="1"/>
  <c r="O2303" i="1"/>
  <c r="N2303" i="1"/>
  <c r="P2303" i="1"/>
  <c r="T2303" i="1"/>
  <c r="N2304" i="1"/>
  <c r="O2304" i="1"/>
  <c r="P2304" i="1"/>
  <c r="T2304" i="1"/>
  <c r="O2305" i="1"/>
  <c r="N2305" i="1"/>
  <c r="P2305" i="1"/>
  <c r="T2305" i="1"/>
  <c r="N2306" i="1"/>
  <c r="O2306" i="1"/>
  <c r="P2306" i="1"/>
  <c r="T2306" i="1"/>
  <c r="O2307" i="1"/>
  <c r="N2307" i="1"/>
  <c r="P2307" i="1"/>
  <c r="T2307" i="1"/>
  <c r="N2308" i="1"/>
  <c r="O2308" i="1"/>
  <c r="P2308" i="1"/>
  <c r="T2308" i="1"/>
  <c r="O2309" i="1"/>
  <c r="N2309" i="1"/>
  <c r="P2309" i="1"/>
  <c r="T2309" i="1"/>
  <c r="N2310" i="1"/>
  <c r="O2310" i="1"/>
  <c r="P2310" i="1"/>
  <c r="T2310" i="1"/>
  <c r="O2311" i="1"/>
  <c r="N2311" i="1"/>
  <c r="P2311" i="1"/>
  <c r="T2311" i="1"/>
  <c r="N2312" i="1"/>
  <c r="O2312" i="1"/>
  <c r="P2312" i="1"/>
  <c r="T2312" i="1"/>
  <c r="O2313" i="1"/>
  <c r="N2313" i="1"/>
  <c r="P2313" i="1"/>
  <c r="T2313" i="1"/>
  <c r="O2315" i="1"/>
  <c r="N2315" i="1"/>
  <c r="P2315" i="1"/>
  <c r="T2315" i="1"/>
  <c r="N2316" i="1"/>
  <c r="O2316" i="1"/>
  <c r="P2316" i="1"/>
  <c r="T2316" i="1"/>
  <c r="O2317" i="1"/>
  <c r="N2317" i="1"/>
  <c r="P2317" i="1"/>
  <c r="T2317" i="1"/>
  <c r="N2318" i="1"/>
  <c r="O2318" i="1"/>
  <c r="P2318" i="1"/>
  <c r="T2318" i="1"/>
  <c r="O2319" i="1"/>
  <c r="N2319" i="1"/>
  <c r="P2319" i="1"/>
  <c r="T2319" i="1"/>
  <c r="N2320" i="1"/>
  <c r="O2320" i="1"/>
  <c r="P2320" i="1"/>
  <c r="T2320" i="1"/>
  <c r="O2321" i="1"/>
  <c r="N2321" i="1"/>
  <c r="P2321" i="1"/>
  <c r="T2321" i="1"/>
  <c r="N2322" i="1"/>
  <c r="O2322" i="1"/>
  <c r="P2322" i="1"/>
  <c r="T2322" i="1"/>
  <c r="O2323" i="1"/>
  <c r="N2323" i="1"/>
  <c r="P2323" i="1"/>
  <c r="T2323" i="1"/>
  <c r="N2324" i="1"/>
  <c r="O2324" i="1"/>
  <c r="P2324" i="1"/>
  <c r="T2324" i="1"/>
  <c r="N2326" i="1"/>
  <c r="O2326" i="1"/>
  <c r="P2326" i="1"/>
  <c r="T2326" i="1"/>
  <c r="O2327" i="1"/>
  <c r="N2327" i="1"/>
  <c r="P2327" i="1"/>
  <c r="T2327" i="1"/>
  <c r="N2328" i="1"/>
  <c r="O2328" i="1"/>
  <c r="P2328" i="1"/>
  <c r="T2328" i="1"/>
  <c r="O2329" i="1"/>
  <c r="N2329" i="1"/>
  <c r="P2329" i="1"/>
  <c r="T2329" i="1"/>
  <c r="N2330" i="1"/>
  <c r="O2331" i="1"/>
  <c r="N2331" i="1"/>
  <c r="P2331" i="1"/>
  <c r="T2331" i="1"/>
  <c r="N2332" i="1"/>
  <c r="O2332" i="1"/>
  <c r="P2332" i="1"/>
  <c r="T2332" i="1"/>
  <c r="O2333" i="1"/>
  <c r="N2333" i="1"/>
  <c r="P2333" i="1"/>
  <c r="T2333" i="1"/>
  <c r="N2334" i="1"/>
  <c r="O2334" i="1"/>
  <c r="P2334" i="1"/>
  <c r="T2334" i="1"/>
  <c r="O2335" i="1"/>
  <c r="N2335" i="1"/>
  <c r="P2335" i="1"/>
  <c r="T2335" i="1"/>
  <c r="N2336" i="1"/>
  <c r="O2336" i="1"/>
  <c r="P2336" i="1"/>
  <c r="T2336" i="1"/>
  <c r="O2337" i="1"/>
  <c r="N2337" i="1"/>
  <c r="P2337" i="1"/>
  <c r="T2337" i="1"/>
  <c r="N2338" i="1"/>
  <c r="O2338" i="1"/>
  <c r="P2338" i="1"/>
  <c r="T2338" i="1"/>
  <c r="O2339" i="1"/>
  <c r="N2339" i="1"/>
  <c r="P2339" i="1"/>
  <c r="T2339" i="1"/>
  <c r="N2340" i="1"/>
  <c r="O2340" i="1"/>
  <c r="P2340" i="1"/>
  <c r="T2340" i="1"/>
  <c r="O2341" i="1"/>
  <c r="N2341" i="1"/>
  <c r="P2341" i="1"/>
  <c r="T2341" i="1"/>
  <c r="N2342" i="1"/>
  <c r="O2342" i="1"/>
  <c r="P2342" i="1"/>
  <c r="T2342" i="1"/>
  <c r="O2343" i="1"/>
  <c r="N2343" i="1"/>
  <c r="P2343" i="1"/>
  <c r="T2343" i="1"/>
  <c r="N2344" i="1"/>
  <c r="O2344" i="1"/>
  <c r="P2344" i="1"/>
  <c r="T2344" i="1"/>
  <c r="O2345" i="1"/>
  <c r="N2345" i="1"/>
  <c r="P2345" i="1"/>
  <c r="T2345" i="1"/>
  <c r="N2346" i="1"/>
  <c r="O2346" i="1"/>
  <c r="P2346" i="1"/>
  <c r="T2346" i="1"/>
  <c r="O2347" i="1"/>
  <c r="N2347" i="1"/>
  <c r="P2347" i="1"/>
  <c r="T2347" i="1"/>
  <c r="N2348" i="1"/>
  <c r="O2348" i="1"/>
  <c r="P2348" i="1"/>
  <c r="T2348" i="1"/>
  <c r="O2349" i="1"/>
  <c r="N2349" i="1"/>
  <c r="P2349" i="1"/>
  <c r="T2349" i="1"/>
  <c r="N2350" i="1"/>
  <c r="O2350" i="1"/>
  <c r="P2350" i="1"/>
  <c r="T2350" i="1"/>
  <c r="O2351" i="1"/>
  <c r="N2351" i="1"/>
  <c r="P2351" i="1"/>
  <c r="T2351" i="1"/>
  <c r="N2352" i="1"/>
  <c r="O2352" i="1"/>
  <c r="P2352" i="1"/>
  <c r="T2352" i="1"/>
  <c r="O2353" i="1"/>
  <c r="N2353" i="1"/>
  <c r="P2353" i="1"/>
  <c r="T2353" i="1"/>
  <c r="N2354" i="1"/>
  <c r="O2354" i="1"/>
  <c r="P2354" i="1"/>
  <c r="T2354" i="1"/>
  <c r="O2355" i="1"/>
  <c r="N2355" i="1"/>
  <c r="P2355" i="1"/>
  <c r="T2355" i="1"/>
  <c r="N2356" i="1"/>
  <c r="O2356" i="1"/>
  <c r="P2356" i="1"/>
  <c r="T2356" i="1"/>
  <c r="O2357" i="1"/>
  <c r="N2357" i="1"/>
  <c r="P2357" i="1"/>
  <c r="T2357" i="1"/>
  <c r="N2358" i="1"/>
  <c r="O2358" i="1"/>
  <c r="P2358" i="1"/>
  <c r="T2358" i="1"/>
  <c r="O2359" i="1"/>
  <c r="N2359" i="1"/>
  <c r="P2359" i="1"/>
  <c r="T2359" i="1"/>
  <c r="N2360" i="1"/>
  <c r="O2360" i="1"/>
  <c r="P2360" i="1"/>
  <c r="T2360" i="1"/>
  <c r="O2361" i="1"/>
  <c r="N2361" i="1"/>
  <c r="P2361" i="1"/>
  <c r="T2361" i="1"/>
  <c r="N2362" i="1"/>
  <c r="O2362" i="1"/>
  <c r="P2362" i="1"/>
  <c r="T2362" i="1"/>
  <c r="O2363" i="1"/>
  <c r="N2363" i="1"/>
  <c r="P2363" i="1"/>
  <c r="T2363" i="1"/>
  <c r="N2364" i="1"/>
  <c r="O2364" i="1"/>
  <c r="P2364" i="1"/>
  <c r="T2364" i="1"/>
  <c r="O1918" i="1"/>
  <c r="N1918" i="1"/>
  <c r="O1917" i="1"/>
  <c r="N1917" i="1"/>
  <c r="T1917" i="1"/>
  <c r="N2377" i="1"/>
  <c r="O2377" i="1"/>
  <c r="P2377" i="1"/>
  <c r="T2377" i="1"/>
  <c r="N2376" i="1"/>
  <c r="O2376" i="1"/>
  <c r="P2376" i="1"/>
  <c r="T2376" i="1"/>
  <c r="N2374" i="1"/>
  <c r="O2374" i="1"/>
  <c r="P2374" i="1"/>
  <c r="T2374" i="1"/>
  <c r="N2389" i="1"/>
  <c r="O2389" i="1"/>
  <c r="P2389" i="1"/>
  <c r="T2389" i="1"/>
  <c r="N2385" i="1"/>
  <c r="O2385" i="1"/>
  <c r="P2385" i="1"/>
  <c r="T2385" i="1"/>
  <c r="N2368" i="1"/>
  <c r="O2368" i="1"/>
  <c r="P2368" i="1"/>
  <c r="T2368" i="1"/>
  <c r="T2395" i="1"/>
  <c r="P2395" i="1"/>
  <c r="O2395" i="1"/>
  <c r="N2395" i="1"/>
  <c r="T2394" i="1"/>
  <c r="P2394" i="1"/>
  <c r="O2394" i="1"/>
  <c r="N2394" i="1"/>
  <c r="T2393" i="1"/>
  <c r="P2393" i="1"/>
  <c r="O2393" i="1"/>
  <c r="N2393" i="1"/>
  <c r="T2392" i="1"/>
  <c r="P2392" i="1"/>
  <c r="O2392" i="1"/>
  <c r="N2392" i="1"/>
  <c r="T2391" i="1"/>
  <c r="P2391" i="1"/>
  <c r="O2391" i="1"/>
  <c r="N2391" i="1"/>
  <c r="T2390" i="1"/>
  <c r="P2390" i="1"/>
  <c r="O2390" i="1"/>
  <c r="N2390" i="1"/>
  <c r="T2388" i="1"/>
  <c r="P2388" i="1"/>
  <c r="O2388" i="1"/>
  <c r="N2388" i="1"/>
  <c r="T2387" i="1"/>
  <c r="P2387" i="1"/>
  <c r="O2387" i="1"/>
  <c r="N2387" i="1"/>
  <c r="T2386" i="1"/>
  <c r="P2386" i="1"/>
  <c r="O2386" i="1"/>
  <c r="N2386" i="1"/>
  <c r="T2384" i="1"/>
  <c r="P2384" i="1"/>
  <c r="O2384" i="1"/>
  <c r="N2384" i="1"/>
  <c r="T2383" i="1"/>
  <c r="P2383" i="1"/>
  <c r="O2383" i="1"/>
  <c r="N2383" i="1"/>
  <c r="T2382" i="1"/>
  <c r="P2382" i="1"/>
  <c r="O2382" i="1"/>
  <c r="N2382" i="1"/>
  <c r="T2381" i="1"/>
  <c r="P2381" i="1"/>
  <c r="O2381" i="1"/>
  <c r="N2381" i="1"/>
  <c r="T2380" i="1"/>
  <c r="P2380" i="1"/>
  <c r="O2380" i="1"/>
  <c r="N2380" i="1"/>
  <c r="T2379" i="1"/>
  <c r="P2379" i="1"/>
  <c r="O2379" i="1"/>
  <c r="N2379" i="1"/>
  <c r="T2378" i="1"/>
  <c r="P2378" i="1"/>
  <c r="O2378" i="1"/>
  <c r="N2378" i="1"/>
  <c r="T2375" i="1"/>
  <c r="P2375" i="1"/>
  <c r="O2375" i="1"/>
  <c r="N2375" i="1"/>
  <c r="T2373" i="1"/>
  <c r="P2373" i="1"/>
  <c r="O2373" i="1"/>
  <c r="N2373" i="1"/>
  <c r="T2372" i="1"/>
  <c r="P2372" i="1"/>
  <c r="O2372" i="1"/>
  <c r="N2372" i="1"/>
  <c r="T2371" i="1"/>
  <c r="P2371" i="1"/>
  <c r="O2371" i="1"/>
  <c r="N2371" i="1"/>
  <c r="T2370" i="1"/>
  <c r="P2370" i="1"/>
  <c r="O2370" i="1"/>
  <c r="N2370" i="1"/>
  <c r="T2369" i="1"/>
  <c r="P2369" i="1"/>
  <c r="O2369" i="1"/>
  <c r="N2369" i="1"/>
  <c r="T2367" i="1"/>
  <c r="P2367" i="1"/>
  <c r="O2367" i="1"/>
  <c r="N2367" i="1"/>
  <c r="T2366" i="1"/>
  <c r="P2366" i="1"/>
  <c r="O2366" i="1"/>
  <c r="N2366" i="1"/>
  <c r="T2365" i="1"/>
  <c r="P2365" i="1"/>
  <c r="O2365" i="1"/>
  <c r="N2365" i="1"/>
  <c r="T2189" i="1" l="1"/>
  <c r="O2314" i="1"/>
  <c r="N2190" i="1"/>
  <c r="O2197" i="1"/>
  <c r="P2252" i="1"/>
  <c r="N2260" i="1"/>
  <c r="N2279" i="1"/>
  <c r="T2187" i="1"/>
  <c r="N2191" i="1"/>
  <c r="N2261" i="1"/>
  <c r="T2272" i="1"/>
  <c r="P2282" i="1"/>
  <c r="T2196" i="1"/>
  <c r="N2188" i="1"/>
  <c r="N2194" i="1"/>
  <c r="O2256" i="1"/>
  <c r="T2262" i="1"/>
  <c r="N2273" i="1"/>
  <c r="T2286" i="1"/>
  <c r="T2314" i="1"/>
  <c r="O2261" i="1"/>
  <c r="O2191" i="1"/>
  <c r="O2282" i="1"/>
  <c r="P2272" i="1"/>
  <c r="N2282" i="1"/>
  <c r="O2272" i="1"/>
  <c r="T2198" i="1"/>
  <c r="T2282" i="1"/>
  <c r="N2272" i="1"/>
  <c r="N2198" i="1"/>
  <c r="N2187" i="1"/>
  <c r="P2187" i="1"/>
  <c r="T2191" i="1"/>
  <c r="P2314" i="1"/>
  <c r="N2264" i="1"/>
  <c r="N2314" i="1"/>
  <c r="P2325" i="1"/>
  <c r="O2279" i="1"/>
  <c r="O2252" i="1"/>
  <c r="P2197" i="1"/>
  <c r="T2260" i="1"/>
  <c r="T2252" i="1"/>
  <c r="P2190" i="1"/>
  <c r="P2262" i="1"/>
  <c r="O2273" i="1"/>
  <c r="N2256" i="1"/>
  <c r="O2251" i="1"/>
  <c r="P2196" i="1"/>
  <c r="N2189" i="1"/>
  <c r="N2286" i="1"/>
  <c r="O2262" i="1"/>
  <c r="P2260" i="1"/>
  <c r="T2256" i="1"/>
  <c r="N2252" i="1"/>
  <c r="P2194" i="1"/>
  <c r="O2190" i="1"/>
  <c r="N2262" i="1"/>
  <c r="P2256" i="1"/>
  <c r="N2197" i="1"/>
  <c r="P2188" i="1"/>
  <c r="T2330" i="1"/>
  <c r="P2330" i="1"/>
  <c r="P2276" i="1"/>
  <c r="O2276" i="1"/>
  <c r="O2325" i="1"/>
  <c r="P2279" i="1"/>
  <c r="P2271" i="1"/>
  <c r="P2261" i="1"/>
  <c r="P2254" i="1"/>
  <c r="O2198" i="1"/>
  <c r="N2196" i="1"/>
  <c r="P2191" i="1"/>
  <c r="P2286" i="1"/>
  <c r="O2196" i="1"/>
  <c r="P2189" i="1"/>
  <c r="O2286" i="1"/>
  <c r="P2273" i="1"/>
  <c r="P2264" i="1"/>
  <c r="P2259" i="1"/>
  <c r="P2251" i="1"/>
  <c r="O2189" i="1"/>
  <c r="O2187" i="1"/>
  <c r="O2228" i="1"/>
  <c r="O2194" i="1"/>
  <c r="O2188" i="1"/>
  <c r="T2325" i="1"/>
  <c r="T2279" i="1"/>
  <c r="T2273" i="1"/>
  <c r="T2271" i="1"/>
  <c r="T2264" i="1"/>
  <c r="T2261" i="1"/>
  <c r="T2259" i="1"/>
  <c r="T2254" i="1"/>
  <c r="T2251" i="1"/>
  <c r="T2228" i="1"/>
  <c r="T2197" i="1"/>
  <c r="T2194" i="1"/>
  <c r="T2190" i="1"/>
  <c r="T2188" i="1"/>
  <c r="P2087" i="1"/>
  <c r="N2003" i="1"/>
  <c r="T2003" i="1"/>
  <c r="O2003" i="1"/>
  <c r="N1995" i="1"/>
  <c r="T1995" i="1"/>
  <c r="O1995" i="1"/>
  <c r="N1987" i="1"/>
  <c r="T1987" i="1"/>
  <c r="O1987" i="1"/>
  <c r="N1965" i="1"/>
  <c r="O1965" i="1"/>
  <c r="P1965" i="1"/>
  <c r="T1965" i="1"/>
  <c r="P1958" i="1"/>
  <c r="N1958" i="1"/>
  <c r="O1958" i="1"/>
  <c r="T1958" i="1"/>
  <c r="N1933" i="1"/>
  <c r="O1933" i="1"/>
  <c r="P1933" i="1"/>
  <c r="T1933" i="1"/>
  <c r="P1926" i="1"/>
  <c r="N1926" i="1"/>
  <c r="O1926" i="1"/>
  <c r="T1926" i="1"/>
  <c r="T2091" i="1"/>
  <c r="P2089" i="1"/>
  <c r="N2087" i="1"/>
  <c r="T2083" i="1"/>
  <c r="P2081" i="1"/>
  <c r="P2008" i="1"/>
  <c r="N2008" i="1"/>
  <c r="T2008" i="1"/>
  <c r="P2000" i="1"/>
  <c r="N2000" i="1"/>
  <c r="T2000" i="1"/>
  <c r="P1992" i="1"/>
  <c r="N1992" i="1"/>
  <c r="T1992" i="1"/>
  <c r="P1984" i="1"/>
  <c r="N1984" i="1"/>
  <c r="T1984" i="1"/>
  <c r="N1957" i="1"/>
  <c r="O1957" i="1"/>
  <c r="P1957" i="1"/>
  <c r="T1957" i="1"/>
  <c r="P1950" i="1"/>
  <c r="N1950" i="1"/>
  <c r="O1950" i="1"/>
  <c r="T1950" i="1"/>
  <c r="N1925" i="1"/>
  <c r="O1925" i="1"/>
  <c r="P1925" i="1"/>
  <c r="T1925" i="1"/>
  <c r="P2004" i="1"/>
  <c r="T2004" i="1"/>
  <c r="N2004" i="1"/>
  <c r="P1996" i="1"/>
  <c r="T1996" i="1"/>
  <c r="N1996" i="1"/>
  <c r="P1988" i="1"/>
  <c r="T1988" i="1"/>
  <c r="N1988" i="1"/>
  <c r="P1974" i="1"/>
  <c r="N1974" i="1"/>
  <c r="O1974" i="1"/>
  <c r="T1974" i="1"/>
  <c r="N1949" i="1"/>
  <c r="O1949" i="1"/>
  <c r="P1949" i="1"/>
  <c r="T1949" i="1"/>
  <c r="P1942" i="1"/>
  <c r="N1942" i="1"/>
  <c r="O1942" i="1"/>
  <c r="T1942" i="1"/>
  <c r="N2091" i="1"/>
  <c r="T2087" i="1"/>
  <c r="N2083" i="1"/>
  <c r="N2007" i="1"/>
  <c r="O2007" i="1"/>
  <c r="T2007" i="1"/>
  <c r="P2003" i="1"/>
  <c r="N1999" i="1"/>
  <c r="O1999" i="1"/>
  <c r="T1999" i="1"/>
  <c r="P1995" i="1"/>
  <c r="N1991" i="1"/>
  <c r="O1991" i="1"/>
  <c r="T1991" i="1"/>
  <c r="P1987" i="1"/>
  <c r="N1983" i="1"/>
  <c r="O1983" i="1"/>
  <c r="T1983" i="1"/>
  <c r="N1977" i="1"/>
  <c r="O1977" i="1"/>
  <c r="P1977" i="1"/>
  <c r="N1973" i="1"/>
  <c r="O1973" i="1"/>
  <c r="P1973" i="1"/>
  <c r="T1973" i="1"/>
  <c r="P1966" i="1"/>
  <c r="N1966" i="1"/>
  <c r="O1966" i="1"/>
  <c r="T1966" i="1"/>
  <c r="N1941" i="1"/>
  <c r="O1941" i="1"/>
  <c r="P1941" i="1"/>
  <c r="T1941" i="1"/>
  <c r="P1934" i="1"/>
  <c r="N1934" i="1"/>
  <c r="O1934" i="1"/>
  <c r="T1934" i="1"/>
  <c r="P2009" i="1"/>
  <c r="O2002" i="1"/>
  <c r="P2001" i="1"/>
  <c r="O1994" i="1"/>
  <c r="P1993" i="1"/>
  <c r="O1986" i="1"/>
  <c r="P1985" i="1"/>
  <c r="N1979" i="1"/>
  <c r="O1979" i="1"/>
  <c r="N1971" i="1"/>
  <c r="P1971" i="1"/>
  <c r="T1971" i="1"/>
  <c r="N1963" i="1"/>
  <c r="P1963" i="1"/>
  <c r="T1963" i="1"/>
  <c r="N1955" i="1"/>
  <c r="P1955" i="1"/>
  <c r="T1955" i="1"/>
  <c r="N1947" i="1"/>
  <c r="P1947" i="1"/>
  <c r="T1947" i="1"/>
  <c r="N1939" i="1"/>
  <c r="P1939" i="1"/>
  <c r="T1939" i="1"/>
  <c r="N1931" i="1"/>
  <c r="P1931" i="1"/>
  <c r="T1931" i="1"/>
  <c r="N1923" i="1"/>
  <c r="P1923" i="1"/>
  <c r="T1923" i="1"/>
  <c r="P1972" i="1"/>
  <c r="O1972" i="1"/>
  <c r="T1972" i="1"/>
  <c r="P1964" i="1"/>
  <c r="O1964" i="1"/>
  <c r="T1964" i="1"/>
  <c r="P1956" i="1"/>
  <c r="O1956" i="1"/>
  <c r="T1956" i="1"/>
  <c r="P1948" i="1"/>
  <c r="O1948" i="1"/>
  <c r="T1948" i="1"/>
  <c r="P1940" i="1"/>
  <c r="O1940" i="1"/>
  <c r="T1940" i="1"/>
  <c r="P1932" i="1"/>
  <c r="O1932" i="1"/>
  <c r="T1932" i="1"/>
  <c r="P1924" i="1"/>
  <c r="O1924" i="1"/>
  <c r="T1924" i="1"/>
  <c r="O1975" i="1"/>
  <c r="N1968" i="1"/>
  <c r="O1967" i="1"/>
  <c r="N1960" i="1"/>
  <c r="O1959" i="1"/>
  <c r="N1952" i="1"/>
  <c r="O1951" i="1"/>
  <c r="N1944" i="1"/>
  <c r="O1943" i="1"/>
  <c r="N1936" i="1"/>
  <c r="O1935" i="1"/>
  <c r="N1928" i="1"/>
  <c r="O1927" i="1"/>
  <c r="N1920" i="1"/>
  <c r="O1919" i="1"/>
  <c r="T1918" i="1"/>
  <c r="P1918" i="1"/>
  <c r="P1917" i="1"/>
  <c r="E363" i="9"/>
  <c r="F363" i="9"/>
  <c r="T1872" i="1"/>
  <c r="T1868" i="1"/>
  <c r="P1832" i="1"/>
  <c r="O1812" i="1"/>
  <c r="P1801" i="1"/>
  <c r="O1797" i="1"/>
  <c r="T1792" i="1"/>
  <c r="T1786" i="1"/>
  <c r="P1778" i="1"/>
  <c r="T1777" i="1"/>
  <c r="O1774" i="1"/>
  <c r="P1771" i="1"/>
  <c r="N1765" i="1"/>
  <c r="T1764" i="1"/>
  <c r="O1732" i="1"/>
  <c r="N1714" i="1"/>
  <c r="N1705" i="1"/>
  <c r="O1703" i="1"/>
  <c r="T1701" i="1"/>
  <c r="P1700" i="1"/>
  <c r="O1695" i="1"/>
  <c r="T1694" i="1"/>
  <c r="P1693" i="1"/>
  <c r="T1690" i="1"/>
  <c r="T1678" i="1"/>
  <c r="P1639" i="1"/>
  <c r="P1618" i="1"/>
  <c r="P1608" i="1"/>
  <c r="T1606" i="1"/>
  <c r="O1603" i="1"/>
  <c r="T1598" i="1"/>
  <c r="N1568" i="1"/>
  <c r="O1561" i="1"/>
  <c r="O1559" i="1"/>
  <c r="P1558" i="1"/>
  <c r="T1535" i="1"/>
  <c r="T1510" i="1"/>
  <c r="O1497" i="1"/>
  <c r="P1493" i="1"/>
  <c r="P1492" i="1"/>
  <c r="P1484" i="1"/>
  <c r="O1455" i="1"/>
  <c r="P1453" i="1"/>
  <c r="N1439" i="1"/>
  <c r="P1392" i="1"/>
  <c r="O1392" i="1"/>
  <c r="T1392" i="1"/>
  <c r="N1393" i="1"/>
  <c r="O1393" i="1"/>
  <c r="P1393" i="1"/>
  <c r="T1393" i="1"/>
  <c r="P1394" i="1"/>
  <c r="N1394" i="1"/>
  <c r="O1394" i="1"/>
  <c r="T1394" i="1"/>
  <c r="O1395" i="1"/>
  <c r="N1396" i="1"/>
  <c r="T1397" i="1"/>
  <c r="N1399" i="1"/>
  <c r="O1399" i="1"/>
  <c r="P1399" i="1"/>
  <c r="T1399" i="1"/>
  <c r="P1400" i="1"/>
  <c r="O1400" i="1"/>
  <c r="T1400" i="1"/>
  <c r="N1401" i="1"/>
  <c r="O1401" i="1"/>
  <c r="P1401" i="1"/>
  <c r="T1401" i="1"/>
  <c r="P1402" i="1"/>
  <c r="N1402" i="1"/>
  <c r="O1402" i="1"/>
  <c r="T1402" i="1"/>
  <c r="N1404" i="1"/>
  <c r="T1406" i="1"/>
  <c r="N1407" i="1"/>
  <c r="P1407" i="1"/>
  <c r="T1407" i="1"/>
  <c r="P1408" i="1"/>
  <c r="O1408" i="1"/>
  <c r="T1408" i="1"/>
  <c r="N1409" i="1"/>
  <c r="O1409" i="1"/>
  <c r="P1409" i="1"/>
  <c r="T1409" i="1"/>
  <c r="P1410" i="1"/>
  <c r="N1410" i="1"/>
  <c r="O1410" i="1"/>
  <c r="T1410" i="1"/>
  <c r="N1412" i="1"/>
  <c r="T1413" i="1"/>
  <c r="N1415" i="1"/>
  <c r="P1415" i="1"/>
  <c r="T1415" i="1"/>
  <c r="P1416" i="1"/>
  <c r="O1416" i="1"/>
  <c r="T1416" i="1"/>
  <c r="N1417" i="1"/>
  <c r="O1417" i="1"/>
  <c r="P1417" i="1"/>
  <c r="T1417" i="1"/>
  <c r="P1418" i="1"/>
  <c r="N1418" i="1"/>
  <c r="O1418" i="1"/>
  <c r="O1419" i="1"/>
  <c r="N1420" i="1"/>
  <c r="T1422" i="1"/>
  <c r="N1423" i="1"/>
  <c r="P1423" i="1"/>
  <c r="T1423" i="1"/>
  <c r="P1424" i="1"/>
  <c r="O1424" i="1"/>
  <c r="T1424" i="1"/>
  <c r="N1425" i="1"/>
  <c r="O1425" i="1"/>
  <c r="P1425" i="1"/>
  <c r="T1425" i="1"/>
  <c r="P1426" i="1"/>
  <c r="N1426" i="1"/>
  <c r="O1426" i="1"/>
  <c r="O1427" i="1"/>
  <c r="T1429" i="1"/>
  <c r="T1430" i="1"/>
  <c r="N1431" i="1"/>
  <c r="O1431" i="1"/>
  <c r="P1431" i="1"/>
  <c r="T1431" i="1"/>
  <c r="P1432" i="1"/>
  <c r="O1432" i="1"/>
  <c r="T1432" i="1"/>
  <c r="N1433" i="1"/>
  <c r="O1433" i="1"/>
  <c r="P1433" i="1"/>
  <c r="T1433" i="1"/>
  <c r="P1434" i="1"/>
  <c r="N1434" i="1"/>
  <c r="O1434" i="1"/>
  <c r="T1434" i="1"/>
  <c r="O1435" i="1"/>
  <c r="N1436" i="1"/>
  <c r="T1438" i="1"/>
  <c r="P1440" i="1"/>
  <c r="O1440" i="1"/>
  <c r="T1440" i="1"/>
  <c r="N1441" i="1"/>
  <c r="O1441" i="1"/>
  <c r="P1441" i="1"/>
  <c r="T1441" i="1"/>
  <c r="P1442" i="1"/>
  <c r="N1442" i="1"/>
  <c r="O1442" i="1"/>
  <c r="T1442" i="1"/>
  <c r="N1444" i="1"/>
  <c r="T1446" i="1"/>
  <c r="N1447" i="1"/>
  <c r="P1447" i="1"/>
  <c r="T1447" i="1"/>
  <c r="P1448" i="1"/>
  <c r="O1448" i="1"/>
  <c r="T1448" i="1"/>
  <c r="N1449" i="1"/>
  <c r="O1449" i="1"/>
  <c r="P1449" i="1"/>
  <c r="T1449" i="1"/>
  <c r="P1450" i="1"/>
  <c r="T1450" i="1"/>
  <c r="N1451" i="1"/>
  <c r="O1451" i="1"/>
  <c r="P1451" i="1"/>
  <c r="T1451" i="1"/>
  <c r="P1452" i="1"/>
  <c r="T1452" i="1"/>
  <c r="P1454" i="1"/>
  <c r="T1455" i="1"/>
  <c r="N1457" i="1"/>
  <c r="O1457" i="1"/>
  <c r="P1457" i="1"/>
  <c r="T1457" i="1"/>
  <c r="P1458" i="1"/>
  <c r="T1458" i="1"/>
  <c r="P1459" i="1"/>
  <c r="N1459" i="1"/>
  <c r="O1459" i="1"/>
  <c r="T1459" i="1"/>
  <c r="P1460" i="1"/>
  <c r="T1460" i="1"/>
  <c r="T1461" i="1"/>
  <c r="N1462" i="1"/>
  <c r="P1462" i="1"/>
  <c r="T1462" i="1"/>
  <c r="P1463" i="1"/>
  <c r="O1463" i="1"/>
  <c r="T1463" i="1"/>
  <c r="N1464" i="1"/>
  <c r="O1464" i="1"/>
  <c r="P1464" i="1"/>
  <c r="T1464" i="1"/>
  <c r="P1465" i="1"/>
  <c r="N1465" i="1"/>
  <c r="O1465" i="1"/>
  <c r="T1465" i="1"/>
  <c r="O1466" i="1"/>
  <c r="T1468" i="1"/>
  <c r="T1469" i="1"/>
  <c r="N1470" i="1"/>
  <c r="P1470" i="1"/>
  <c r="T1470" i="1"/>
  <c r="P1471" i="1"/>
  <c r="O1471" i="1"/>
  <c r="T1471" i="1"/>
  <c r="N1472" i="1"/>
  <c r="O1472" i="1"/>
  <c r="P1472" i="1"/>
  <c r="T1472" i="1"/>
  <c r="P1473" i="1"/>
  <c r="N1473" i="1"/>
  <c r="O1473" i="1"/>
  <c r="T1473" i="1"/>
  <c r="O1474" i="1"/>
  <c r="T1476" i="1"/>
  <c r="T1477" i="1"/>
  <c r="N1478" i="1"/>
  <c r="P1478" i="1"/>
  <c r="T1478" i="1"/>
  <c r="P1479" i="1"/>
  <c r="O1479" i="1"/>
  <c r="T1479" i="1"/>
  <c r="N1480" i="1"/>
  <c r="O1480" i="1"/>
  <c r="P1480" i="1"/>
  <c r="T1480" i="1"/>
  <c r="P1481" i="1"/>
  <c r="N1481" i="1"/>
  <c r="O1481" i="1"/>
  <c r="T1481" i="1"/>
  <c r="O1482" i="1"/>
  <c r="N1485" i="1"/>
  <c r="O1485" i="1"/>
  <c r="P1485" i="1"/>
  <c r="T1485" i="1"/>
  <c r="N1487" i="1"/>
  <c r="O1487" i="1"/>
  <c r="P1487" i="1"/>
  <c r="T1487" i="1"/>
  <c r="P1488" i="1"/>
  <c r="T1488" i="1"/>
  <c r="N1489" i="1"/>
  <c r="O1489" i="1"/>
  <c r="P1489" i="1"/>
  <c r="T1489" i="1"/>
  <c r="P1490" i="1"/>
  <c r="T1490" i="1"/>
  <c r="N1491" i="1"/>
  <c r="O1491" i="1"/>
  <c r="P1491" i="1"/>
  <c r="T1491" i="1"/>
  <c r="N1493" i="1"/>
  <c r="O1493" i="1"/>
  <c r="P1494" i="1"/>
  <c r="P1495" i="1"/>
  <c r="N1495" i="1"/>
  <c r="O1495" i="1"/>
  <c r="T1495" i="1"/>
  <c r="N1497" i="1"/>
  <c r="O1498" i="1"/>
  <c r="N1499" i="1"/>
  <c r="T1501" i="1"/>
  <c r="N1502" i="1"/>
  <c r="O1502" i="1"/>
  <c r="P1502" i="1"/>
  <c r="T1502" i="1"/>
  <c r="P1503" i="1"/>
  <c r="N1503" i="1"/>
  <c r="O1503" i="1"/>
  <c r="T1503" i="1"/>
  <c r="N1504" i="1"/>
  <c r="O1504" i="1"/>
  <c r="P1504" i="1"/>
  <c r="P1505" i="1"/>
  <c r="N1505" i="1"/>
  <c r="O1505" i="1"/>
  <c r="N1507" i="1"/>
  <c r="T1509" i="1"/>
  <c r="P1511" i="1"/>
  <c r="N1511" i="1"/>
  <c r="O1511" i="1"/>
  <c r="T1511" i="1"/>
  <c r="N1512" i="1"/>
  <c r="O1512" i="1"/>
  <c r="P1512" i="1"/>
  <c r="P1513" i="1"/>
  <c r="N1513" i="1"/>
  <c r="O1513" i="1"/>
  <c r="O1514" i="1"/>
  <c r="N1515" i="1"/>
  <c r="T1517" i="1"/>
  <c r="N1518" i="1"/>
  <c r="O1518" i="1"/>
  <c r="P1518" i="1"/>
  <c r="T1518" i="1"/>
  <c r="P1519" i="1"/>
  <c r="N1519" i="1"/>
  <c r="O1519" i="1"/>
  <c r="T1519" i="1"/>
  <c r="N1520" i="1"/>
  <c r="O1520" i="1"/>
  <c r="P1520" i="1"/>
  <c r="P1521" i="1"/>
  <c r="N1521" i="1"/>
  <c r="O1521" i="1"/>
  <c r="N1523" i="1"/>
  <c r="T1525" i="1"/>
  <c r="N1526" i="1"/>
  <c r="O1526" i="1"/>
  <c r="P1526" i="1"/>
  <c r="T1526" i="1"/>
  <c r="P1527" i="1"/>
  <c r="N1527" i="1"/>
  <c r="O1527" i="1"/>
  <c r="T1527" i="1"/>
  <c r="N1528" i="1"/>
  <c r="O1528" i="1"/>
  <c r="P1528" i="1"/>
  <c r="P1529" i="1"/>
  <c r="N1529" i="1"/>
  <c r="O1529" i="1"/>
  <c r="O1530" i="1"/>
  <c r="N1531" i="1"/>
  <c r="T1533" i="1"/>
  <c r="N1534" i="1"/>
  <c r="P1534" i="1"/>
  <c r="T1534" i="1"/>
  <c r="P1535" i="1"/>
  <c r="N1536" i="1"/>
  <c r="O1536" i="1"/>
  <c r="P1536" i="1"/>
  <c r="T1536" i="1"/>
  <c r="P1537" i="1"/>
  <c r="N1537" i="1"/>
  <c r="O1537" i="1"/>
  <c r="T1537" i="1"/>
  <c r="N1539" i="1"/>
  <c r="T1541" i="1"/>
  <c r="N1542" i="1"/>
  <c r="P1542" i="1"/>
  <c r="T1542" i="1"/>
  <c r="P1543" i="1"/>
  <c r="O1543" i="1"/>
  <c r="T1543" i="1"/>
  <c r="N1544" i="1"/>
  <c r="O1544" i="1"/>
  <c r="P1544" i="1"/>
  <c r="T1544" i="1"/>
  <c r="P1545" i="1"/>
  <c r="N1545" i="1"/>
  <c r="O1545" i="1"/>
  <c r="O1546" i="1"/>
  <c r="T1549" i="1"/>
  <c r="N1550" i="1"/>
  <c r="P1550" i="1"/>
  <c r="T1550" i="1"/>
  <c r="P1551" i="1"/>
  <c r="O1551" i="1"/>
  <c r="T1551" i="1"/>
  <c r="N1552" i="1"/>
  <c r="O1552" i="1"/>
  <c r="P1552" i="1"/>
  <c r="T1552" i="1"/>
  <c r="P1553" i="1"/>
  <c r="N1553" i="1"/>
  <c r="O1553" i="1"/>
  <c r="O1554" i="1"/>
  <c r="N1555" i="1"/>
  <c r="T1556" i="1"/>
  <c r="N1558" i="1"/>
  <c r="N1560" i="1"/>
  <c r="O1560" i="1"/>
  <c r="P1560" i="1"/>
  <c r="T1560" i="1"/>
  <c r="P1561" i="1"/>
  <c r="N1563" i="1"/>
  <c r="T1564" i="1"/>
  <c r="T1565" i="1"/>
  <c r="N1566" i="1"/>
  <c r="P1566" i="1"/>
  <c r="T1566" i="1"/>
  <c r="P1567" i="1"/>
  <c r="O1567" i="1"/>
  <c r="T1567" i="1"/>
  <c r="P1569" i="1"/>
  <c r="N1569" i="1"/>
  <c r="O1569" i="1"/>
  <c r="O1570" i="1"/>
  <c r="T1572" i="1"/>
  <c r="T1573" i="1"/>
  <c r="N1574" i="1"/>
  <c r="O1574" i="1"/>
  <c r="P1574" i="1"/>
  <c r="T1574" i="1"/>
  <c r="P1575" i="1"/>
  <c r="O1575" i="1"/>
  <c r="T1575" i="1"/>
  <c r="N1576" i="1"/>
  <c r="O1576" i="1"/>
  <c r="P1576" i="1"/>
  <c r="P1577" i="1"/>
  <c r="N1577" i="1"/>
  <c r="O1577" i="1"/>
  <c r="O1578" i="1"/>
  <c r="T1578" i="1"/>
  <c r="N1579" i="1"/>
  <c r="T1579" i="1"/>
  <c r="P1580" i="1"/>
  <c r="T1580" i="1"/>
  <c r="T1581" i="1"/>
  <c r="T1582" i="1"/>
  <c r="N1583" i="1"/>
  <c r="P1583" i="1"/>
  <c r="T1583" i="1"/>
  <c r="P1584" i="1"/>
  <c r="O1584" i="1"/>
  <c r="T1584" i="1"/>
  <c r="N1585" i="1"/>
  <c r="O1585" i="1"/>
  <c r="P1585" i="1"/>
  <c r="T1585" i="1"/>
  <c r="P1586" i="1"/>
  <c r="N1586" i="1"/>
  <c r="O1586" i="1"/>
  <c r="T1586" i="1"/>
  <c r="O1587" i="1"/>
  <c r="T1590" i="1"/>
  <c r="N1591" i="1"/>
  <c r="P1591" i="1"/>
  <c r="T1591" i="1"/>
  <c r="P1592" i="1"/>
  <c r="O1592" i="1"/>
  <c r="T1592" i="1"/>
  <c r="N1593" i="1"/>
  <c r="O1593" i="1"/>
  <c r="P1593" i="1"/>
  <c r="T1593" i="1"/>
  <c r="P1594" i="1"/>
  <c r="N1594" i="1"/>
  <c r="O1594" i="1"/>
  <c r="T1594" i="1"/>
  <c r="O1595" i="1"/>
  <c r="T1597" i="1"/>
  <c r="N1599" i="1"/>
  <c r="P1599" i="1"/>
  <c r="T1599" i="1"/>
  <c r="P1600" i="1"/>
  <c r="O1600" i="1"/>
  <c r="T1600" i="1"/>
  <c r="N1601" i="1"/>
  <c r="O1601" i="1"/>
  <c r="P1601" i="1"/>
  <c r="T1601" i="1"/>
  <c r="P1602" i="1"/>
  <c r="N1602" i="1"/>
  <c r="O1602" i="1"/>
  <c r="T1602" i="1"/>
  <c r="N1607" i="1"/>
  <c r="P1607" i="1"/>
  <c r="T1607" i="1"/>
  <c r="O1608" i="1"/>
  <c r="T1608" i="1"/>
  <c r="N1609" i="1"/>
  <c r="O1609" i="1"/>
  <c r="P1609" i="1"/>
  <c r="T1609" i="1"/>
  <c r="P1610" i="1"/>
  <c r="N1610" i="1"/>
  <c r="O1610" i="1"/>
  <c r="T1610" i="1"/>
  <c r="O1611" i="1"/>
  <c r="T1613" i="1"/>
  <c r="T1614" i="1"/>
  <c r="N1615" i="1"/>
  <c r="P1615" i="1"/>
  <c r="T1615" i="1"/>
  <c r="P1616" i="1"/>
  <c r="O1616" i="1"/>
  <c r="T1616" i="1"/>
  <c r="N1617" i="1"/>
  <c r="O1617" i="1"/>
  <c r="P1617" i="1"/>
  <c r="T1617" i="1"/>
  <c r="T1618" i="1"/>
  <c r="O1619" i="1"/>
  <c r="T1622" i="1"/>
  <c r="N1623" i="1"/>
  <c r="P1623" i="1"/>
  <c r="T1623" i="1"/>
  <c r="N1625" i="1"/>
  <c r="O1625" i="1"/>
  <c r="P1625" i="1"/>
  <c r="T1625" i="1"/>
  <c r="P1626" i="1"/>
  <c r="N1626" i="1"/>
  <c r="O1626" i="1"/>
  <c r="T1626" i="1"/>
  <c r="O1627" i="1"/>
  <c r="N1628" i="1"/>
  <c r="O1628" i="1"/>
  <c r="O1629" i="1"/>
  <c r="T1629" i="1"/>
  <c r="N1630" i="1"/>
  <c r="T1630" i="1"/>
  <c r="P1631" i="1"/>
  <c r="T1631" i="1"/>
  <c r="N1633" i="1"/>
  <c r="O1633" i="1"/>
  <c r="P1633" i="1"/>
  <c r="T1633" i="1"/>
  <c r="P1634" i="1"/>
  <c r="N1634" i="1"/>
  <c r="O1634" i="1"/>
  <c r="T1634" i="1"/>
  <c r="O1637" i="1"/>
  <c r="N1638" i="1"/>
  <c r="T1638" i="1"/>
  <c r="N1640" i="1"/>
  <c r="O1640" i="1"/>
  <c r="O1641" i="1"/>
  <c r="T1641" i="1"/>
  <c r="N1642" i="1"/>
  <c r="T1642" i="1"/>
  <c r="P1643" i="1"/>
  <c r="T1643" i="1"/>
  <c r="T1645" i="1"/>
  <c r="N1646" i="1"/>
  <c r="O1646" i="1"/>
  <c r="P1646" i="1"/>
  <c r="T1646" i="1"/>
  <c r="P1647" i="1"/>
  <c r="O1647" i="1"/>
  <c r="T1647" i="1"/>
  <c r="N1648" i="1"/>
  <c r="O1648" i="1"/>
  <c r="P1648" i="1"/>
  <c r="T1648" i="1"/>
  <c r="P1649" i="1"/>
  <c r="N1649" i="1"/>
  <c r="O1649" i="1"/>
  <c r="O1650" i="1"/>
  <c r="T1652" i="1"/>
  <c r="T1653" i="1"/>
  <c r="N1654" i="1"/>
  <c r="P1654" i="1"/>
  <c r="T1654" i="1"/>
  <c r="P1655" i="1"/>
  <c r="O1655" i="1"/>
  <c r="T1655" i="1"/>
  <c r="N1656" i="1"/>
  <c r="O1656" i="1"/>
  <c r="P1656" i="1"/>
  <c r="T1656" i="1"/>
  <c r="P1657" i="1"/>
  <c r="N1657" i="1"/>
  <c r="O1657" i="1"/>
  <c r="O1658" i="1"/>
  <c r="N1659" i="1"/>
  <c r="T1660" i="1"/>
  <c r="N1662" i="1"/>
  <c r="P1662" i="1"/>
  <c r="T1662" i="1"/>
  <c r="P1663" i="1"/>
  <c r="O1663" i="1"/>
  <c r="T1663" i="1"/>
  <c r="N1664" i="1"/>
  <c r="O1664" i="1"/>
  <c r="P1664" i="1"/>
  <c r="T1664" i="1"/>
  <c r="P1665" i="1"/>
  <c r="N1665" i="1"/>
  <c r="O1665" i="1"/>
  <c r="T1667" i="1"/>
  <c r="T1668" i="1"/>
  <c r="P1669" i="1"/>
  <c r="O1669" i="1"/>
  <c r="T1669" i="1"/>
  <c r="N1670" i="1"/>
  <c r="O1670" i="1"/>
  <c r="P1670" i="1"/>
  <c r="T1670" i="1"/>
  <c r="P1671" i="1"/>
  <c r="N1671" i="1"/>
  <c r="O1671" i="1"/>
  <c r="T1671" i="1"/>
  <c r="N1673" i="1"/>
  <c r="T1674" i="1"/>
  <c r="T1675" i="1"/>
  <c r="N1676" i="1"/>
  <c r="P1676" i="1"/>
  <c r="T1676" i="1"/>
  <c r="P1677" i="1"/>
  <c r="O1677" i="1"/>
  <c r="T1677" i="1"/>
  <c r="N1678" i="1"/>
  <c r="O1678" i="1"/>
  <c r="P1679" i="1"/>
  <c r="N1679" i="1"/>
  <c r="O1679" i="1"/>
  <c r="O1680" i="1"/>
  <c r="N1681" i="1"/>
  <c r="T1683" i="1"/>
  <c r="N1684" i="1"/>
  <c r="P1684" i="1"/>
  <c r="T1684" i="1"/>
  <c r="P1685" i="1"/>
  <c r="O1685" i="1"/>
  <c r="T1685" i="1"/>
  <c r="N1686" i="1"/>
  <c r="O1686" i="1"/>
  <c r="P1686" i="1"/>
  <c r="T1686" i="1"/>
  <c r="P1687" i="1"/>
  <c r="N1687" i="1"/>
  <c r="O1687" i="1"/>
  <c r="O1688" i="1"/>
  <c r="T1691" i="1"/>
  <c r="N1692" i="1"/>
  <c r="P1692" i="1"/>
  <c r="T1692" i="1"/>
  <c r="O1694" i="1"/>
  <c r="P1695" i="1"/>
  <c r="N1695" i="1"/>
  <c r="O1696" i="1"/>
  <c r="N1697" i="1"/>
  <c r="T1698" i="1"/>
  <c r="P1701" i="1"/>
  <c r="N1702" i="1"/>
  <c r="O1702" i="1"/>
  <c r="P1702" i="1"/>
  <c r="T1702" i="1"/>
  <c r="N1703" i="1"/>
  <c r="T1706" i="1"/>
  <c r="T1707" i="1"/>
  <c r="N1708" i="1"/>
  <c r="P1708" i="1"/>
  <c r="T1708" i="1"/>
  <c r="P1709" i="1"/>
  <c r="O1709" i="1"/>
  <c r="T1709" i="1"/>
  <c r="N1710" i="1"/>
  <c r="O1710" i="1"/>
  <c r="P1710" i="1"/>
  <c r="T1710" i="1"/>
  <c r="P1711" i="1"/>
  <c r="N1711" i="1"/>
  <c r="O1711" i="1"/>
  <c r="N1712" i="1"/>
  <c r="T1714" i="1"/>
  <c r="P1715" i="1"/>
  <c r="O1715" i="1"/>
  <c r="T1715" i="1"/>
  <c r="N1716" i="1"/>
  <c r="O1716" i="1"/>
  <c r="P1716" i="1"/>
  <c r="T1716" i="1"/>
  <c r="P1717" i="1"/>
  <c r="N1717" i="1"/>
  <c r="O1717" i="1"/>
  <c r="T1717" i="1"/>
  <c r="N1719" i="1"/>
  <c r="T1720" i="1"/>
  <c r="T1721" i="1"/>
  <c r="N1722" i="1"/>
  <c r="P1722" i="1"/>
  <c r="T1722" i="1"/>
  <c r="P1723" i="1"/>
  <c r="O1723" i="1"/>
  <c r="T1723" i="1"/>
  <c r="N1724" i="1"/>
  <c r="O1724" i="1"/>
  <c r="P1724" i="1"/>
  <c r="T1724" i="1"/>
  <c r="P1725" i="1"/>
  <c r="N1725" i="1"/>
  <c r="O1725" i="1"/>
  <c r="O1726" i="1"/>
  <c r="N1727" i="1"/>
  <c r="T1729" i="1"/>
  <c r="N1730" i="1"/>
  <c r="P1730" i="1"/>
  <c r="T1730" i="1"/>
  <c r="P1731" i="1"/>
  <c r="O1731" i="1"/>
  <c r="T1731" i="1"/>
  <c r="P1732" i="1"/>
  <c r="T1732" i="1"/>
  <c r="P1733" i="1"/>
  <c r="N1733" i="1"/>
  <c r="O1733" i="1"/>
  <c r="O1734" i="1"/>
  <c r="T1736" i="1"/>
  <c r="T1737" i="1"/>
  <c r="N1738" i="1"/>
  <c r="P1738" i="1"/>
  <c r="T1738" i="1"/>
  <c r="P1739" i="1"/>
  <c r="O1739" i="1"/>
  <c r="T1739" i="1"/>
  <c r="N1740" i="1"/>
  <c r="O1740" i="1"/>
  <c r="P1740" i="1"/>
  <c r="T1740" i="1"/>
  <c r="P1741" i="1"/>
  <c r="N1741" i="1"/>
  <c r="O1741" i="1"/>
  <c r="O1742" i="1"/>
  <c r="N1743" i="1"/>
  <c r="T1744" i="1"/>
  <c r="N1746" i="1"/>
  <c r="P1746" i="1"/>
  <c r="T1746" i="1"/>
  <c r="P1747" i="1"/>
  <c r="O1747" i="1"/>
  <c r="T1747" i="1"/>
  <c r="N1748" i="1"/>
  <c r="O1748" i="1"/>
  <c r="P1748" i="1"/>
  <c r="T1748" i="1"/>
  <c r="P1749" i="1"/>
  <c r="N1749" i="1"/>
  <c r="O1749" i="1"/>
  <c r="N1751" i="1"/>
  <c r="T1752" i="1"/>
  <c r="T1753" i="1"/>
  <c r="N1754" i="1"/>
  <c r="P1754" i="1"/>
  <c r="T1754" i="1"/>
  <c r="P1755" i="1"/>
  <c r="O1755" i="1"/>
  <c r="T1755" i="1"/>
  <c r="N1756" i="1"/>
  <c r="O1756" i="1"/>
  <c r="P1756" i="1"/>
  <c r="T1756" i="1"/>
  <c r="P1757" i="1"/>
  <c r="N1757" i="1"/>
  <c r="O1757" i="1"/>
  <c r="O1758" i="1"/>
  <c r="N1759" i="1"/>
  <c r="T1761" i="1"/>
  <c r="N1762" i="1"/>
  <c r="P1762" i="1"/>
  <c r="T1762" i="1"/>
  <c r="P1763" i="1"/>
  <c r="O1763" i="1"/>
  <c r="T1763" i="1"/>
  <c r="P1764" i="1"/>
  <c r="O1766" i="1"/>
  <c r="T1768" i="1"/>
  <c r="T1769" i="1"/>
  <c r="N1770" i="1"/>
  <c r="P1770" i="1"/>
  <c r="T1770" i="1"/>
  <c r="O1771" i="1"/>
  <c r="T1771" i="1"/>
  <c r="N1772" i="1"/>
  <c r="O1772" i="1"/>
  <c r="P1772" i="1"/>
  <c r="T1772" i="1"/>
  <c r="P1773" i="1"/>
  <c r="N1773" i="1"/>
  <c r="O1773" i="1"/>
  <c r="T1773" i="1"/>
  <c r="T1776" i="1"/>
  <c r="T1778" i="1"/>
  <c r="P1779" i="1"/>
  <c r="O1779" i="1"/>
  <c r="T1779" i="1"/>
  <c r="N1780" i="1"/>
  <c r="O1780" i="1"/>
  <c r="P1780" i="1"/>
  <c r="T1780" i="1"/>
  <c r="P1781" i="1"/>
  <c r="N1781" i="1"/>
  <c r="O1781" i="1"/>
  <c r="T1781" i="1"/>
  <c r="O1782" i="1"/>
  <c r="T1784" i="1"/>
  <c r="T1785" i="1"/>
  <c r="P1786" i="1"/>
  <c r="P1787" i="1"/>
  <c r="O1787" i="1"/>
  <c r="T1787" i="1"/>
  <c r="N1788" i="1"/>
  <c r="O1788" i="1"/>
  <c r="P1788" i="1"/>
  <c r="T1788" i="1"/>
  <c r="P1789" i="1"/>
  <c r="N1789" i="1"/>
  <c r="O1789" i="1"/>
  <c r="T1789" i="1"/>
  <c r="O1790" i="1"/>
  <c r="T1791" i="1"/>
  <c r="N1793" i="1"/>
  <c r="P1793" i="1"/>
  <c r="T1793" i="1"/>
  <c r="P1794" i="1"/>
  <c r="O1794" i="1"/>
  <c r="T1794" i="1"/>
  <c r="N1795" i="1"/>
  <c r="O1795" i="1"/>
  <c r="P1795" i="1"/>
  <c r="T1795" i="1"/>
  <c r="P1796" i="1"/>
  <c r="N1796" i="1"/>
  <c r="O1796" i="1"/>
  <c r="T1796" i="1"/>
  <c r="T1799" i="1"/>
  <c r="T1800" i="1"/>
  <c r="P1802" i="1"/>
  <c r="O1802" i="1"/>
  <c r="T1802" i="1"/>
  <c r="N1803" i="1"/>
  <c r="O1803" i="1"/>
  <c r="P1803" i="1"/>
  <c r="T1803" i="1"/>
  <c r="P1804" i="1"/>
  <c r="N1804" i="1"/>
  <c r="O1804" i="1"/>
  <c r="T1804" i="1"/>
  <c r="O1805" i="1"/>
  <c r="T1807" i="1"/>
  <c r="T1808" i="1"/>
  <c r="N1809" i="1"/>
  <c r="P1809" i="1"/>
  <c r="T1809" i="1"/>
  <c r="P1810" i="1"/>
  <c r="O1810" i="1"/>
  <c r="T1810" i="1"/>
  <c r="N1811" i="1"/>
  <c r="O1811" i="1"/>
  <c r="P1811" i="1"/>
  <c r="T1811" i="1"/>
  <c r="P1812" i="1"/>
  <c r="T1812" i="1"/>
  <c r="O1813" i="1"/>
  <c r="T1815" i="1"/>
  <c r="T1816" i="1"/>
  <c r="N1817" i="1"/>
  <c r="P1817" i="1"/>
  <c r="T1817" i="1"/>
  <c r="P1818" i="1"/>
  <c r="O1818" i="1"/>
  <c r="T1818" i="1"/>
  <c r="N1819" i="1"/>
  <c r="O1819" i="1"/>
  <c r="P1819" i="1"/>
  <c r="T1819" i="1"/>
  <c r="P1820" i="1"/>
  <c r="N1820" i="1"/>
  <c r="O1820" i="1"/>
  <c r="T1820" i="1"/>
  <c r="O1821" i="1"/>
  <c r="T1823" i="1"/>
  <c r="T1824" i="1"/>
  <c r="N1825" i="1"/>
  <c r="P1825" i="1"/>
  <c r="T1825" i="1"/>
  <c r="P1826" i="1"/>
  <c r="O1826" i="1"/>
  <c r="T1826" i="1"/>
  <c r="N1827" i="1"/>
  <c r="O1827" i="1"/>
  <c r="P1827" i="1"/>
  <c r="T1827" i="1"/>
  <c r="P1828" i="1"/>
  <c r="N1828" i="1"/>
  <c r="O1828" i="1"/>
  <c r="T1828" i="1"/>
  <c r="O1829" i="1"/>
  <c r="P1830" i="1"/>
  <c r="N1830" i="1"/>
  <c r="O1830" i="1"/>
  <c r="N1831" i="1"/>
  <c r="O1831" i="1"/>
  <c r="N1833" i="1"/>
  <c r="P1834" i="1"/>
  <c r="N1835" i="1"/>
  <c r="O1835" i="1"/>
  <c r="P1835" i="1"/>
  <c r="T1835" i="1"/>
  <c r="P1836" i="1"/>
  <c r="O1836" i="1"/>
  <c r="T1836" i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T1843" i="1"/>
  <c r="N1844" i="1"/>
  <c r="O1844" i="1"/>
  <c r="P1844" i="1"/>
  <c r="T1844" i="1"/>
  <c r="O1845" i="1"/>
  <c r="N1845" i="1"/>
  <c r="N1846" i="1"/>
  <c r="O1846" i="1"/>
  <c r="P1846" i="1"/>
  <c r="T1846" i="1"/>
  <c r="O1847" i="1"/>
  <c r="N1847" i="1"/>
  <c r="N1848" i="1"/>
  <c r="O1848" i="1"/>
  <c r="P1848" i="1"/>
  <c r="T1848" i="1"/>
  <c r="O1849" i="1"/>
  <c r="N1849" i="1"/>
  <c r="N1850" i="1"/>
  <c r="O1850" i="1"/>
  <c r="P1850" i="1"/>
  <c r="T1850" i="1"/>
  <c r="O1851" i="1"/>
  <c r="N1851" i="1"/>
  <c r="N1852" i="1"/>
  <c r="O1852" i="1"/>
  <c r="P1852" i="1"/>
  <c r="T1852" i="1"/>
  <c r="O1853" i="1"/>
  <c r="N1853" i="1"/>
  <c r="N1854" i="1"/>
  <c r="O1854" i="1"/>
  <c r="P1854" i="1"/>
  <c r="T1854" i="1"/>
  <c r="O1855" i="1"/>
  <c r="N1855" i="1"/>
  <c r="N1856" i="1"/>
  <c r="O1856" i="1"/>
  <c r="P1856" i="1"/>
  <c r="T1856" i="1"/>
  <c r="O1857" i="1"/>
  <c r="N1857" i="1"/>
  <c r="N1858" i="1"/>
  <c r="O1858" i="1"/>
  <c r="P1858" i="1"/>
  <c r="T1858" i="1"/>
  <c r="O1859" i="1"/>
  <c r="N1859" i="1"/>
  <c r="N1860" i="1"/>
  <c r="O1860" i="1"/>
  <c r="P1860" i="1"/>
  <c r="T1860" i="1"/>
  <c r="O1861" i="1"/>
  <c r="N1861" i="1"/>
  <c r="N1862" i="1"/>
  <c r="O1862" i="1"/>
  <c r="P1862" i="1"/>
  <c r="T1862" i="1"/>
  <c r="O1863" i="1"/>
  <c r="N1863" i="1"/>
  <c r="N1864" i="1"/>
  <c r="O1864" i="1"/>
  <c r="P1864" i="1"/>
  <c r="T1864" i="1"/>
  <c r="O1865" i="1"/>
  <c r="N1865" i="1"/>
  <c r="N1866" i="1"/>
  <c r="O1866" i="1"/>
  <c r="P1866" i="1"/>
  <c r="T1866" i="1"/>
  <c r="O1867" i="1"/>
  <c r="N1867" i="1"/>
  <c r="O1869" i="1"/>
  <c r="N1869" i="1"/>
  <c r="N1870" i="1"/>
  <c r="O1870" i="1"/>
  <c r="P1870" i="1"/>
  <c r="T1870" i="1"/>
  <c r="O1871" i="1"/>
  <c r="N1871" i="1"/>
  <c r="N1872" i="1"/>
  <c r="O1872" i="1"/>
  <c r="O1873" i="1"/>
  <c r="N1873" i="1"/>
  <c r="N1874" i="1"/>
  <c r="O1874" i="1"/>
  <c r="P1874" i="1"/>
  <c r="T1874" i="1"/>
  <c r="O1875" i="1"/>
  <c r="N1875" i="1"/>
  <c r="N1876" i="1"/>
  <c r="O1876" i="1"/>
  <c r="P1876" i="1"/>
  <c r="T1876" i="1"/>
  <c r="O1877" i="1"/>
  <c r="N1877" i="1"/>
  <c r="N1878" i="1"/>
  <c r="O1878" i="1"/>
  <c r="P1878" i="1"/>
  <c r="T1878" i="1"/>
  <c r="O1879" i="1"/>
  <c r="N1879" i="1"/>
  <c r="N1880" i="1"/>
  <c r="O1880" i="1"/>
  <c r="P1880" i="1"/>
  <c r="T1880" i="1"/>
  <c r="O1881" i="1"/>
  <c r="N1881" i="1"/>
  <c r="N1882" i="1"/>
  <c r="O1882" i="1"/>
  <c r="P1882" i="1"/>
  <c r="T1882" i="1"/>
  <c r="O1883" i="1"/>
  <c r="N1883" i="1"/>
  <c r="N1884" i="1"/>
  <c r="O1884" i="1"/>
  <c r="P1884" i="1"/>
  <c r="T1884" i="1"/>
  <c r="O1885" i="1"/>
  <c r="N1885" i="1"/>
  <c r="N1886" i="1"/>
  <c r="O1886" i="1"/>
  <c r="P1886" i="1"/>
  <c r="T1886" i="1"/>
  <c r="O1887" i="1"/>
  <c r="N1887" i="1"/>
  <c r="N1888" i="1"/>
  <c r="O1888" i="1"/>
  <c r="P1888" i="1"/>
  <c r="T1888" i="1"/>
  <c r="O1889" i="1"/>
  <c r="N1889" i="1"/>
  <c r="N1890" i="1"/>
  <c r="O1890" i="1"/>
  <c r="P1890" i="1"/>
  <c r="T1890" i="1"/>
  <c r="O1891" i="1"/>
  <c r="N1891" i="1"/>
  <c r="O1391" i="1"/>
  <c r="N1391" i="1"/>
  <c r="T1391" i="1"/>
  <c r="T1916" i="1"/>
  <c r="P1916" i="1"/>
  <c r="O1916" i="1"/>
  <c r="N1916" i="1"/>
  <c r="T1915" i="1"/>
  <c r="P1915" i="1"/>
  <c r="O1915" i="1"/>
  <c r="N1915" i="1"/>
  <c r="T1914" i="1"/>
  <c r="P1914" i="1"/>
  <c r="O1914" i="1"/>
  <c r="N1914" i="1"/>
  <c r="T1913" i="1"/>
  <c r="P1913" i="1"/>
  <c r="O1913" i="1"/>
  <c r="N1913" i="1"/>
  <c r="T1912" i="1"/>
  <c r="P1912" i="1"/>
  <c r="O1912" i="1"/>
  <c r="N1912" i="1"/>
  <c r="T1911" i="1"/>
  <c r="P1911" i="1"/>
  <c r="O1911" i="1"/>
  <c r="N1911" i="1"/>
  <c r="T1910" i="1"/>
  <c r="P1910" i="1"/>
  <c r="O1910" i="1"/>
  <c r="N1910" i="1"/>
  <c r="T1909" i="1"/>
  <c r="P1909" i="1"/>
  <c r="O1909" i="1"/>
  <c r="N1909" i="1"/>
  <c r="T1908" i="1"/>
  <c r="P1908" i="1"/>
  <c r="O1908" i="1"/>
  <c r="N1908" i="1"/>
  <c r="T1907" i="1"/>
  <c r="P1907" i="1"/>
  <c r="O1907" i="1"/>
  <c r="N1907" i="1"/>
  <c r="T1906" i="1"/>
  <c r="P1906" i="1"/>
  <c r="O1906" i="1"/>
  <c r="N1906" i="1"/>
  <c r="T1905" i="1"/>
  <c r="P1905" i="1"/>
  <c r="O1905" i="1"/>
  <c r="N1905" i="1"/>
  <c r="T1904" i="1"/>
  <c r="P1904" i="1"/>
  <c r="O1904" i="1"/>
  <c r="N1904" i="1"/>
  <c r="T1903" i="1"/>
  <c r="P1903" i="1"/>
  <c r="O1903" i="1"/>
  <c r="N1903" i="1"/>
  <c r="T1902" i="1"/>
  <c r="P1902" i="1"/>
  <c r="O1902" i="1"/>
  <c r="N1902" i="1"/>
  <c r="T1901" i="1"/>
  <c r="P1901" i="1"/>
  <c r="O1901" i="1"/>
  <c r="N1901" i="1"/>
  <c r="T1900" i="1"/>
  <c r="P1900" i="1"/>
  <c r="O1900" i="1"/>
  <c r="N1900" i="1"/>
  <c r="T1899" i="1"/>
  <c r="P1899" i="1"/>
  <c r="O1899" i="1"/>
  <c r="N1899" i="1"/>
  <c r="T1898" i="1"/>
  <c r="P1898" i="1"/>
  <c r="O1898" i="1"/>
  <c r="N1898" i="1"/>
  <c r="T1897" i="1"/>
  <c r="P1897" i="1"/>
  <c r="O1897" i="1"/>
  <c r="N1897" i="1"/>
  <c r="T1896" i="1"/>
  <c r="P1896" i="1"/>
  <c r="O1896" i="1"/>
  <c r="N1896" i="1"/>
  <c r="T1895" i="1"/>
  <c r="P1895" i="1"/>
  <c r="O1895" i="1"/>
  <c r="N1895" i="1"/>
  <c r="T1894" i="1"/>
  <c r="P1894" i="1"/>
  <c r="O1894" i="1"/>
  <c r="N1894" i="1"/>
  <c r="T1893" i="1"/>
  <c r="P1893" i="1"/>
  <c r="O1893" i="1"/>
  <c r="N1893" i="1"/>
  <c r="T1892" i="1"/>
  <c r="P1892" i="1"/>
  <c r="O1892" i="1"/>
  <c r="N1892" i="1"/>
  <c r="N2830" i="1" l="1"/>
  <c r="T2830" i="1"/>
  <c r="O2830" i="1"/>
  <c r="P2830" i="1"/>
  <c r="T2792" i="1"/>
  <c r="O2792" i="1"/>
  <c r="N2792" i="1"/>
  <c r="P2792" i="1"/>
  <c r="O2693" i="1"/>
  <c r="T2693" i="1"/>
  <c r="N2693" i="1"/>
  <c r="P2693" i="1"/>
  <c r="O2778" i="1"/>
  <c r="N2778" i="1"/>
  <c r="T2778" i="1"/>
  <c r="P2778" i="1"/>
  <c r="O2777" i="1"/>
  <c r="P2777" i="1"/>
  <c r="N2777" i="1"/>
  <c r="T2777" i="1"/>
  <c r="O2806" i="1"/>
  <c r="P2806" i="1"/>
  <c r="T2806" i="1"/>
  <c r="N2806" i="1"/>
  <c r="O2780" i="1"/>
  <c r="P2780" i="1"/>
  <c r="N2780" i="1"/>
  <c r="T2780" i="1"/>
  <c r="P2700" i="1"/>
  <c r="O2700" i="1"/>
  <c r="T2700" i="1"/>
  <c r="N2700" i="1"/>
  <c r="O2701" i="1"/>
  <c r="T2701" i="1"/>
  <c r="N2701" i="1"/>
  <c r="P2701" i="1"/>
  <c r="N2791" i="1"/>
  <c r="O2791" i="1"/>
  <c r="T2791" i="1"/>
  <c r="P2791" i="1"/>
  <c r="P2697" i="1"/>
  <c r="O2697" i="1"/>
  <c r="T2697" i="1"/>
  <c r="N2697" i="1"/>
  <c r="N2798" i="1"/>
  <c r="T2798" i="1"/>
  <c r="O2798" i="1"/>
  <c r="P2798" i="1"/>
  <c r="O2768" i="1"/>
  <c r="N2768" i="1"/>
  <c r="P2768" i="1"/>
  <c r="T2768" i="1"/>
  <c r="O2695" i="1"/>
  <c r="T2695" i="1"/>
  <c r="P2695" i="1"/>
  <c r="N2695" i="1"/>
  <c r="T2694" i="1"/>
  <c r="P2694" i="1"/>
  <c r="N2694" i="1"/>
  <c r="O2694" i="1"/>
  <c r="N2773" i="1"/>
  <c r="O2773" i="1"/>
  <c r="T2773" i="1"/>
  <c r="P2773" i="1"/>
  <c r="N2802" i="1"/>
  <c r="O2802" i="1"/>
  <c r="P2802" i="1"/>
  <c r="T2802" i="1"/>
  <c r="P2692" i="1"/>
  <c r="T2692" i="1"/>
  <c r="O2692" i="1"/>
  <c r="N2692" i="1"/>
  <c r="T2702" i="1"/>
  <c r="N2702" i="1"/>
  <c r="P2702" i="1"/>
  <c r="O2702" i="1"/>
  <c r="N1832" i="1"/>
  <c r="N1786" i="1"/>
  <c r="O1764" i="1"/>
  <c r="P1568" i="1"/>
  <c r="P1497" i="1"/>
  <c r="N1764" i="1"/>
  <c r="O1693" i="1"/>
  <c r="O1639" i="1"/>
  <c r="N1618" i="1"/>
  <c r="O1568" i="1"/>
  <c r="T1558" i="1"/>
  <c r="O1510" i="1"/>
  <c r="T1497" i="1"/>
  <c r="T1439" i="1"/>
  <c r="P1703" i="1"/>
  <c r="T1693" i="1"/>
  <c r="O1618" i="1"/>
  <c r="O1868" i="1"/>
  <c r="P1439" i="1"/>
  <c r="N1868" i="1"/>
  <c r="O1765" i="1"/>
  <c r="P1714" i="1"/>
  <c r="T1700" i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T1801" i="1"/>
  <c r="N1453" i="1"/>
  <c r="T1559" i="1"/>
  <c r="N1510" i="1"/>
  <c r="P1455" i="1"/>
  <c r="T1453" i="1"/>
  <c r="N1561" i="1"/>
  <c r="P1559" i="1"/>
  <c r="O1535" i="1"/>
  <c r="P1510" i="1"/>
  <c r="T1493" i="1"/>
  <c r="N1455" i="1"/>
  <c r="O1453" i="1"/>
  <c r="P1806" i="1"/>
  <c r="O1806" i="1"/>
  <c r="T1806" i="1"/>
  <c r="P1775" i="1"/>
  <c r="O1775" i="1"/>
  <c r="T1775" i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T1666" i="1"/>
  <c r="P1651" i="1"/>
  <c r="O1651" i="1"/>
  <c r="T1651" i="1"/>
  <c r="P1624" i="1"/>
  <c r="N1624" i="1"/>
  <c r="T1624" i="1"/>
  <c r="O1624" i="1"/>
  <c r="N1506" i="1"/>
  <c r="T1506" i="1"/>
  <c r="P1506" i="1"/>
  <c r="O1506" i="1"/>
  <c r="T1891" i="1"/>
  <c r="T1887" i="1"/>
  <c r="T1883" i="1"/>
  <c r="T1879" i="1"/>
  <c r="T1875" i="1"/>
  <c r="T1871" i="1"/>
  <c r="T1867" i="1"/>
  <c r="T1863" i="1"/>
  <c r="T1859" i="1"/>
  <c r="T1855" i="1"/>
  <c r="T1851" i="1"/>
  <c r="T1847" i="1"/>
  <c r="T1842" i="1"/>
  <c r="T1841" i="1"/>
  <c r="T1834" i="1"/>
  <c r="T1833" i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T1758" i="1"/>
  <c r="P1753" i="1"/>
  <c r="N1753" i="1"/>
  <c r="O1753" i="1"/>
  <c r="P1743" i="1"/>
  <c r="O1743" i="1"/>
  <c r="T1743" i="1"/>
  <c r="N1736" i="1"/>
  <c r="O1736" i="1"/>
  <c r="P1736" i="1"/>
  <c r="N1726" i="1"/>
  <c r="P1726" i="1"/>
  <c r="T1726" i="1"/>
  <c r="P1721" i="1"/>
  <c r="N1721" i="1"/>
  <c r="O1721" i="1"/>
  <c r="P1707" i="1"/>
  <c r="N1707" i="1"/>
  <c r="O1707" i="1"/>
  <c r="P1697" i="1"/>
  <c r="O1697" i="1"/>
  <c r="T1697" i="1"/>
  <c r="N1690" i="1"/>
  <c r="O1690" i="1"/>
  <c r="P1690" i="1"/>
  <c r="N1680" i="1"/>
  <c r="P1680" i="1"/>
  <c r="T1680" i="1"/>
  <c r="P1675" i="1"/>
  <c r="N1675" i="1"/>
  <c r="O1675" i="1"/>
  <c r="P1668" i="1"/>
  <c r="N1668" i="1"/>
  <c r="O1668" i="1"/>
  <c r="P1659" i="1"/>
  <c r="O1659" i="1"/>
  <c r="T1659" i="1"/>
  <c r="N1652" i="1"/>
  <c r="O1652" i="1"/>
  <c r="P1652" i="1"/>
  <c r="P1644" i="1"/>
  <c r="N1644" i="1"/>
  <c r="O1644" i="1"/>
  <c r="T1644" i="1"/>
  <c r="N1589" i="1"/>
  <c r="O1589" i="1"/>
  <c r="P1589" i="1"/>
  <c r="T1589" i="1"/>
  <c r="N1562" i="1"/>
  <c r="T1562" i="1"/>
  <c r="P1562" i="1"/>
  <c r="O1562" i="1"/>
  <c r="P1547" i="1"/>
  <c r="T1547" i="1"/>
  <c r="O1547" i="1"/>
  <c r="N1547" i="1"/>
  <c r="N1524" i="1"/>
  <c r="P1524" i="1"/>
  <c r="O1524" i="1"/>
  <c r="T1524" i="1"/>
  <c r="N1403" i="1"/>
  <c r="P1403" i="1"/>
  <c r="T1403" i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T1840" i="1"/>
  <c r="T1839" i="1"/>
  <c r="N1836" i="1"/>
  <c r="O1834" i="1"/>
  <c r="P1833" i="1"/>
  <c r="T1832" i="1"/>
  <c r="T1831" i="1"/>
  <c r="N1821" i="1"/>
  <c r="P1821" i="1"/>
  <c r="T1821" i="1"/>
  <c r="N1813" i="1"/>
  <c r="P1813" i="1"/>
  <c r="T1813" i="1"/>
  <c r="N1805" i="1"/>
  <c r="P1805" i="1"/>
  <c r="T1805" i="1"/>
  <c r="N1797" i="1"/>
  <c r="P1797" i="1"/>
  <c r="T1797" i="1"/>
  <c r="N1790" i="1"/>
  <c r="P1790" i="1"/>
  <c r="T1790" i="1"/>
  <c r="N1782" i="1"/>
  <c r="P1782" i="1"/>
  <c r="T1782" i="1"/>
  <c r="N1774" i="1"/>
  <c r="P1774" i="1"/>
  <c r="T1774" i="1"/>
  <c r="N1766" i="1"/>
  <c r="P1766" i="1"/>
  <c r="T1766" i="1"/>
  <c r="P1761" i="1"/>
  <c r="N1761" i="1"/>
  <c r="O1761" i="1"/>
  <c r="P1751" i="1"/>
  <c r="O1751" i="1"/>
  <c r="T1751" i="1"/>
  <c r="N1744" i="1"/>
  <c r="O1744" i="1"/>
  <c r="P1744" i="1"/>
  <c r="N1734" i="1"/>
  <c r="P1734" i="1"/>
  <c r="T1734" i="1"/>
  <c r="P1729" i="1"/>
  <c r="N1729" i="1"/>
  <c r="O1729" i="1"/>
  <c r="P1719" i="1"/>
  <c r="O1719" i="1"/>
  <c r="T1719" i="1"/>
  <c r="P1705" i="1"/>
  <c r="O1705" i="1"/>
  <c r="T1705" i="1"/>
  <c r="N1698" i="1"/>
  <c r="O1698" i="1"/>
  <c r="P1698" i="1"/>
  <c r="N1688" i="1"/>
  <c r="P1688" i="1"/>
  <c r="T1688" i="1"/>
  <c r="P1683" i="1"/>
  <c r="N1683" i="1"/>
  <c r="O1683" i="1"/>
  <c r="P1673" i="1"/>
  <c r="O1673" i="1"/>
  <c r="T1673" i="1"/>
  <c r="N1660" i="1"/>
  <c r="O1660" i="1"/>
  <c r="P1660" i="1"/>
  <c r="N1650" i="1"/>
  <c r="P1650" i="1"/>
  <c r="T1650" i="1"/>
  <c r="N1605" i="1"/>
  <c r="O1605" i="1"/>
  <c r="P1605" i="1"/>
  <c r="T1605" i="1"/>
  <c r="P1588" i="1"/>
  <c r="O1588" i="1"/>
  <c r="T1588" i="1"/>
  <c r="N1588" i="1"/>
  <c r="N1508" i="1"/>
  <c r="P1508" i="1"/>
  <c r="O1508" i="1"/>
  <c r="T1508" i="1"/>
  <c r="P1822" i="1"/>
  <c r="O1822" i="1"/>
  <c r="T1822" i="1"/>
  <c r="P1814" i="1"/>
  <c r="O1814" i="1"/>
  <c r="T1814" i="1"/>
  <c r="P1798" i="1"/>
  <c r="O1798" i="1"/>
  <c r="T1798" i="1"/>
  <c r="P1783" i="1"/>
  <c r="O1783" i="1"/>
  <c r="T1783" i="1"/>
  <c r="P1767" i="1"/>
  <c r="O1767" i="1"/>
  <c r="T1767" i="1"/>
  <c r="N1750" i="1"/>
  <c r="P1750" i="1"/>
  <c r="T1750" i="1"/>
  <c r="P1735" i="1"/>
  <c r="O1735" i="1"/>
  <c r="T1735" i="1"/>
  <c r="N1718" i="1"/>
  <c r="P1718" i="1"/>
  <c r="T1718" i="1"/>
  <c r="N1704" i="1"/>
  <c r="P1704" i="1"/>
  <c r="T1704" i="1"/>
  <c r="P1689" i="1"/>
  <c r="O1689" i="1"/>
  <c r="T1689" i="1"/>
  <c r="N1672" i="1"/>
  <c r="P1672" i="1"/>
  <c r="T1672" i="1"/>
  <c r="P1661" i="1"/>
  <c r="N1661" i="1"/>
  <c r="O1661" i="1"/>
  <c r="N1635" i="1"/>
  <c r="T1635" i="1"/>
  <c r="O1635" i="1"/>
  <c r="P1635" i="1"/>
  <c r="P1620" i="1"/>
  <c r="O1620" i="1"/>
  <c r="T1620" i="1"/>
  <c r="N1620" i="1"/>
  <c r="T1889" i="1"/>
  <c r="T1885" i="1"/>
  <c r="T1881" i="1"/>
  <c r="T1877" i="1"/>
  <c r="T1873" i="1"/>
  <c r="T1869" i="1"/>
  <c r="T1865" i="1"/>
  <c r="T1861" i="1"/>
  <c r="T1857" i="1"/>
  <c r="T1853" i="1"/>
  <c r="T1849" i="1"/>
  <c r="T1845" i="1"/>
  <c r="N1829" i="1"/>
  <c r="T1829" i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T1838" i="1"/>
  <c r="T1837" i="1"/>
  <c r="N1834" i="1"/>
  <c r="O1833" i="1"/>
  <c r="O1832" i="1"/>
  <c r="P1831" i="1"/>
  <c r="T1830" i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T1760" i="1"/>
  <c r="P1759" i="1"/>
  <c r="O1759" i="1"/>
  <c r="T1759" i="1"/>
  <c r="N1752" i="1"/>
  <c r="O1752" i="1"/>
  <c r="P1752" i="1"/>
  <c r="O1750" i="1"/>
  <c r="T1745" i="1"/>
  <c r="N1742" i="1"/>
  <c r="P1742" i="1"/>
  <c r="T1742" i="1"/>
  <c r="P1737" i="1"/>
  <c r="N1737" i="1"/>
  <c r="O1737" i="1"/>
  <c r="N1735" i="1"/>
  <c r="T1728" i="1"/>
  <c r="P1727" i="1"/>
  <c r="O1727" i="1"/>
  <c r="T1727" i="1"/>
  <c r="N1720" i="1"/>
  <c r="O1720" i="1"/>
  <c r="P1720" i="1"/>
  <c r="O1718" i="1"/>
  <c r="T1713" i="1"/>
  <c r="P1712" i="1"/>
  <c r="O1712" i="1"/>
  <c r="T1712" i="1"/>
  <c r="N1706" i="1"/>
  <c r="O1706" i="1"/>
  <c r="P1706" i="1"/>
  <c r="O1704" i="1"/>
  <c r="T1699" i="1"/>
  <c r="N1696" i="1"/>
  <c r="P1696" i="1"/>
  <c r="T1696" i="1"/>
  <c r="P1691" i="1"/>
  <c r="N1691" i="1"/>
  <c r="O1691" i="1"/>
  <c r="N1689" i="1"/>
  <c r="T1682" i="1"/>
  <c r="P1681" i="1"/>
  <c r="O1681" i="1"/>
  <c r="T1681" i="1"/>
  <c r="N1674" i="1"/>
  <c r="O1674" i="1"/>
  <c r="P1674" i="1"/>
  <c r="O1672" i="1"/>
  <c r="N1667" i="1"/>
  <c r="O1667" i="1"/>
  <c r="P1667" i="1"/>
  <c r="O1666" i="1"/>
  <c r="T1661" i="1"/>
  <c r="N1658" i="1"/>
  <c r="P1658" i="1"/>
  <c r="T1658" i="1"/>
  <c r="P1653" i="1"/>
  <c r="N1653" i="1"/>
  <c r="O1653" i="1"/>
  <c r="N1651" i="1"/>
  <c r="P1645" i="1"/>
  <c r="N1645" i="1"/>
  <c r="O1645" i="1"/>
  <c r="P1636" i="1"/>
  <c r="T1636" i="1"/>
  <c r="O1636" i="1"/>
  <c r="N1636" i="1"/>
  <c r="N1621" i="1"/>
  <c r="O1621" i="1"/>
  <c r="P1621" i="1"/>
  <c r="T1621" i="1"/>
  <c r="P1604" i="1"/>
  <c r="O1604" i="1"/>
  <c r="T1604" i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T1640" i="1"/>
  <c r="N1637" i="1"/>
  <c r="P1637" i="1"/>
  <c r="T1637" i="1"/>
  <c r="N1627" i="1"/>
  <c r="T1627" i="1"/>
  <c r="P1627" i="1"/>
  <c r="N1613" i="1"/>
  <c r="O1613" i="1"/>
  <c r="P1613" i="1"/>
  <c r="N1597" i="1"/>
  <c r="O1597" i="1"/>
  <c r="P1597" i="1"/>
  <c r="N1581" i="1"/>
  <c r="O1581" i="1"/>
  <c r="P1581" i="1"/>
  <c r="N1538" i="1"/>
  <c r="T1538" i="1"/>
  <c r="P1538" i="1"/>
  <c r="O1538" i="1"/>
  <c r="N1496" i="1"/>
  <c r="O1496" i="1"/>
  <c r="T1496" i="1"/>
  <c r="P1496" i="1"/>
  <c r="P1467" i="1"/>
  <c r="O1467" i="1"/>
  <c r="T1467" i="1"/>
  <c r="N1467" i="1"/>
  <c r="N1445" i="1"/>
  <c r="O1445" i="1"/>
  <c r="P1445" i="1"/>
  <c r="T1445" i="1"/>
  <c r="T1765" i="1"/>
  <c r="T1757" i="1"/>
  <c r="T1749" i="1"/>
  <c r="T1741" i="1"/>
  <c r="T1733" i="1"/>
  <c r="T1725" i="1"/>
  <c r="T1711" i="1"/>
  <c r="T1703" i="1"/>
  <c r="T1695" i="1"/>
  <c r="T1687" i="1"/>
  <c r="T1679" i="1"/>
  <c r="T1665" i="1"/>
  <c r="T1657" i="1"/>
  <c r="T1649" i="1"/>
  <c r="N1643" i="1"/>
  <c r="O1643" i="1"/>
  <c r="P1642" i="1"/>
  <c r="O1642" i="1"/>
  <c r="P1632" i="1"/>
  <c r="N1632" i="1"/>
  <c r="O1632" i="1"/>
  <c r="T1632" i="1"/>
  <c r="P1612" i="1"/>
  <c r="O1612" i="1"/>
  <c r="T1612" i="1"/>
  <c r="N1612" i="1"/>
  <c r="P1596" i="1"/>
  <c r="O1596" i="1"/>
  <c r="T1596" i="1"/>
  <c r="N1596" i="1"/>
  <c r="N1548" i="1"/>
  <c r="P1548" i="1"/>
  <c r="O1548" i="1"/>
  <c r="T1548" i="1"/>
  <c r="N1540" i="1"/>
  <c r="P1540" i="1"/>
  <c r="O1540" i="1"/>
  <c r="T1540" i="1"/>
  <c r="N1522" i="1"/>
  <c r="T1522" i="1"/>
  <c r="P1522" i="1"/>
  <c r="O1522" i="1"/>
  <c r="P1638" i="1"/>
  <c r="O1638" i="1"/>
  <c r="N1629" i="1"/>
  <c r="P1629" i="1"/>
  <c r="P1628" i="1"/>
  <c r="T1628" i="1"/>
  <c r="N1619" i="1"/>
  <c r="P1619" i="1"/>
  <c r="T1619" i="1"/>
  <c r="N1611" i="1"/>
  <c r="P1611" i="1"/>
  <c r="T1611" i="1"/>
  <c r="N1603" i="1"/>
  <c r="P1603" i="1"/>
  <c r="T1603" i="1"/>
  <c r="N1595" i="1"/>
  <c r="P1595" i="1"/>
  <c r="T1595" i="1"/>
  <c r="N1587" i="1"/>
  <c r="P1587" i="1"/>
  <c r="T1587" i="1"/>
  <c r="N1572" i="1"/>
  <c r="P1572" i="1"/>
  <c r="O1572" i="1"/>
  <c r="P1557" i="1"/>
  <c r="O1557" i="1"/>
  <c r="N1557" i="1"/>
  <c r="T1557" i="1"/>
  <c r="P1555" i="1"/>
  <c r="T1555" i="1"/>
  <c r="O1555" i="1"/>
  <c r="N1532" i="1"/>
  <c r="P1532" i="1"/>
  <c r="O1532" i="1"/>
  <c r="T1532" i="1"/>
  <c r="N1530" i="1"/>
  <c r="T1530" i="1"/>
  <c r="P1530" i="1"/>
  <c r="N1516" i="1"/>
  <c r="P1516" i="1"/>
  <c r="O1516" i="1"/>
  <c r="T1516" i="1"/>
  <c r="N1514" i="1"/>
  <c r="T1514" i="1"/>
  <c r="P1514" i="1"/>
  <c r="N1500" i="1"/>
  <c r="P1500" i="1"/>
  <c r="O1500" i="1"/>
  <c r="T1500" i="1"/>
  <c r="N1498" i="1"/>
  <c r="T1498" i="1"/>
  <c r="P1498" i="1"/>
  <c r="P1483" i="1"/>
  <c r="O1483" i="1"/>
  <c r="T1483" i="1"/>
  <c r="N1483" i="1"/>
  <c r="N1419" i="1"/>
  <c r="P1419" i="1"/>
  <c r="T1419" i="1"/>
  <c r="T1639" i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T1571" i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T1570" i="1"/>
  <c r="P1570" i="1"/>
  <c r="P1563" i="1"/>
  <c r="T1563" i="1"/>
  <c r="O1563" i="1"/>
  <c r="N1556" i="1"/>
  <c r="P1556" i="1"/>
  <c r="O1556" i="1"/>
  <c r="N1546" i="1"/>
  <c r="T1546" i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T1492" i="1"/>
  <c r="P1475" i="1"/>
  <c r="O1475" i="1"/>
  <c r="T1475" i="1"/>
  <c r="N1475" i="1"/>
  <c r="N1429" i="1"/>
  <c r="O1429" i="1"/>
  <c r="P1429" i="1"/>
  <c r="N1421" i="1"/>
  <c r="O1421" i="1"/>
  <c r="P1421" i="1"/>
  <c r="T1421" i="1"/>
  <c r="N1405" i="1"/>
  <c r="O1405" i="1"/>
  <c r="P1405" i="1"/>
  <c r="T1405" i="1"/>
  <c r="P1398" i="1"/>
  <c r="N1398" i="1"/>
  <c r="O1398" i="1"/>
  <c r="T1398" i="1"/>
  <c r="P1396" i="1"/>
  <c r="O1396" i="1"/>
  <c r="T1396" i="1"/>
  <c r="N1580" i="1"/>
  <c r="O1580" i="1"/>
  <c r="P1579" i="1"/>
  <c r="O1579" i="1"/>
  <c r="P1573" i="1"/>
  <c r="O1573" i="1"/>
  <c r="N1573" i="1"/>
  <c r="N1564" i="1"/>
  <c r="P1564" i="1"/>
  <c r="O1564" i="1"/>
  <c r="N1554" i="1"/>
  <c r="T1554" i="1"/>
  <c r="P1554" i="1"/>
  <c r="P1549" i="1"/>
  <c r="O1549" i="1"/>
  <c r="N1549" i="1"/>
  <c r="P1539" i="1"/>
  <c r="T1539" i="1"/>
  <c r="O1539" i="1"/>
  <c r="P1531" i="1"/>
  <c r="T1531" i="1"/>
  <c r="O1531" i="1"/>
  <c r="P1523" i="1"/>
  <c r="T1523" i="1"/>
  <c r="O1523" i="1"/>
  <c r="P1515" i="1"/>
  <c r="T1515" i="1"/>
  <c r="O1515" i="1"/>
  <c r="P1507" i="1"/>
  <c r="T1507" i="1"/>
  <c r="O1507" i="1"/>
  <c r="P1499" i="1"/>
  <c r="T1499" i="1"/>
  <c r="O1499" i="1"/>
  <c r="N1494" i="1"/>
  <c r="O1494" i="1"/>
  <c r="T1494" i="1"/>
  <c r="N1486" i="1"/>
  <c r="O1486" i="1"/>
  <c r="T1486" i="1"/>
  <c r="P1486" i="1"/>
  <c r="N1484" i="1"/>
  <c r="O1484" i="1"/>
  <c r="T1484" i="1"/>
  <c r="N1468" i="1"/>
  <c r="O1468" i="1"/>
  <c r="P1468" i="1"/>
  <c r="N1443" i="1"/>
  <c r="P1443" i="1"/>
  <c r="T1443" i="1"/>
  <c r="O1443" i="1"/>
  <c r="P1414" i="1"/>
  <c r="N1414" i="1"/>
  <c r="O1414" i="1"/>
  <c r="T1414" i="1"/>
  <c r="N1411" i="1"/>
  <c r="P1411" i="1"/>
  <c r="T1411" i="1"/>
  <c r="O1411" i="1"/>
  <c r="T1577" i="1"/>
  <c r="T1576" i="1"/>
  <c r="T1569" i="1"/>
  <c r="T1568" i="1"/>
  <c r="T1561" i="1"/>
  <c r="T1553" i="1"/>
  <c r="T1545" i="1"/>
  <c r="T1529" i="1"/>
  <c r="T1528" i="1"/>
  <c r="T1521" i="1"/>
  <c r="T1520" i="1"/>
  <c r="T1513" i="1"/>
  <c r="T1512" i="1"/>
  <c r="T1505" i="1"/>
  <c r="T1504" i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T1456" i="1"/>
  <c r="N1454" i="1"/>
  <c r="O1454" i="1"/>
  <c r="T1454" i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T1482" i="1"/>
  <c r="N1474" i="1"/>
  <c r="P1474" i="1"/>
  <c r="T1474" i="1"/>
  <c r="N1466" i="1"/>
  <c r="P1466" i="1"/>
  <c r="T1466" i="1"/>
  <c r="N1437" i="1"/>
  <c r="O1437" i="1"/>
  <c r="P1437" i="1"/>
  <c r="T1437" i="1"/>
  <c r="N1435" i="1"/>
  <c r="P1435" i="1"/>
  <c r="T1435" i="1"/>
  <c r="P1428" i="1"/>
  <c r="O1428" i="1"/>
  <c r="T1428" i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T1427" i="1"/>
  <c r="P1422" i="1"/>
  <c r="N1422" i="1"/>
  <c r="O1422" i="1"/>
  <c r="P1412" i="1"/>
  <c r="O1412" i="1"/>
  <c r="T1412" i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T1444" i="1"/>
  <c r="P1436" i="1"/>
  <c r="O1436" i="1"/>
  <c r="T1436" i="1"/>
  <c r="P1430" i="1"/>
  <c r="N1430" i="1"/>
  <c r="O1430" i="1"/>
  <c r="P1420" i="1"/>
  <c r="O1420" i="1"/>
  <c r="T1420" i="1"/>
  <c r="N1413" i="1"/>
  <c r="O1413" i="1"/>
  <c r="P1413" i="1"/>
  <c r="P1404" i="1"/>
  <c r="O1404" i="1"/>
  <c r="T1404" i="1"/>
  <c r="N1395" i="1"/>
  <c r="P1395" i="1"/>
  <c r="T1395" i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T1426" i="1"/>
  <c r="T1418" i="1"/>
  <c r="P1391" i="1"/>
  <c r="E362" i="9"/>
  <c r="F362" i="9"/>
  <c r="O1302" i="1"/>
  <c r="N1297" i="1"/>
  <c r="P1285" i="1"/>
  <c r="N1260" i="1"/>
  <c r="N1202" i="1"/>
  <c r="O1193" i="1"/>
  <c r="O1192" i="1"/>
  <c r="N1186" i="1"/>
  <c r="T1173" i="1"/>
  <c r="O1109" i="1"/>
  <c r="N1097" i="1"/>
  <c r="P1094" i="1"/>
  <c r="T1062" i="1"/>
  <c r="T1059" i="1"/>
  <c r="O1046" i="1"/>
  <c r="T1029" i="1"/>
  <c r="P1018" i="1"/>
  <c r="O994" i="1"/>
  <c r="P991" i="1"/>
  <c r="T1049" i="1"/>
  <c r="P1046" i="1"/>
  <c r="N1041" i="1"/>
  <c r="P1002" i="1"/>
  <c r="T994" i="1"/>
  <c r="P928" i="1"/>
  <c r="O967" i="1"/>
  <c r="O975" i="1"/>
  <c r="O1007" i="1"/>
  <c r="N1015" i="1"/>
  <c r="T1031" i="1"/>
  <c r="N1047" i="1"/>
  <c r="T1048" i="1"/>
  <c r="T1083" i="1"/>
  <c r="N1139" i="1"/>
  <c r="P1143" i="1"/>
  <c r="T1146" i="1"/>
  <c r="N1162" i="1"/>
  <c r="O1167" i="1"/>
  <c r="P1170" i="1"/>
  <c r="N1174" i="1"/>
  <c r="P1182" i="1"/>
  <c r="T1199" i="1"/>
  <c r="P1206" i="1"/>
  <c r="T1211" i="1"/>
  <c r="N1227" i="1"/>
  <c r="O1230" i="1"/>
  <c r="T1237" i="1"/>
  <c r="N1242" i="1"/>
  <c r="P1249" i="1"/>
  <c r="T1257" i="1"/>
  <c r="N1261" i="1"/>
  <c r="O1265" i="1"/>
  <c r="P1269" i="1"/>
  <c r="T1273" i="1"/>
  <c r="N1277" i="1"/>
  <c r="O1281" i="1"/>
  <c r="N1282" i="1"/>
  <c r="T1289" i="1"/>
  <c r="N1293" i="1"/>
  <c r="N1298" i="1"/>
  <c r="P1301" i="1"/>
  <c r="T1305" i="1"/>
  <c r="N1309" i="1"/>
  <c r="O1313" i="1"/>
  <c r="P1317" i="1"/>
  <c r="T1321" i="1"/>
  <c r="O1322" i="1"/>
  <c r="N1325" i="1"/>
  <c r="O1329" i="1"/>
  <c r="N1330" i="1"/>
  <c r="P1333" i="1"/>
  <c r="T1337" i="1"/>
  <c r="O1338" i="1"/>
  <c r="N1341" i="1"/>
  <c r="O1345" i="1"/>
  <c r="P1349" i="1"/>
  <c r="T1353" i="1"/>
  <c r="N1357" i="1"/>
  <c r="T1358" i="1"/>
  <c r="O1361" i="1"/>
  <c r="P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T893" i="1"/>
  <c r="N894" i="1"/>
  <c r="O894" i="1"/>
  <c r="P894" i="1"/>
  <c r="T894" i="1"/>
  <c r="N895" i="1"/>
  <c r="O895" i="1"/>
  <c r="N897" i="1"/>
  <c r="O897" i="1"/>
  <c r="P897" i="1"/>
  <c r="T897" i="1"/>
  <c r="N898" i="1"/>
  <c r="O898" i="1"/>
  <c r="P898" i="1"/>
  <c r="T898" i="1"/>
  <c r="N901" i="1"/>
  <c r="O901" i="1"/>
  <c r="P901" i="1"/>
  <c r="T901" i="1"/>
  <c r="N902" i="1"/>
  <c r="O902" i="1"/>
  <c r="P902" i="1"/>
  <c r="T902" i="1"/>
  <c r="T903" i="1"/>
  <c r="N905" i="1"/>
  <c r="O905" i="1"/>
  <c r="P905" i="1"/>
  <c r="T905" i="1"/>
  <c r="N906" i="1"/>
  <c r="O906" i="1"/>
  <c r="P906" i="1"/>
  <c r="T906" i="1"/>
  <c r="N909" i="1"/>
  <c r="O909" i="1"/>
  <c r="P909" i="1"/>
  <c r="T909" i="1"/>
  <c r="N910" i="1"/>
  <c r="O910" i="1"/>
  <c r="P910" i="1"/>
  <c r="T910" i="1"/>
  <c r="P911" i="1"/>
  <c r="N913" i="1"/>
  <c r="O913" i="1"/>
  <c r="P913" i="1"/>
  <c r="T913" i="1"/>
  <c r="N914" i="1"/>
  <c r="O914" i="1"/>
  <c r="P914" i="1"/>
  <c r="T914" i="1"/>
  <c r="N917" i="1"/>
  <c r="O917" i="1"/>
  <c r="P917" i="1"/>
  <c r="T917" i="1"/>
  <c r="N918" i="1"/>
  <c r="O918" i="1"/>
  <c r="P918" i="1"/>
  <c r="T918" i="1"/>
  <c r="N921" i="1"/>
  <c r="O921" i="1"/>
  <c r="P921" i="1"/>
  <c r="T921" i="1"/>
  <c r="N922" i="1"/>
  <c r="O922" i="1"/>
  <c r="P922" i="1"/>
  <c r="T922" i="1"/>
  <c r="N925" i="1"/>
  <c r="O925" i="1"/>
  <c r="P925" i="1"/>
  <c r="T925" i="1"/>
  <c r="N926" i="1"/>
  <c r="O926" i="1"/>
  <c r="P926" i="1"/>
  <c r="T926" i="1"/>
  <c r="P927" i="1"/>
  <c r="N929" i="1"/>
  <c r="O929" i="1"/>
  <c r="P929" i="1"/>
  <c r="T929" i="1"/>
  <c r="N930" i="1"/>
  <c r="O930" i="1"/>
  <c r="P930" i="1"/>
  <c r="T930" i="1"/>
  <c r="N933" i="1"/>
  <c r="O933" i="1"/>
  <c r="P933" i="1"/>
  <c r="T933" i="1"/>
  <c r="N934" i="1"/>
  <c r="O934" i="1"/>
  <c r="P934" i="1"/>
  <c r="T934" i="1"/>
  <c r="N937" i="1"/>
  <c r="O937" i="1"/>
  <c r="P937" i="1"/>
  <c r="T937" i="1"/>
  <c r="N938" i="1"/>
  <c r="O938" i="1"/>
  <c r="P938" i="1"/>
  <c r="T938" i="1"/>
  <c r="N941" i="1"/>
  <c r="O941" i="1"/>
  <c r="P941" i="1"/>
  <c r="T941" i="1"/>
  <c r="N942" i="1"/>
  <c r="O942" i="1"/>
  <c r="P942" i="1"/>
  <c r="T942" i="1"/>
  <c r="O943" i="1"/>
  <c r="N945" i="1"/>
  <c r="O945" i="1"/>
  <c r="P945" i="1"/>
  <c r="T945" i="1"/>
  <c r="N946" i="1"/>
  <c r="O946" i="1"/>
  <c r="P946" i="1"/>
  <c r="T946" i="1"/>
  <c r="O947" i="1"/>
  <c r="N949" i="1"/>
  <c r="O949" i="1"/>
  <c r="P949" i="1"/>
  <c r="T949" i="1"/>
  <c r="N950" i="1"/>
  <c r="O950" i="1"/>
  <c r="P950" i="1"/>
  <c r="T950" i="1"/>
  <c r="N953" i="1"/>
  <c r="O953" i="1"/>
  <c r="P953" i="1"/>
  <c r="T953" i="1"/>
  <c r="N954" i="1"/>
  <c r="O954" i="1"/>
  <c r="P954" i="1"/>
  <c r="T954" i="1"/>
  <c r="N957" i="1"/>
  <c r="O957" i="1"/>
  <c r="P957" i="1"/>
  <c r="T957" i="1"/>
  <c r="N958" i="1"/>
  <c r="O958" i="1"/>
  <c r="P958" i="1"/>
  <c r="T958" i="1"/>
  <c r="N961" i="1"/>
  <c r="O961" i="1"/>
  <c r="P961" i="1"/>
  <c r="T961" i="1"/>
  <c r="N962" i="1"/>
  <c r="O962" i="1"/>
  <c r="P962" i="1"/>
  <c r="T962" i="1"/>
  <c r="O963" i="1"/>
  <c r="P963" i="1"/>
  <c r="N965" i="1"/>
  <c r="O965" i="1"/>
  <c r="P965" i="1"/>
  <c r="T965" i="1"/>
  <c r="N966" i="1"/>
  <c r="O966" i="1"/>
  <c r="P966" i="1"/>
  <c r="T966" i="1"/>
  <c r="N969" i="1"/>
  <c r="O969" i="1"/>
  <c r="P969" i="1"/>
  <c r="T969" i="1"/>
  <c r="N970" i="1"/>
  <c r="O970" i="1"/>
  <c r="P970" i="1"/>
  <c r="T970" i="1"/>
  <c r="O971" i="1"/>
  <c r="N973" i="1"/>
  <c r="O973" i="1"/>
  <c r="P973" i="1"/>
  <c r="T973" i="1"/>
  <c r="N974" i="1"/>
  <c r="O974" i="1"/>
  <c r="P974" i="1"/>
  <c r="T974" i="1"/>
  <c r="N977" i="1"/>
  <c r="O977" i="1"/>
  <c r="P977" i="1"/>
  <c r="T977" i="1"/>
  <c r="N978" i="1"/>
  <c r="O978" i="1"/>
  <c r="P978" i="1"/>
  <c r="T978" i="1"/>
  <c r="N981" i="1"/>
  <c r="O981" i="1"/>
  <c r="P981" i="1"/>
  <c r="T981" i="1"/>
  <c r="N982" i="1"/>
  <c r="O982" i="1"/>
  <c r="P982" i="1"/>
  <c r="T982" i="1"/>
  <c r="T984" i="1"/>
  <c r="N985" i="1"/>
  <c r="O985" i="1"/>
  <c r="P985" i="1"/>
  <c r="T985" i="1"/>
  <c r="N986" i="1"/>
  <c r="O986" i="1"/>
  <c r="P986" i="1"/>
  <c r="T986" i="1"/>
  <c r="N989" i="1"/>
  <c r="O989" i="1"/>
  <c r="P989" i="1"/>
  <c r="T989" i="1"/>
  <c r="N990" i="1"/>
  <c r="O990" i="1"/>
  <c r="P990" i="1"/>
  <c r="T990" i="1"/>
  <c r="N993" i="1"/>
  <c r="O993" i="1"/>
  <c r="P993" i="1"/>
  <c r="T993" i="1"/>
  <c r="P994" i="1"/>
  <c r="N995" i="1"/>
  <c r="N997" i="1"/>
  <c r="O997" i="1"/>
  <c r="P997" i="1"/>
  <c r="T997" i="1"/>
  <c r="N998" i="1"/>
  <c r="O998" i="1"/>
  <c r="P998" i="1"/>
  <c r="T998" i="1"/>
  <c r="N1001" i="1"/>
  <c r="O1001" i="1"/>
  <c r="P1001" i="1"/>
  <c r="T1001" i="1"/>
  <c r="O1002" i="1"/>
  <c r="T1002" i="1"/>
  <c r="N1005" i="1"/>
  <c r="O1005" i="1"/>
  <c r="P1005" i="1"/>
  <c r="T1005" i="1"/>
  <c r="N1006" i="1"/>
  <c r="O1006" i="1"/>
  <c r="P1006" i="1"/>
  <c r="T1006" i="1"/>
  <c r="N1009" i="1"/>
  <c r="O1009" i="1"/>
  <c r="P1009" i="1"/>
  <c r="T1009" i="1"/>
  <c r="N1010" i="1"/>
  <c r="O1010" i="1"/>
  <c r="P1010" i="1"/>
  <c r="T1010" i="1"/>
  <c r="N1011" i="1"/>
  <c r="O1011" i="1"/>
  <c r="N1013" i="1"/>
  <c r="O1013" i="1"/>
  <c r="P1013" i="1"/>
  <c r="T1013" i="1"/>
  <c r="N1014" i="1"/>
  <c r="O1014" i="1"/>
  <c r="P1014" i="1"/>
  <c r="T1014" i="1"/>
  <c r="N1017" i="1"/>
  <c r="O1017" i="1"/>
  <c r="P1017" i="1"/>
  <c r="T1017" i="1"/>
  <c r="N1021" i="1"/>
  <c r="O1021" i="1"/>
  <c r="P1021" i="1"/>
  <c r="T1021" i="1"/>
  <c r="N1022" i="1"/>
  <c r="O1022" i="1"/>
  <c r="P1022" i="1"/>
  <c r="T1022" i="1"/>
  <c r="T1023" i="1"/>
  <c r="N1025" i="1"/>
  <c r="O1025" i="1"/>
  <c r="P1025" i="1"/>
  <c r="T1025" i="1"/>
  <c r="N1026" i="1"/>
  <c r="O1026" i="1"/>
  <c r="P1026" i="1"/>
  <c r="T1026" i="1"/>
  <c r="N1027" i="1"/>
  <c r="N1030" i="1"/>
  <c r="O1030" i="1"/>
  <c r="P1030" i="1"/>
  <c r="T1030" i="1"/>
  <c r="N1033" i="1"/>
  <c r="O1033" i="1"/>
  <c r="P1033" i="1"/>
  <c r="T1033" i="1"/>
  <c r="N1034" i="1"/>
  <c r="O1034" i="1"/>
  <c r="P1034" i="1"/>
  <c r="T1034" i="1"/>
  <c r="N1037" i="1"/>
  <c r="O1037" i="1"/>
  <c r="P1037" i="1"/>
  <c r="T1037" i="1"/>
  <c r="N1038" i="1"/>
  <c r="O1038" i="1"/>
  <c r="P1038" i="1"/>
  <c r="T1038" i="1"/>
  <c r="O1041" i="1"/>
  <c r="T1041" i="1"/>
  <c r="N1042" i="1"/>
  <c r="O1042" i="1"/>
  <c r="P1042" i="1"/>
  <c r="T1042" i="1"/>
  <c r="O1043" i="1"/>
  <c r="P1043" i="1"/>
  <c r="N1045" i="1"/>
  <c r="O1045" i="1"/>
  <c r="P1045" i="1"/>
  <c r="T1045" i="1"/>
  <c r="N1049" i="1"/>
  <c r="P1049" i="1"/>
  <c r="N1050" i="1"/>
  <c r="O1050" i="1"/>
  <c r="P1050" i="1"/>
  <c r="T1050" i="1"/>
  <c r="N1053" i="1"/>
  <c r="O1053" i="1"/>
  <c r="P1053" i="1"/>
  <c r="T1053" i="1"/>
  <c r="N1054" i="1"/>
  <c r="O1054" i="1"/>
  <c r="P1054" i="1"/>
  <c r="T1054" i="1"/>
  <c r="N1057" i="1"/>
  <c r="O1057" i="1"/>
  <c r="P1057" i="1"/>
  <c r="T1057" i="1"/>
  <c r="N1058" i="1"/>
  <c r="O1058" i="1"/>
  <c r="P1058" i="1"/>
  <c r="T1058" i="1"/>
  <c r="N1061" i="1"/>
  <c r="O1061" i="1"/>
  <c r="P1061" i="1"/>
  <c r="T1061" i="1"/>
  <c r="P1062" i="1"/>
  <c r="N1063" i="1"/>
  <c r="O1063" i="1"/>
  <c r="N1065" i="1"/>
  <c r="O1065" i="1"/>
  <c r="P1065" i="1"/>
  <c r="T1065" i="1"/>
  <c r="N1066" i="1"/>
  <c r="O1066" i="1"/>
  <c r="P1066" i="1"/>
  <c r="T1066" i="1"/>
  <c r="N1069" i="1"/>
  <c r="O1069" i="1"/>
  <c r="P1069" i="1"/>
  <c r="T1069" i="1"/>
  <c r="N1070" i="1"/>
  <c r="O1070" i="1"/>
  <c r="P1070" i="1"/>
  <c r="T1070" i="1"/>
  <c r="N1073" i="1"/>
  <c r="O1073" i="1"/>
  <c r="P1073" i="1"/>
  <c r="T1073" i="1"/>
  <c r="N1074" i="1"/>
  <c r="O1074" i="1"/>
  <c r="P1074" i="1"/>
  <c r="T1074" i="1"/>
  <c r="N1075" i="1"/>
  <c r="N1077" i="1"/>
  <c r="O1077" i="1"/>
  <c r="P1077" i="1"/>
  <c r="T1077" i="1"/>
  <c r="N1078" i="1"/>
  <c r="O1078" i="1"/>
  <c r="P1078" i="1"/>
  <c r="T1078" i="1"/>
  <c r="N1081" i="1"/>
  <c r="O1081" i="1"/>
  <c r="P1081" i="1"/>
  <c r="T1081" i="1"/>
  <c r="N1082" i="1"/>
  <c r="O1082" i="1"/>
  <c r="P1082" i="1"/>
  <c r="T1082" i="1"/>
  <c r="N1085" i="1"/>
  <c r="O1085" i="1"/>
  <c r="P1085" i="1"/>
  <c r="T1085" i="1"/>
  <c r="N1086" i="1"/>
  <c r="O1086" i="1"/>
  <c r="P1086" i="1"/>
  <c r="T1086" i="1"/>
  <c r="N1087" i="1"/>
  <c r="N1089" i="1"/>
  <c r="O1089" i="1"/>
  <c r="P1089" i="1"/>
  <c r="T1089" i="1"/>
  <c r="N1090" i="1"/>
  <c r="O1090" i="1"/>
  <c r="P1090" i="1"/>
  <c r="T1090" i="1"/>
  <c r="O1091" i="1"/>
  <c r="N1093" i="1"/>
  <c r="O1093" i="1"/>
  <c r="P1093" i="1"/>
  <c r="T1093" i="1"/>
  <c r="O1095" i="1"/>
  <c r="N1096" i="1"/>
  <c r="P1097" i="1"/>
  <c r="N1098" i="1"/>
  <c r="O1098" i="1"/>
  <c r="P1098" i="1"/>
  <c r="T1098" i="1"/>
  <c r="N1099" i="1"/>
  <c r="N1101" i="1"/>
  <c r="O1101" i="1"/>
  <c r="P1101" i="1"/>
  <c r="T1101" i="1"/>
  <c r="N1102" i="1"/>
  <c r="O1102" i="1"/>
  <c r="P1102" i="1"/>
  <c r="T1102" i="1"/>
  <c r="N1103" i="1"/>
  <c r="N1105" i="1"/>
  <c r="O1105" i="1"/>
  <c r="P1105" i="1"/>
  <c r="T1105" i="1"/>
  <c r="N1106" i="1"/>
  <c r="O1106" i="1"/>
  <c r="P1106" i="1"/>
  <c r="T1106" i="1"/>
  <c r="N1107" i="1"/>
  <c r="N1110" i="1"/>
  <c r="O1110" i="1"/>
  <c r="P1110" i="1"/>
  <c r="T1110" i="1"/>
  <c r="N1111" i="1"/>
  <c r="N1113" i="1"/>
  <c r="O1113" i="1"/>
  <c r="P1113" i="1"/>
  <c r="T1113" i="1"/>
  <c r="N1114" i="1"/>
  <c r="O1114" i="1"/>
  <c r="P1114" i="1"/>
  <c r="T1114" i="1"/>
  <c r="N1115" i="1"/>
  <c r="N1117" i="1"/>
  <c r="O1117" i="1"/>
  <c r="P1117" i="1"/>
  <c r="T1117" i="1"/>
  <c r="N1118" i="1"/>
  <c r="O1118" i="1"/>
  <c r="P1118" i="1"/>
  <c r="T1118" i="1"/>
  <c r="N1119" i="1"/>
  <c r="N1121" i="1"/>
  <c r="O1121" i="1"/>
  <c r="P1121" i="1"/>
  <c r="T1121" i="1"/>
  <c r="N1122" i="1"/>
  <c r="O1122" i="1"/>
  <c r="P1122" i="1"/>
  <c r="T1122" i="1"/>
  <c r="T1123" i="1"/>
  <c r="N1125" i="1"/>
  <c r="O1125" i="1"/>
  <c r="P1125" i="1"/>
  <c r="T1125" i="1"/>
  <c r="N1126" i="1"/>
  <c r="O1126" i="1"/>
  <c r="P1126" i="1"/>
  <c r="T1126" i="1"/>
  <c r="N1127" i="1"/>
  <c r="N1129" i="1"/>
  <c r="O1129" i="1"/>
  <c r="P1129" i="1"/>
  <c r="T1129" i="1"/>
  <c r="N1130" i="1"/>
  <c r="O1130" i="1"/>
  <c r="P1130" i="1"/>
  <c r="T1130" i="1"/>
  <c r="P1131" i="1"/>
  <c r="N1133" i="1"/>
  <c r="O1133" i="1"/>
  <c r="P1133" i="1"/>
  <c r="T1133" i="1"/>
  <c r="N1134" i="1"/>
  <c r="O1134" i="1"/>
  <c r="P1134" i="1"/>
  <c r="T1134" i="1"/>
  <c r="N1137" i="1"/>
  <c r="O1137" i="1"/>
  <c r="P1137" i="1"/>
  <c r="T1137" i="1"/>
  <c r="N1138" i="1"/>
  <c r="O1138" i="1"/>
  <c r="P1138" i="1"/>
  <c r="T1138" i="1"/>
  <c r="O1139" i="1"/>
  <c r="N1140" i="1"/>
  <c r="O1140" i="1"/>
  <c r="P1140" i="1"/>
  <c r="T1140" i="1"/>
  <c r="N1141" i="1"/>
  <c r="O1141" i="1"/>
  <c r="P1141" i="1"/>
  <c r="T1141" i="1"/>
  <c r="P1142" i="1"/>
  <c r="N1144" i="1"/>
  <c r="O1144" i="1"/>
  <c r="P1144" i="1"/>
  <c r="T1144" i="1"/>
  <c r="N1145" i="1"/>
  <c r="O1145" i="1"/>
  <c r="P1145" i="1"/>
  <c r="T1145" i="1"/>
  <c r="N1148" i="1"/>
  <c r="O1148" i="1"/>
  <c r="P1148" i="1"/>
  <c r="T1148" i="1"/>
  <c r="N1149" i="1"/>
  <c r="O1149" i="1"/>
  <c r="P1149" i="1"/>
  <c r="T1149" i="1"/>
  <c r="O1150" i="1"/>
  <c r="N1152" i="1"/>
  <c r="O1152" i="1"/>
  <c r="P1152" i="1"/>
  <c r="T1152" i="1"/>
  <c r="N1153" i="1"/>
  <c r="O1153" i="1"/>
  <c r="P1153" i="1"/>
  <c r="T1153" i="1"/>
  <c r="O1154" i="1"/>
  <c r="N1156" i="1"/>
  <c r="O1156" i="1"/>
  <c r="P1156" i="1"/>
  <c r="T1156" i="1"/>
  <c r="N1157" i="1"/>
  <c r="O1157" i="1"/>
  <c r="P1157" i="1"/>
  <c r="T1157" i="1"/>
  <c r="N1160" i="1"/>
  <c r="O1160" i="1"/>
  <c r="P1160" i="1"/>
  <c r="T1160" i="1"/>
  <c r="N1161" i="1"/>
  <c r="O1161" i="1"/>
  <c r="P1161" i="1"/>
  <c r="T1161" i="1"/>
  <c r="O1162" i="1"/>
  <c r="N1164" i="1"/>
  <c r="O1164" i="1"/>
  <c r="P1164" i="1"/>
  <c r="T1164" i="1"/>
  <c r="N1165" i="1"/>
  <c r="O1165" i="1"/>
  <c r="P1165" i="1"/>
  <c r="T1165" i="1"/>
  <c r="O1166" i="1"/>
  <c r="N1168" i="1"/>
  <c r="O1168" i="1"/>
  <c r="P1168" i="1"/>
  <c r="T1168" i="1"/>
  <c r="N1169" i="1"/>
  <c r="O1169" i="1"/>
  <c r="P1169" i="1"/>
  <c r="T1169" i="1"/>
  <c r="T1170" i="1"/>
  <c r="N1172" i="1"/>
  <c r="O1172" i="1"/>
  <c r="P1172" i="1"/>
  <c r="T1172" i="1"/>
  <c r="P1173" i="1"/>
  <c r="O1174" i="1"/>
  <c r="N1176" i="1"/>
  <c r="O1176" i="1"/>
  <c r="P1176" i="1"/>
  <c r="T1176" i="1"/>
  <c r="N1177" i="1"/>
  <c r="O1177" i="1"/>
  <c r="P1177" i="1"/>
  <c r="T1177" i="1"/>
  <c r="O1178" i="1"/>
  <c r="N1180" i="1"/>
  <c r="O1180" i="1"/>
  <c r="P1180" i="1"/>
  <c r="T1180" i="1"/>
  <c r="N1181" i="1"/>
  <c r="O1181" i="1"/>
  <c r="P1181" i="1"/>
  <c r="T1181" i="1"/>
  <c r="T1182" i="1"/>
  <c r="N1184" i="1"/>
  <c r="O1184" i="1"/>
  <c r="P1184" i="1"/>
  <c r="T1184" i="1"/>
  <c r="N1185" i="1"/>
  <c r="O1185" i="1"/>
  <c r="P1185" i="1"/>
  <c r="T1185" i="1"/>
  <c r="N1188" i="1"/>
  <c r="O1188" i="1"/>
  <c r="P1188" i="1"/>
  <c r="T1188" i="1"/>
  <c r="N1189" i="1"/>
  <c r="O1189" i="1"/>
  <c r="P1189" i="1"/>
  <c r="T1189" i="1"/>
  <c r="O1190" i="1"/>
  <c r="T1193" i="1"/>
  <c r="T1194" i="1"/>
  <c r="N1196" i="1"/>
  <c r="O1196" i="1"/>
  <c r="P1196" i="1"/>
  <c r="T1196" i="1"/>
  <c r="N1197" i="1"/>
  <c r="O1197" i="1"/>
  <c r="P1197" i="1"/>
  <c r="T1197" i="1"/>
  <c r="N1198" i="1"/>
  <c r="T1198" i="1"/>
  <c r="N1200" i="1"/>
  <c r="O1200" i="1"/>
  <c r="P1200" i="1"/>
  <c r="T1200" i="1"/>
  <c r="N1201" i="1"/>
  <c r="O1201" i="1"/>
  <c r="P1201" i="1"/>
  <c r="T1201" i="1"/>
  <c r="N1203" i="1"/>
  <c r="N1204" i="1"/>
  <c r="O1204" i="1"/>
  <c r="P1204" i="1"/>
  <c r="T1204" i="1"/>
  <c r="N1205" i="1"/>
  <c r="O1205" i="1"/>
  <c r="P1205" i="1"/>
  <c r="T1205" i="1"/>
  <c r="T1206" i="1"/>
  <c r="N1208" i="1"/>
  <c r="O1208" i="1"/>
  <c r="P1208" i="1"/>
  <c r="T1208" i="1"/>
  <c r="N1209" i="1"/>
  <c r="O1209" i="1"/>
  <c r="P1209" i="1"/>
  <c r="T1209" i="1"/>
  <c r="N1210" i="1"/>
  <c r="T1210" i="1"/>
  <c r="N1212" i="1"/>
  <c r="O1212" i="1"/>
  <c r="P1212" i="1"/>
  <c r="T1212" i="1"/>
  <c r="N1213" i="1"/>
  <c r="O1213" i="1"/>
  <c r="P1213" i="1"/>
  <c r="T1213" i="1"/>
  <c r="N1214" i="1"/>
  <c r="N1216" i="1"/>
  <c r="O1216" i="1"/>
  <c r="P1216" i="1"/>
  <c r="T1216" i="1"/>
  <c r="N1217" i="1"/>
  <c r="O1217" i="1"/>
  <c r="P1217" i="1"/>
  <c r="T1217" i="1"/>
  <c r="P1218" i="1"/>
  <c r="N1219" i="1"/>
  <c r="N1220" i="1"/>
  <c r="O1220" i="1"/>
  <c r="P1220" i="1"/>
  <c r="T1220" i="1"/>
  <c r="N1221" i="1"/>
  <c r="O1221" i="1"/>
  <c r="P1221" i="1"/>
  <c r="T1221" i="1"/>
  <c r="N1222" i="1"/>
  <c r="T1222" i="1"/>
  <c r="T1223" i="1"/>
  <c r="N1224" i="1"/>
  <c r="O1224" i="1"/>
  <c r="P1224" i="1"/>
  <c r="T1224" i="1"/>
  <c r="N1225" i="1"/>
  <c r="O1225" i="1"/>
  <c r="P1225" i="1"/>
  <c r="T1225" i="1"/>
  <c r="N1226" i="1"/>
  <c r="N1228" i="1"/>
  <c r="O1228" i="1"/>
  <c r="P1228" i="1"/>
  <c r="T1228" i="1"/>
  <c r="N1229" i="1"/>
  <c r="O1229" i="1"/>
  <c r="P1229" i="1"/>
  <c r="T1229" i="1"/>
  <c r="P1230" i="1"/>
  <c r="N1231" i="1"/>
  <c r="O1231" i="1"/>
  <c r="P1231" i="1"/>
  <c r="T1231" i="1"/>
  <c r="N1232" i="1"/>
  <c r="O1232" i="1"/>
  <c r="P1232" i="1"/>
  <c r="T1232" i="1"/>
  <c r="P1233" i="1"/>
  <c r="N1235" i="1"/>
  <c r="O1235" i="1"/>
  <c r="P1235" i="1"/>
  <c r="T1235" i="1"/>
  <c r="N1236" i="1"/>
  <c r="O1236" i="1"/>
  <c r="P1236" i="1"/>
  <c r="T1236" i="1"/>
  <c r="T1238" i="1"/>
  <c r="N1239" i="1"/>
  <c r="O1239" i="1"/>
  <c r="P1239" i="1"/>
  <c r="T1239" i="1"/>
  <c r="N1240" i="1"/>
  <c r="O1240" i="1"/>
  <c r="P1240" i="1"/>
  <c r="T1240" i="1"/>
  <c r="O1241" i="1"/>
  <c r="N1243" i="1"/>
  <c r="O1243" i="1"/>
  <c r="P1243" i="1"/>
  <c r="T1243" i="1"/>
  <c r="N1244" i="1"/>
  <c r="O1244" i="1"/>
  <c r="P1244" i="1"/>
  <c r="T1244" i="1"/>
  <c r="O1245" i="1"/>
  <c r="N1247" i="1"/>
  <c r="O1247" i="1"/>
  <c r="P1247" i="1"/>
  <c r="T1247" i="1"/>
  <c r="N1248" i="1"/>
  <c r="O1248" i="1"/>
  <c r="P1248" i="1"/>
  <c r="T1248" i="1"/>
  <c r="T1249" i="1"/>
  <c r="P1250" i="1"/>
  <c r="N1251" i="1"/>
  <c r="O1251" i="1"/>
  <c r="P1251" i="1"/>
  <c r="T1251" i="1"/>
  <c r="N1252" i="1"/>
  <c r="O1252" i="1"/>
  <c r="P1252" i="1"/>
  <c r="T1252" i="1"/>
  <c r="N1253" i="1"/>
  <c r="T1253" i="1"/>
  <c r="N1255" i="1"/>
  <c r="O1255" i="1"/>
  <c r="P1255" i="1"/>
  <c r="T1255" i="1"/>
  <c r="N1256" i="1"/>
  <c r="O1256" i="1"/>
  <c r="P1256" i="1"/>
  <c r="T1256" i="1"/>
  <c r="P1257" i="1"/>
  <c r="N1259" i="1"/>
  <c r="O1259" i="1"/>
  <c r="P1259" i="1"/>
  <c r="T1259" i="1"/>
  <c r="T1260" i="1"/>
  <c r="P1261" i="1"/>
  <c r="T1261" i="1"/>
  <c r="T1262" i="1"/>
  <c r="N1263" i="1"/>
  <c r="O1263" i="1"/>
  <c r="P1263" i="1"/>
  <c r="T1263" i="1"/>
  <c r="N1264" i="1"/>
  <c r="O1264" i="1"/>
  <c r="P1264" i="1"/>
  <c r="T1264" i="1"/>
  <c r="P1265" i="1"/>
  <c r="T1265" i="1"/>
  <c r="T1266" i="1"/>
  <c r="N1267" i="1"/>
  <c r="O1267" i="1"/>
  <c r="P1267" i="1"/>
  <c r="T1267" i="1"/>
  <c r="N1268" i="1"/>
  <c r="O1268" i="1"/>
  <c r="P1268" i="1"/>
  <c r="T1268" i="1"/>
  <c r="O1269" i="1"/>
  <c r="T1269" i="1"/>
  <c r="N1271" i="1"/>
  <c r="O1271" i="1"/>
  <c r="P1271" i="1"/>
  <c r="T1271" i="1"/>
  <c r="N1272" i="1"/>
  <c r="O1272" i="1"/>
  <c r="P1272" i="1"/>
  <c r="T1272" i="1"/>
  <c r="O1273" i="1"/>
  <c r="P1273" i="1"/>
  <c r="N1275" i="1"/>
  <c r="O1275" i="1"/>
  <c r="P1275" i="1"/>
  <c r="T1275" i="1"/>
  <c r="N1276" i="1"/>
  <c r="O1276" i="1"/>
  <c r="P1276" i="1"/>
  <c r="T1276" i="1"/>
  <c r="O1277" i="1"/>
  <c r="P1277" i="1"/>
  <c r="N1279" i="1"/>
  <c r="O1279" i="1"/>
  <c r="P1279" i="1"/>
  <c r="T1279" i="1"/>
  <c r="N1280" i="1"/>
  <c r="O1280" i="1"/>
  <c r="P1280" i="1"/>
  <c r="T1280" i="1"/>
  <c r="N1281" i="1"/>
  <c r="T1281" i="1"/>
  <c r="T1282" i="1"/>
  <c r="N1283" i="1"/>
  <c r="O1283" i="1"/>
  <c r="P1283" i="1"/>
  <c r="T1283" i="1"/>
  <c r="N1284" i="1"/>
  <c r="O1284" i="1"/>
  <c r="P1284" i="1"/>
  <c r="T1284" i="1"/>
  <c r="N1285" i="1"/>
  <c r="N1287" i="1"/>
  <c r="O1287" i="1"/>
  <c r="P1287" i="1"/>
  <c r="T1287" i="1"/>
  <c r="N1288" i="1"/>
  <c r="O1288" i="1"/>
  <c r="P1288" i="1"/>
  <c r="T1288" i="1"/>
  <c r="O1289" i="1"/>
  <c r="P1289" i="1"/>
  <c r="P1290" i="1"/>
  <c r="N1291" i="1"/>
  <c r="O1291" i="1"/>
  <c r="P1291" i="1"/>
  <c r="T1291" i="1"/>
  <c r="N1292" i="1"/>
  <c r="O1292" i="1"/>
  <c r="P1292" i="1"/>
  <c r="T1292" i="1"/>
  <c r="P1293" i="1"/>
  <c r="T1293" i="1"/>
  <c r="N1295" i="1"/>
  <c r="O1295" i="1"/>
  <c r="P1295" i="1"/>
  <c r="T1295" i="1"/>
  <c r="N1296" i="1"/>
  <c r="O1296" i="1"/>
  <c r="P1296" i="1"/>
  <c r="T1296" i="1"/>
  <c r="T1298" i="1"/>
  <c r="N1299" i="1"/>
  <c r="O1299" i="1"/>
  <c r="P1299" i="1"/>
  <c r="T1299" i="1"/>
  <c r="N1300" i="1"/>
  <c r="O1300" i="1"/>
  <c r="P1300" i="1"/>
  <c r="T1300" i="1"/>
  <c r="N1301" i="1"/>
  <c r="O1301" i="1"/>
  <c r="N1303" i="1"/>
  <c r="O1303" i="1"/>
  <c r="P1303" i="1"/>
  <c r="T1303" i="1"/>
  <c r="N1304" i="1"/>
  <c r="O1304" i="1"/>
  <c r="P1304" i="1"/>
  <c r="T1304" i="1"/>
  <c r="O1305" i="1"/>
  <c r="P1305" i="1"/>
  <c r="P1306" i="1"/>
  <c r="N1307" i="1"/>
  <c r="O1307" i="1"/>
  <c r="P1307" i="1"/>
  <c r="T1307" i="1"/>
  <c r="N1308" i="1"/>
  <c r="O1308" i="1"/>
  <c r="P1308" i="1"/>
  <c r="T1308" i="1"/>
  <c r="P1309" i="1"/>
  <c r="T1309" i="1"/>
  <c r="N1311" i="1"/>
  <c r="O1311" i="1"/>
  <c r="P1311" i="1"/>
  <c r="T1311" i="1"/>
  <c r="N1312" i="1"/>
  <c r="O1312" i="1"/>
  <c r="P1312" i="1"/>
  <c r="T1312" i="1"/>
  <c r="N1313" i="1"/>
  <c r="T1313" i="1"/>
  <c r="T1314" i="1"/>
  <c r="N1315" i="1"/>
  <c r="O1315" i="1"/>
  <c r="P1315" i="1"/>
  <c r="T1315" i="1"/>
  <c r="N1316" i="1"/>
  <c r="O1316" i="1"/>
  <c r="P1316" i="1"/>
  <c r="T1316" i="1"/>
  <c r="N1317" i="1"/>
  <c r="O1317" i="1"/>
  <c r="N1319" i="1"/>
  <c r="O1319" i="1"/>
  <c r="P1319" i="1"/>
  <c r="T1319" i="1"/>
  <c r="N1320" i="1"/>
  <c r="O1320" i="1"/>
  <c r="P1320" i="1"/>
  <c r="T1320" i="1"/>
  <c r="O1321" i="1"/>
  <c r="P1321" i="1"/>
  <c r="P1322" i="1"/>
  <c r="N1323" i="1"/>
  <c r="O1323" i="1"/>
  <c r="P1323" i="1"/>
  <c r="T1323" i="1"/>
  <c r="N1324" i="1"/>
  <c r="O1324" i="1"/>
  <c r="P1324" i="1"/>
  <c r="T1324" i="1"/>
  <c r="P1325" i="1"/>
  <c r="T1325" i="1"/>
  <c r="N1327" i="1"/>
  <c r="O1327" i="1"/>
  <c r="P1327" i="1"/>
  <c r="T1327" i="1"/>
  <c r="N1328" i="1"/>
  <c r="O1328" i="1"/>
  <c r="P1328" i="1"/>
  <c r="T1328" i="1"/>
  <c r="N1329" i="1"/>
  <c r="T1329" i="1"/>
  <c r="T1330" i="1"/>
  <c r="N1331" i="1"/>
  <c r="O1331" i="1"/>
  <c r="P1331" i="1"/>
  <c r="T1331" i="1"/>
  <c r="N1332" i="1"/>
  <c r="O1332" i="1"/>
  <c r="P1332" i="1"/>
  <c r="T1332" i="1"/>
  <c r="N1333" i="1"/>
  <c r="O1333" i="1"/>
  <c r="N1335" i="1"/>
  <c r="O1335" i="1"/>
  <c r="P1335" i="1"/>
  <c r="T1335" i="1"/>
  <c r="N1336" i="1"/>
  <c r="O1336" i="1"/>
  <c r="P1336" i="1"/>
  <c r="T1336" i="1"/>
  <c r="O1337" i="1"/>
  <c r="P1337" i="1"/>
  <c r="P1338" i="1"/>
  <c r="N1339" i="1"/>
  <c r="O1339" i="1"/>
  <c r="P1339" i="1"/>
  <c r="T1339" i="1"/>
  <c r="N1340" i="1"/>
  <c r="O1340" i="1"/>
  <c r="P1340" i="1"/>
  <c r="T1340" i="1"/>
  <c r="P1341" i="1"/>
  <c r="T1341" i="1"/>
  <c r="N1343" i="1"/>
  <c r="O1343" i="1"/>
  <c r="P1343" i="1"/>
  <c r="T1343" i="1"/>
  <c r="N1344" i="1"/>
  <c r="O1344" i="1"/>
  <c r="P1344" i="1"/>
  <c r="T1344" i="1"/>
  <c r="N1345" i="1"/>
  <c r="T1345" i="1"/>
  <c r="T1346" i="1"/>
  <c r="N1347" i="1"/>
  <c r="O1347" i="1"/>
  <c r="P1347" i="1"/>
  <c r="T1347" i="1"/>
  <c r="N1348" i="1"/>
  <c r="O1348" i="1"/>
  <c r="P1348" i="1"/>
  <c r="T1348" i="1"/>
  <c r="N1349" i="1"/>
  <c r="O1349" i="1"/>
  <c r="N1351" i="1"/>
  <c r="O1351" i="1"/>
  <c r="P1351" i="1"/>
  <c r="T1351" i="1"/>
  <c r="N1352" i="1"/>
  <c r="O1352" i="1"/>
  <c r="P1352" i="1"/>
  <c r="T1352" i="1"/>
  <c r="O1353" i="1"/>
  <c r="P1353" i="1"/>
  <c r="P1354" i="1"/>
  <c r="N1355" i="1"/>
  <c r="O1355" i="1"/>
  <c r="P1355" i="1"/>
  <c r="T1355" i="1"/>
  <c r="N1356" i="1"/>
  <c r="O1356" i="1"/>
  <c r="P1356" i="1"/>
  <c r="T1356" i="1"/>
  <c r="P1357" i="1"/>
  <c r="T1357" i="1"/>
  <c r="N1359" i="1"/>
  <c r="O1359" i="1"/>
  <c r="P1359" i="1"/>
  <c r="T1359" i="1"/>
  <c r="N1360" i="1"/>
  <c r="O1360" i="1"/>
  <c r="P1360" i="1"/>
  <c r="T1360" i="1"/>
  <c r="N1361" i="1"/>
  <c r="T1361" i="1"/>
  <c r="T1362" i="1"/>
  <c r="N1363" i="1"/>
  <c r="O1363" i="1"/>
  <c r="P1363" i="1"/>
  <c r="T1363" i="1"/>
  <c r="N1364" i="1"/>
  <c r="O1364" i="1"/>
  <c r="P1364" i="1"/>
  <c r="T1364" i="1"/>
  <c r="N1365" i="1"/>
  <c r="O1365" i="1"/>
  <c r="T892" i="1"/>
  <c r="N892" i="1"/>
  <c r="O892" i="1"/>
  <c r="P892" i="1"/>
  <c r="O1297" i="1" l="1"/>
  <c r="T1297" i="1"/>
  <c r="N1193" i="1"/>
  <c r="O1062" i="1"/>
  <c r="N1192" i="1"/>
  <c r="N1109" i="1"/>
  <c r="T1097" i="1"/>
  <c r="O1094" i="1"/>
  <c r="P1260" i="1"/>
  <c r="T1192" i="1"/>
  <c r="O1173" i="1"/>
  <c r="O1260" i="1"/>
  <c r="P1193" i="1"/>
  <c r="P1192" i="1"/>
  <c r="T1186" i="1"/>
  <c r="N1173" i="1"/>
  <c r="P1109" i="1"/>
  <c r="O1097" i="1"/>
  <c r="T1094" i="1"/>
  <c r="N1062" i="1"/>
  <c r="N1029" i="1"/>
  <c r="T1109" i="1"/>
  <c r="N1094" i="1"/>
  <c r="O1285" i="1"/>
  <c r="N1046" i="1"/>
  <c r="P1041" i="1"/>
  <c r="P1029" i="1"/>
  <c r="N1002" i="1"/>
  <c r="O1049" i="1"/>
  <c r="O1018" i="1"/>
  <c r="N1018" i="1"/>
  <c r="T1046" i="1"/>
  <c r="O1029" i="1"/>
  <c r="T1018" i="1"/>
  <c r="N994" i="1"/>
  <c r="O1362" i="1"/>
  <c r="P1362" i="1"/>
  <c r="P1350" i="1"/>
  <c r="T1350" i="1"/>
  <c r="N1342" i="1"/>
  <c r="O1342" i="1"/>
  <c r="P1334" i="1"/>
  <c r="T1334" i="1"/>
  <c r="N1326" i="1"/>
  <c r="O1326" i="1"/>
  <c r="P1318" i="1"/>
  <c r="T1318" i="1"/>
  <c r="N1310" i="1"/>
  <c r="O1310" i="1"/>
  <c r="T1306" i="1"/>
  <c r="N1306" i="1"/>
  <c r="N1294" i="1"/>
  <c r="O1294" i="1"/>
  <c r="P1286" i="1"/>
  <c r="T1286" i="1"/>
  <c r="N1278" i="1"/>
  <c r="O1278" i="1"/>
  <c r="T1274" i="1"/>
  <c r="N1274" i="1"/>
  <c r="O1274" i="1"/>
  <c r="N1262" i="1"/>
  <c r="O1262" i="1"/>
  <c r="P1262" i="1"/>
  <c r="O1254" i="1"/>
  <c r="P1254" i="1"/>
  <c r="N1254" i="1"/>
  <c r="T1254" i="1"/>
  <c r="T1246" i="1"/>
  <c r="N1246" i="1"/>
  <c r="O1246" i="1"/>
  <c r="O1238" i="1"/>
  <c r="P1238" i="1"/>
  <c r="N1223" i="1"/>
  <c r="O1223" i="1"/>
  <c r="P1223" i="1"/>
  <c r="O1215" i="1"/>
  <c r="P1215" i="1"/>
  <c r="T1207" i="1"/>
  <c r="N1207" i="1"/>
  <c r="P1207" i="1"/>
  <c r="T1195" i="1"/>
  <c r="N1195" i="1"/>
  <c r="P1195" i="1"/>
  <c r="N1187" i="1"/>
  <c r="O1187" i="1"/>
  <c r="P1187" i="1"/>
  <c r="P1179" i="1"/>
  <c r="T1179" i="1"/>
  <c r="N1179" i="1"/>
  <c r="T1171" i="1"/>
  <c r="N1171" i="1"/>
  <c r="P1171" i="1"/>
  <c r="O1163" i="1"/>
  <c r="P1163" i="1"/>
  <c r="N1163" i="1"/>
  <c r="T1163" i="1"/>
  <c r="P1155" i="1"/>
  <c r="T1155" i="1"/>
  <c r="N1155" i="1"/>
  <c r="O1151" i="1"/>
  <c r="P1151" i="1"/>
  <c r="N1151" i="1"/>
  <c r="T1151" i="1"/>
  <c r="T1132" i="1"/>
  <c r="N1132" i="1"/>
  <c r="P1132" i="1"/>
  <c r="O1132" i="1"/>
  <c r="T1124" i="1"/>
  <c r="O1124" i="1"/>
  <c r="P1124" i="1"/>
  <c r="N1124" i="1"/>
  <c r="O1116" i="1"/>
  <c r="P1116" i="1"/>
  <c r="T1116" i="1"/>
  <c r="N1116" i="1"/>
  <c r="P1108" i="1"/>
  <c r="O1108" i="1"/>
  <c r="T1108" i="1"/>
  <c r="N1108" i="1"/>
  <c r="N1100" i="1"/>
  <c r="P1100" i="1"/>
  <c r="T1100" i="1"/>
  <c r="O1100" i="1"/>
  <c r="T1096" i="1"/>
  <c r="P1096" i="1"/>
  <c r="O1096" i="1"/>
  <c r="N1088" i="1"/>
  <c r="O1088" i="1"/>
  <c r="P1088" i="1"/>
  <c r="T1088" i="1"/>
  <c r="T1084" i="1"/>
  <c r="N1084" i="1"/>
  <c r="O1084" i="1"/>
  <c r="P1084" i="1"/>
  <c r="N1076" i="1"/>
  <c r="O1076" i="1"/>
  <c r="P1076" i="1"/>
  <c r="T1076" i="1"/>
  <c r="P1068" i="1"/>
  <c r="T1068" i="1"/>
  <c r="N1068" i="1"/>
  <c r="P1056" i="1"/>
  <c r="T1056" i="1"/>
  <c r="N1056" i="1"/>
  <c r="O1056" i="1"/>
  <c r="P1044" i="1"/>
  <c r="T1044" i="1"/>
  <c r="N1044" i="1"/>
  <c r="O1044" i="1"/>
  <c r="O1040" i="1"/>
  <c r="P1040" i="1"/>
  <c r="T1040" i="1"/>
  <c r="N1040" i="1"/>
  <c r="T1032" i="1"/>
  <c r="N1032" i="1"/>
  <c r="P1032" i="1"/>
  <c r="O1032" i="1"/>
  <c r="N1024" i="1"/>
  <c r="O1024" i="1"/>
  <c r="P1024" i="1"/>
  <c r="T1024" i="1"/>
  <c r="N1016" i="1"/>
  <c r="T1016" i="1"/>
  <c r="O1016" i="1"/>
  <c r="P1016" i="1"/>
  <c r="O1008" i="1"/>
  <c r="T1008" i="1"/>
  <c r="N1008" i="1"/>
  <c r="P1008" i="1"/>
  <c r="T1000" i="1"/>
  <c r="N1000" i="1"/>
  <c r="O1000" i="1"/>
  <c r="O996" i="1"/>
  <c r="T996" i="1"/>
  <c r="N996" i="1"/>
  <c r="P996" i="1"/>
  <c r="T988" i="1"/>
  <c r="N988" i="1"/>
  <c r="P988" i="1"/>
  <c r="O988" i="1"/>
  <c r="P984" i="1"/>
  <c r="N984" i="1"/>
  <c r="O984" i="1"/>
  <c r="P972" i="1"/>
  <c r="N972" i="1"/>
  <c r="O972" i="1"/>
  <c r="T972" i="1"/>
  <c r="T964" i="1"/>
  <c r="N964" i="1"/>
  <c r="O964" i="1"/>
  <c r="P964" i="1"/>
  <c r="O956" i="1"/>
  <c r="P956" i="1"/>
  <c r="N956" i="1"/>
  <c r="T956" i="1"/>
  <c r="P948" i="1"/>
  <c r="T948" i="1"/>
  <c r="N948" i="1"/>
  <c r="O948" i="1"/>
  <c r="N940" i="1"/>
  <c r="O940" i="1"/>
  <c r="P940" i="1"/>
  <c r="T940" i="1"/>
  <c r="N932" i="1"/>
  <c r="O932" i="1"/>
  <c r="T932" i="1"/>
  <c r="P932" i="1"/>
  <c r="N920" i="1"/>
  <c r="O920" i="1"/>
  <c r="T920" i="1"/>
  <c r="P912" i="1"/>
  <c r="T912" i="1"/>
  <c r="O912" i="1"/>
  <c r="N912" i="1"/>
  <c r="T904" i="1"/>
  <c r="N904" i="1"/>
  <c r="O904" i="1"/>
  <c r="P904" i="1"/>
  <c r="O896" i="1"/>
  <c r="P896" i="1"/>
  <c r="N896" i="1"/>
  <c r="T896" i="1"/>
  <c r="O1306" i="1"/>
  <c r="O1207" i="1"/>
  <c r="O1350" i="1"/>
  <c r="T1342" i="1"/>
  <c r="O1334" i="1"/>
  <c r="T1326" i="1"/>
  <c r="O1318" i="1"/>
  <c r="T1310" i="1"/>
  <c r="T1294" i="1"/>
  <c r="O1286" i="1"/>
  <c r="T1278" i="1"/>
  <c r="T1215" i="1"/>
  <c r="O1195" i="1"/>
  <c r="O1179" i="1"/>
  <c r="O1155" i="1"/>
  <c r="O1068" i="1"/>
  <c r="P1000" i="1"/>
  <c r="N1358" i="1"/>
  <c r="O1358" i="1"/>
  <c r="T1354" i="1"/>
  <c r="N1354" i="1"/>
  <c r="O1346" i="1"/>
  <c r="P1346" i="1"/>
  <c r="T1338" i="1"/>
  <c r="N1338" i="1"/>
  <c r="O1330" i="1"/>
  <c r="P1330" i="1"/>
  <c r="T1322" i="1"/>
  <c r="N1322" i="1"/>
  <c r="O1314" i="1"/>
  <c r="P1314" i="1"/>
  <c r="P1302" i="1"/>
  <c r="T1302" i="1"/>
  <c r="O1298" i="1"/>
  <c r="P1298" i="1"/>
  <c r="T1290" i="1"/>
  <c r="N1290" i="1"/>
  <c r="O1282" i="1"/>
  <c r="P1282" i="1"/>
  <c r="P1270" i="1"/>
  <c r="N1270" i="1"/>
  <c r="O1270" i="1"/>
  <c r="O1266" i="1"/>
  <c r="N1266" i="1"/>
  <c r="P1266" i="1"/>
  <c r="T1258" i="1"/>
  <c r="O1258" i="1"/>
  <c r="P1258" i="1"/>
  <c r="N1250" i="1"/>
  <c r="O1250" i="1"/>
  <c r="T1250" i="1"/>
  <c r="P1242" i="1"/>
  <c r="T1242" i="1"/>
  <c r="O1242" i="1"/>
  <c r="N1234" i="1"/>
  <c r="O1234" i="1"/>
  <c r="P1234" i="1"/>
  <c r="O1227" i="1"/>
  <c r="P1227" i="1"/>
  <c r="P1219" i="1"/>
  <c r="T1219" i="1"/>
  <c r="O1219" i="1"/>
  <c r="N1211" i="1"/>
  <c r="O1211" i="1"/>
  <c r="P1211" i="1"/>
  <c r="O1203" i="1"/>
  <c r="P1203" i="1"/>
  <c r="N1199" i="1"/>
  <c r="O1199" i="1"/>
  <c r="P1199" i="1"/>
  <c r="P1191" i="1"/>
  <c r="T1191" i="1"/>
  <c r="N1191" i="1"/>
  <c r="T1183" i="1"/>
  <c r="N1183" i="1"/>
  <c r="P1183" i="1"/>
  <c r="O1175" i="1"/>
  <c r="P1175" i="1"/>
  <c r="N1175" i="1"/>
  <c r="T1175" i="1"/>
  <c r="P1167" i="1"/>
  <c r="T1167" i="1"/>
  <c r="N1167" i="1"/>
  <c r="N1159" i="1"/>
  <c r="O1159" i="1"/>
  <c r="T1159" i="1"/>
  <c r="N1147" i="1"/>
  <c r="O1147" i="1"/>
  <c r="T1147" i="1"/>
  <c r="T1143" i="1"/>
  <c r="N1143" i="1"/>
  <c r="O1143" i="1"/>
  <c r="N1136" i="1"/>
  <c r="O1136" i="1"/>
  <c r="T1136" i="1"/>
  <c r="O1128" i="1"/>
  <c r="P1128" i="1"/>
  <c r="T1128" i="1"/>
  <c r="N1128" i="1"/>
  <c r="P1120" i="1"/>
  <c r="O1120" i="1"/>
  <c r="T1120" i="1"/>
  <c r="N1120" i="1"/>
  <c r="N1112" i="1"/>
  <c r="P1112" i="1"/>
  <c r="T1112" i="1"/>
  <c r="O1112" i="1"/>
  <c r="O1104" i="1"/>
  <c r="P1104" i="1"/>
  <c r="T1104" i="1"/>
  <c r="N1104" i="1"/>
  <c r="O1092" i="1"/>
  <c r="P1092" i="1"/>
  <c r="N1092" i="1"/>
  <c r="T1092" i="1"/>
  <c r="P1080" i="1"/>
  <c r="T1080" i="1"/>
  <c r="N1080" i="1"/>
  <c r="T1072" i="1"/>
  <c r="N1072" i="1"/>
  <c r="O1072" i="1"/>
  <c r="P1072" i="1"/>
  <c r="O1064" i="1"/>
  <c r="P1064" i="1"/>
  <c r="N1064" i="1"/>
  <c r="T1064" i="1"/>
  <c r="T1060" i="1"/>
  <c r="N1060" i="1"/>
  <c r="P1060" i="1"/>
  <c r="O1060" i="1"/>
  <c r="O1052" i="1"/>
  <c r="P1052" i="1"/>
  <c r="N1052" i="1"/>
  <c r="T1052" i="1"/>
  <c r="N1048" i="1"/>
  <c r="O1048" i="1"/>
  <c r="P1048" i="1"/>
  <c r="N1036" i="1"/>
  <c r="O1036" i="1"/>
  <c r="P1036" i="1"/>
  <c r="T1036" i="1"/>
  <c r="O1028" i="1"/>
  <c r="P1028" i="1"/>
  <c r="T1028" i="1"/>
  <c r="O1020" i="1"/>
  <c r="T1020" i="1"/>
  <c r="N1020" i="1"/>
  <c r="P1020" i="1"/>
  <c r="P1012" i="1"/>
  <c r="T1012" i="1"/>
  <c r="N1012" i="1"/>
  <c r="O1012" i="1"/>
  <c r="N1004" i="1"/>
  <c r="T1004" i="1"/>
  <c r="P1004" i="1"/>
  <c r="O1004" i="1"/>
  <c r="N992" i="1"/>
  <c r="T992" i="1"/>
  <c r="O992" i="1"/>
  <c r="P992" i="1"/>
  <c r="N980" i="1"/>
  <c r="T980" i="1"/>
  <c r="O980" i="1"/>
  <c r="P980" i="1"/>
  <c r="T976" i="1"/>
  <c r="N976" i="1"/>
  <c r="O976" i="1"/>
  <c r="P976" i="1"/>
  <c r="O968" i="1"/>
  <c r="N968" i="1"/>
  <c r="P968" i="1"/>
  <c r="T968" i="1"/>
  <c r="P960" i="1"/>
  <c r="T960" i="1"/>
  <c r="N960" i="1"/>
  <c r="O960" i="1"/>
  <c r="N952" i="1"/>
  <c r="O952" i="1"/>
  <c r="T952" i="1"/>
  <c r="P952" i="1"/>
  <c r="O944" i="1"/>
  <c r="P944" i="1"/>
  <c r="N944" i="1"/>
  <c r="T944" i="1"/>
  <c r="O936" i="1"/>
  <c r="P936" i="1"/>
  <c r="N936" i="1"/>
  <c r="T928" i="1"/>
  <c r="N928" i="1"/>
  <c r="O928" i="1"/>
  <c r="P924" i="1"/>
  <c r="T924" i="1"/>
  <c r="O924" i="1"/>
  <c r="N924" i="1"/>
  <c r="T916" i="1"/>
  <c r="N916" i="1"/>
  <c r="O916" i="1"/>
  <c r="P916" i="1"/>
  <c r="O908" i="1"/>
  <c r="P908" i="1"/>
  <c r="N908" i="1"/>
  <c r="T908" i="1"/>
  <c r="P900" i="1"/>
  <c r="T900" i="1"/>
  <c r="N900" i="1"/>
  <c r="O900" i="1"/>
  <c r="N1362" i="1"/>
  <c r="O1354" i="1"/>
  <c r="N1346" i="1"/>
  <c r="N1314" i="1"/>
  <c r="O1290" i="1"/>
  <c r="N1258" i="1"/>
  <c r="N1238" i="1"/>
  <c r="T1227" i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T1270" i="1"/>
  <c r="P1246" i="1"/>
  <c r="T1234" i="1"/>
  <c r="N1215" i="1"/>
  <c r="T1203" i="1"/>
  <c r="T1187" i="1"/>
  <c r="O1183" i="1"/>
  <c r="O1171" i="1"/>
  <c r="P1159" i="1"/>
  <c r="P1147" i="1"/>
  <c r="P1136" i="1"/>
  <c r="O1080" i="1"/>
  <c r="N1028" i="1"/>
  <c r="T936" i="1"/>
  <c r="O1253" i="1"/>
  <c r="P1253" i="1"/>
  <c r="P1241" i="1"/>
  <c r="T1241" i="1"/>
  <c r="N1233" i="1"/>
  <c r="O1233" i="1"/>
  <c r="P1226" i="1"/>
  <c r="T1226" i="1"/>
  <c r="T1218" i="1"/>
  <c r="N1218" i="1"/>
  <c r="O1210" i="1"/>
  <c r="P1210" i="1"/>
  <c r="P1202" i="1"/>
  <c r="T1202" i="1"/>
  <c r="N1194" i="1"/>
  <c r="O1194" i="1"/>
  <c r="O1186" i="1"/>
  <c r="P1186" i="1"/>
  <c r="T1178" i="1"/>
  <c r="N1178" i="1"/>
  <c r="T1166" i="1"/>
  <c r="N1166" i="1"/>
  <c r="O1158" i="1"/>
  <c r="P1158" i="1"/>
  <c r="P1150" i="1"/>
  <c r="T1150" i="1"/>
  <c r="N1142" i="1"/>
  <c r="O1142" i="1"/>
  <c r="O1135" i="1"/>
  <c r="P1135" i="1"/>
  <c r="P1127" i="1"/>
  <c r="O1127" i="1"/>
  <c r="T1127" i="1"/>
  <c r="P1115" i="1"/>
  <c r="O1115" i="1"/>
  <c r="T1115" i="1"/>
  <c r="T1107" i="1"/>
  <c r="O1107" i="1"/>
  <c r="P1107" i="1"/>
  <c r="O1099" i="1"/>
  <c r="P1099" i="1"/>
  <c r="T1099" i="1"/>
  <c r="N1095" i="1"/>
  <c r="P1095" i="1"/>
  <c r="T1095" i="1"/>
  <c r="O1087" i="1"/>
  <c r="P1087" i="1"/>
  <c r="T1087" i="1"/>
  <c r="T1079" i="1"/>
  <c r="N1079" i="1"/>
  <c r="O1079" i="1"/>
  <c r="P1079" i="1"/>
  <c r="N1071" i="1"/>
  <c r="O1071" i="1"/>
  <c r="N1059" i="1"/>
  <c r="O1059" i="1"/>
  <c r="P1059" i="1"/>
  <c r="P1051" i="1"/>
  <c r="T1051" i="1"/>
  <c r="N1051" i="1"/>
  <c r="T1043" i="1"/>
  <c r="N1043" i="1"/>
  <c r="O1035" i="1"/>
  <c r="P1035" i="1"/>
  <c r="P1027" i="1"/>
  <c r="T1027" i="1"/>
  <c r="O1027" i="1"/>
  <c r="P1019" i="1"/>
  <c r="T1019" i="1"/>
  <c r="N1019" i="1"/>
  <c r="O1019" i="1"/>
  <c r="T1011" i="1"/>
  <c r="P1011" i="1"/>
  <c r="O1003" i="1"/>
  <c r="T1003" i="1"/>
  <c r="N1003" i="1"/>
  <c r="N999" i="1"/>
  <c r="T999" i="1"/>
  <c r="O999" i="1"/>
  <c r="P999" i="1"/>
  <c r="P995" i="1"/>
  <c r="T995" i="1"/>
  <c r="O995" i="1"/>
  <c r="N987" i="1"/>
  <c r="T987" i="1"/>
  <c r="O987" i="1"/>
  <c r="O979" i="1"/>
  <c r="T979" i="1"/>
  <c r="N979" i="1"/>
  <c r="P979" i="1"/>
  <c r="T971" i="1"/>
  <c r="N971" i="1"/>
  <c r="P971" i="1"/>
  <c r="N963" i="1"/>
  <c r="T963" i="1"/>
  <c r="P955" i="1"/>
  <c r="T955" i="1"/>
  <c r="N955" i="1"/>
  <c r="O955" i="1"/>
  <c r="T947" i="1"/>
  <c r="N947" i="1"/>
  <c r="P947" i="1"/>
  <c r="O939" i="1"/>
  <c r="P939" i="1"/>
  <c r="T939" i="1"/>
  <c r="O931" i="1"/>
  <c r="P931" i="1"/>
  <c r="N931" i="1"/>
  <c r="T931" i="1"/>
  <c r="T923" i="1"/>
  <c r="N923" i="1"/>
  <c r="O923" i="1"/>
  <c r="N915" i="1"/>
  <c r="O915" i="1"/>
  <c r="T915" i="1"/>
  <c r="P907" i="1"/>
  <c r="T907" i="1"/>
  <c r="O907" i="1"/>
  <c r="N907" i="1"/>
  <c r="P895" i="1"/>
  <c r="T895" i="1"/>
  <c r="T1365" i="1"/>
  <c r="O1357" i="1"/>
  <c r="N1353" i="1"/>
  <c r="T1349" i="1"/>
  <c r="P1345" i="1"/>
  <c r="O1341" i="1"/>
  <c r="N1337" i="1"/>
  <c r="T1333" i="1"/>
  <c r="P1329" i="1"/>
  <c r="O1325" i="1"/>
  <c r="N1321" i="1"/>
  <c r="T1317" i="1"/>
  <c r="P1313" i="1"/>
  <c r="O1309" i="1"/>
  <c r="N1305" i="1"/>
  <c r="T1301" i="1"/>
  <c r="P1297" i="1"/>
  <c r="O1293" i="1"/>
  <c r="N1289" i="1"/>
  <c r="T1285" i="1"/>
  <c r="P1281" i="1"/>
  <c r="N1273" i="1"/>
  <c r="N1269" i="1"/>
  <c r="N1265" i="1"/>
  <c r="O1261" i="1"/>
  <c r="O1257" i="1"/>
  <c r="N1241" i="1"/>
  <c r="O1218" i="1"/>
  <c r="P1194" i="1"/>
  <c r="T1158" i="1"/>
  <c r="N1150" i="1"/>
  <c r="T1135" i="1"/>
  <c r="T1071" i="1"/>
  <c r="O1051" i="1"/>
  <c r="T1035" i="1"/>
  <c r="P1003" i="1"/>
  <c r="P987" i="1"/>
  <c r="N1249" i="1"/>
  <c r="O1249" i="1"/>
  <c r="T1245" i="1"/>
  <c r="N1245" i="1"/>
  <c r="O1237" i="1"/>
  <c r="P1237" i="1"/>
  <c r="T1230" i="1"/>
  <c r="N1230" i="1"/>
  <c r="O1222" i="1"/>
  <c r="P1222" i="1"/>
  <c r="P1214" i="1"/>
  <c r="T1214" i="1"/>
  <c r="N1206" i="1"/>
  <c r="O1206" i="1"/>
  <c r="O1198" i="1"/>
  <c r="P1198" i="1"/>
  <c r="T1190" i="1"/>
  <c r="N1190" i="1"/>
  <c r="N1182" i="1"/>
  <c r="O1182" i="1"/>
  <c r="P1174" i="1"/>
  <c r="T1174" i="1"/>
  <c r="N1170" i="1"/>
  <c r="O1170" i="1"/>
  <c r="P1162" i="1"/>
  <c r="T1162" i="1"/>
  <c r="T1154" i="1"/>
  <c r="N1154" i="1"/>
  <c r="O1146" i="1"/>
  <c r="P1146" i="1"/>
  <c r="P1139" i="1"/>
  <c r="T1139" i="1"/>
  <c r="N1131" i="1"/>
  <c r="O1131" i="1"/>
  <c r="N1123" i="1"/>
  <c r="O1123" i="1"/>
  <c r="P1123" i="1"/>
  <c r="T1119" i="1"/>
  <c r="O1119" i="1"/>
  <c r="P1119" i="1"/>
  <c r="O1111" i="1"/>
  <c r="P1111" i="1"/>
  <c r="T1111" i="1"/>
  <c r="P1103" i="1"/>
  <c r="O1103" i="1"/>
  <c r="T1103" i="1"/>
  <c r="P1091" i="1"/>
  <c r="T1091" i="1"/>
  <c r="N1091" i="1"/>
  <c r="N1083" i="1"/>
  <c r="O1083" i="1"/>
  <c r="O1075" i="1"/>
  <c r="P1075" i="1"/>
  <c r="T1075" i="1"/>
  <c r="T1067" i="1"/>
  <c r="N1067" i="1"/>
  <c r="O1067" i="1"/>
  <c r="P1067" i="1"/>
  <c r="P1063" i="1"/>
  <c r="T1063" i="1"/>
  <c r="T1055" i="1"/>
  <c r="N1055" i="1"/>
  <c r="P1055" i="1"/>
  <c r="O1047" i="1"/>
  <c r="P1047" i="1"/>
  <c r="T1047" i="1"/>
  <c r="P1039" i="1"/>
  <c r="T1039" i="1"/>
  <c r="N1039" i="1"/>
  <c r="O1039" i="1"/>
  <c r="N1031" i="1"/>
  <c r="O1031" i="1"/>
  <c r="P1031" i="1"/>
  <c r="O1023" i="1"/>
  <c r="P1023" i="1"/>
  <c r="N1023" i="1"/>
  <c r="O1015" i="1"/>
  <c r="T1015" i="1"/>
  <c r="P1015" i="1"/>
  <c r="P1007" i="1"/>
  <c r="T1007" i="1"/>
  <c r="O991" i="1"/>
  <c r="T991" i="1"/>
  <c r="T983" i="1"/>
  <c r="N983" i="1"/>
  <c r="O983" i="1"/>
  <c r="P983" i="1"/>
  <c r="N975" i="1"/>
  <c r="T975" i="1"/>
  <c r="P975" i="1"/>
  <c r="P967" i="1"/>
  <c r="N967" i="1"/>
  <c r="T967" i="1"/>
  <c r="T959" i="1"/>
  <c r="N959" i="1"/>
  <c r="O959" i="1"/>
  <c r="P959" i="1"/>
  <c r="O951" i="1"/>
  <c r="P951" i="1"/>
  <c r="N951" i="1"/>
  <c r="T951" i="1"/>
  <c r="P943" i="1"/>
  <c r="T943" i="1"/>
  <c r="N943" i="1"/>
  <c r="P935" i="1"/>
  <c r="T935" i="1"/>
  <c r="N935" i="1"/>
  <c r="O935" i="1"/>
  <c r="N927" i="1"/>
  <c r="O927" i="1"/>
  <c r="T927" i="1"/>
  <c r="O919" i="1"/>
  <c r="P919" i="1"/>
  <c r="N919" i="1"/>
  <c r="T919" i="1"/>
  <c r="T911" i="1"/>
  <c r="N911" i="1"/>
  <c r="O911" i="1"/>
  <c r="N903" i="1"/>
  <c r="O903" i="1"/>
  <c r="P903" i="1"/>
  <c r="T899" i="1"/>
  <c r="N899" i="1"/>
  <c r="O899" i="1"/>
  <c r="P899" i="1"/>
  <c r="P1361" i="1"/>
  <c r="T1277" i="1"/>
  <c r="N1257" i="1"/>
  <c r="P1245" i="1"/>
  <c r="N1237" i="1"/>
  <c r="T1233" i="1"/>
  <c r="O1226" i="1"/>
  <c r="O1214" i="1"/>
  <c r="O1202" i="1"/>
  <c r="P1190" i="1"/>
  <c r="P1178" i="1"/>
  <c r="P1166" i="1"/>
  <c r="N1158" i="1"/>
  <c r="P1154" i="1"/>
  <c r="N1146" i="1"/>
  <c r="T1142" i="1"/>
  <c r="N1135" i="1"/>
  <c r="T1131" i="1"/>
  <c r="P1083" i="1"/>
  <c r="P1071" i="1"/>
  <c r="O1055" i="1"/>
  <c r="N1035" i="1"/>
  <c r="N1007" i="1"/>
  <c r="N991" i="1"/>
  <c r="N939" i="1"/>
  <c r="P923" i="1"/>
  <c r="P915" i="1"/>
  <c r="T843" i="1"/>
  <c r="P796" i="1"/>
  <c r="T758" i="1"/>
  <c r="N734" i="1"/>
  <c r="N692" i="1"/>
  <c r="N676" i="1"/>
  <c r="P672" i="1"/>
  <c r="N655" i="1"/>
  <c r="N586" i="1"/>
  <c r="O502" i="1"/>
  <c r="O484" i="1"/>
  <c r="O413" i="1"/>
  <c r="T417" i="1"/>
  <c r="O421" i="1"/>
  <c r="T425" i="1"/>
  <c r="O427" i="1"/>
  <c r="O429" i="1"/>
  <c r="T433" i="1"/>
  <c r="O437" i="1"/>
  <c r="T441" i="1"/>
  <c r="T443" i="1"/>
  <c r="O445" i="1"/>
  <c r="T449" i="1"/>
  <c r="O453" i="1"/>
  <c r="T457" i="1"/>
  <c r="N459" i="1"/>
  <c r="O461" i="1"/>
  <c r="T465" i="1"/>
  <c r="O469" i="1"/>
  <c r="T473" i="1"/>
  <c r="O477" i="1"/>
  <c r="T481" i="1"/>
  <c r="O485" i="1"/>
  <c r="T489" i="1"/>
  <c r="O493" i="1"/>
  <c r="T497" i="1"/>
  <c r="O501" i="1"/>
  <c r="T505" i="1"/>
  <c r="O509" i="1"/>
  <c r="T513" i="1"/>
  <c r="O517" i="1"/>
  <c r="T521" i="1"/>
  <c r="O525" i="1"/>
  <c r="T539" i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T770" i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T833" i="1"/>
  <c r="N835" i="1"/>
  <c r="P839" i="1"/>
  <c r="N843" i="1"/>
  <c r="P847" i="1"/>
  <c r="N849" i="1"/>
  <c r="N851" i="1"/>
  <c r="P855" i="1"/>
  <c r="N859" i="1"/>
  <c r="P863" i="1"/>
  <c r="N412" i="1"/>
  <c r="O412" i="1"/>
  <c r="P412" i="1"/>
  <c r="T412" i="1"/>
  <c r="N413" i="1"/>
  <c r="P413" i="1"/>
  <c r="T413" i="1"/>
  <c r="N414" i="1"/>
  <c r="O414" i="1"/>
  <c r="P414" i="1"/>
  <c r="T414" i="1"/>
  <c r="N416" i="1"/>
  <c r="O416" i="1"/>
  <c r="P416" i="1"/>
  <c r="T416" i="1"/>
  <c r="N417" i="1"/>
  <c r="O417" i="1"/>
  <c r="P417" i="1"/>
  <c r="N418" i="1"/>
  <c r="O418" i="1"/>
  <c r="P418" i="1"/>
  <c r="T418" i="1"/>
  <c r="N419" i="1"/>
  <c r="N420" i="1"/>
  <c r="O420" i="1"/>
  <c r="P420" i="1"/>
  <c r="T420" i="1"/>
  <c r="N421" i="1"/>
  <c r="P421" i="1"/>
  <c r="T421" i="1"/>
  <c r="N422" i="1"/>
  <c r="O422" i="1"/>
  <c r="P422" i="1"/>
  <c r="T422" i="1"/>
  <c r="N424" i="1"/>
  <c r="O424" i="1"/>
  <c r="P424" i="1"/>
  <c r="T424" i="1"/>
  <c r="N425" i="1"/>
  <c r="O425" i="1"/>
  <c r="P425" i="1"/>
  <c r="N426" i="1"/>
  <c r="O426" i="1"/>
  <c r="P426" i="1"/>
  <c r="T426" i="1"/>
  <c r="N428" i="1"/>
  <c r="O428" i="1"/>
  <c r="P428" i="1"/>
  <c r="T428" i="1"/>
  <c r="N429" i="1"/>
  <c r="P429" i="1"/>
  <c r="T429" i="1"/>
  <c r="N430" i="1"/>
  <c r="O430" i="1"/>
  <c r="P430" i="1"/>
  <c r="T430" i="1"/>
  <c r="N432" i="1"/>
  <c r="O432" i="1"/>
  <c r="P432" i="1"/>
  <c r="T432" i="1"/>
  <c r="N433" i="1"/>
  <c r="O433" i="1"/>
  <c r="P433" i="1"/>
  <c r="N434" i="1"/>
  <c r="O434" i="1"/>
  <c r="P434" i="1"/>
  <c r="T434" i="1"/>
  <c r="O435" i="1"/>
  <c r="N436" i="1"/>
  <c r="O436" i="1"/>
  <c r="P436" i="1"/>
  <c r="T436" i="1"/>
  <c r="N437" i="1"/>
  <c r="P437" i="1"/>
  <c r="T437" i="1"/>
  <c r="N438" i="1"/>
  <c r="O438" i="1"/>
  <c r="P438" i="1"/>
  <c r="T438" i="1"/>
  <c r="N440" i="1"/>
  <c r="O440" i="1"/>
  <c r="P440" i="1"/>
  <c r="T440" i="1"/>
  <c r="N441" i="1"/>
  <c r="O441" i="1"/>
  <c r="P441" i="1"/>
  <c r="N442" i="1"/>
  <c r="O442" i="1"/>
  <c r="P442" i="1"/>
  <c r="T442" i="1"/>
  <c r="N444" i="1"/>
  <c r="O444" i="1"/>
  <c r="P444" i="1"/>
  <c r="T444" i="1"/>
  <c r="N445" i="1"/>
  <c r="P445" i="1"/>
  <c r="T445" i="1"/>
  <c r="N446" i="1"/>
  <c r="O446" i="1"/>
  <c r="P446" i="1"/>
  <c r="T446" i="1"/>
  <c r="N448" i="1"/>
  <c r="O448" i="1"/>
  <c r="P448" i="1"/>
  <c r="T448" i="1"/>
  <c r="N449" i="1"/>
  <c r="O449" i="1"/>
  <c r="P449" i="1"/>
  <c r="N450" i="1"/>
  <c r="O450" i="1"/>
  <c r="P450" i="1"/>
  <c r="T450" i="1"/>
  <c r="N451" i="1"/>
  <c r="N452" i="1"/>
  <c r="O452" i="1"/>
  <c r="P452" i="1"/>
  <c r="T452" i="1"/>
  <c r="N453" i="1"/>
  <c r="P453" i="1"/>
  <c r="T453" i="1"/>
  <c r="N454" i="1"/>
  <c r="O454" i="1"/>
  <c r="P454" i="1"/>
  <c r="T454" i="1"/>
  <c r="N456" i="1"/>
  <c r="O456" i="1"/>
  <c r="P456" i="1"/>
  <c r="T456" i="1"/>
  <c r="N457" i="1"/>
  <c r="O457" i="1"/>
  <c r="P457" i="1"/>
  <c r="N458" i="1"/>
  <c r="O458" i="1"/>
  <c r="P458" i="1"/>
  <c r="T458" i="1"/>
  <c r="N460" i="1"/>
  <c r="O460" i="1"/>
  <c r="P460" i="1"/>
  <c r="T460" i="1"/>
  <c r="N461" i="1"/>
  <c r="P461" i="1"/>
  <c r="T461" i="1"/>
  <c r="N462" i="1"/>
  <c r="O462" i="1"/>
  <c r="P462" i="1"/>
  <c r="T462" i="1"/>
  <c r="T463" i="1"/>
  <c r="N464" i="1"/>
  <c r="O464" i="1"/>
  <c r="P464" i="1"/>
  <c r="T464" i="1"/>
  <c r="O465" i="1"/>
  <c r="P465" i="1"/>
  <c r="N466" i="1"/>
  <c r="O466" i="1"/>
  <c r="P466" i="1"/>
  <c r="T466" i="1"/>
  <c r="O467" i="1"/>
  <c r="N468" i="1"/>
  <c r="O468" i="1"/>
  <c r="P468" i="1"/>
  <c r="T468" i="1"/>
  <c r="P469" i="1"/>
  <c r="T469" i="1"/>
  <c r="N470" i="1"/>
  <c r="O470" i="1"/>
  <c r="P470" i="1"/>
  <c r="T470" i="1"/>
  <c r="P471" i="1"/>
  <c r="N472" i="1"/>
  <c r="O472" i="1"/>
  <c r="P472" i="1"/>
  <c r="T472" i="1"/>
  <c r="N473" i="1"/>
  <c r="P473" i="1"/>
  <c r="N474" i="1"/>
  <c r="O474" i="1"/>
  <c r="P474" i="1"/>
  <c r="T474" i="1"/>
  <c r="T475" i="1"/>
  <c r="N476" i="1"/>
  <c r="O476" i="1"/>
  <c r="P476" i="1"/>
  <c r="T476" i="1"/>
  <c r="N477" i="1"/>
  <c r="T477" i="1"/>
  <c r="N478" i="1"/>
  <c r="O478" i="1"/>
  <c r="P478" i="1"/>
  <c r="T478" i="1"/>
  <c r="T479" i="1"/>
  <c r="N480" i="1"/>
  <c r="O480" i="1"/>
  <c r="P480" i="1"/>
  <c r="T480" i="1"/>
  <c r="N481" i="1"/>
  <c r="O481" i="1"/>
  <c r="N482" i="1"/>
  <c r="O482" i="1"/>
  <c r="P482" i="1"/>
  <c r="T482" i="1"/>
  <c r="N483" i="1"/>
  <c r="N484" i="1"/>
  <c r="T484" i="1"/>
  <c r="N485" i="1"/>
  <c r="P485" i="1"/>
  <c r="N486" i="1"/>
  <c r="O486" i="1"/>
  <c r="P486" i="1"/>
  <c r="T486" i="1"/>
  <c r="O487" i="1"/>
  <c r="N488" i="1"/>
  <c r="O488" i="1"/>
  <c r="P488" i="1"/>
  <c r="T488" i="1"/>
  <c r="N489" i="1"/>
  <c r="O489" i="1"/>
  <c r="P489" i="1"/>
  <c r="N490" i="1"/>
  <c r="O490" i="1"/>
  <c r="P490" i="1"/>
  <c r="T490" i="1"/>
  <c r="O491" i="1"/>
  <c r="N492" i="1"/>
  <c r="O492" i="1"/>
  <c r="P492" i="1"/>
  <c r="T492" i="1"/>
  <c r="N493" i="1"/>
  <c r="P493" i="1"/>
  <c r="T493" i="1"/>
  <c r="N494" i="1"/>
  <c r="O494" i="1"/>
  <c r="P494" i="1"/>
  <c r="T494" i="1"/>
  <c r="P495" i="1"/>
  <c r="N496" i="1"/>
  <c r="O496" i="1"/>
  <c r="P496" i="1"/>
  <c r="T496" i="1"/>
  <c r="O497" i="1"/>
  <c r="P497" i="1"/>
  <c r="N498" i="1"/>
  <c r="O498" i="1"/>
  <c r="P498" i="1"/>
  <c r="T498" i="1"/>
  <c r="T499" i="1"/>
  <c r="N500" i="1"/>
  <c r="O500" i="1"/>
  <c r="P500" i="1"/>
  <c r="T500" i="1"/>
  <c r="P501" i="1"/>
  <c r="T501" i="1"/>
  <c r="N502" i="1"/>
  <c r="P502" i="1"/>
  <c r="T503" i="1"/>
  <c r="N504" i="1"/>
  <c r="O504" i="1"/>
  <c r="P504" i="1"/>
  <c r="T504" i="1"/>
  <c r="N505" i="1"/>
  <c r="P505" i="1"/>
  <c r="N506" i="1"/>
  <c r="O506" i="1"/>
  <c r="P506" i="1"/>
  <c r="T506" i="1"/>
  <c r="N507" i="1"/>
  <c r="N508" i="1"/>
  <c r="O508" i="1"/>
  <c r="P508" i="1"/>
  <c r="T508" i="1"/>
  <c r="N509" i="1"/>
  <c r="T509" i="1"/>
  <c r="N510" i="1"/>
  <c r="O510" i="1"/>
  <c r="P510" i="1"/>
  <c r="T510" i="1"/>
  <c r="O511" i="1"/>
  <c r="N512" i="1"/>
  <c r="O512" i="1"/>
  <c r="P512" i="1"/>
  <c r="T512" i="1"/>
  <c r="N513" i="1"/>
  <c r="O513" i="1"/>
  <c r="N514" i="1"/>
  <c r="O514" i="1"/>
  <c r="P514" i="1"/>
  <c r="T514" i="1"/>
  <c r="O515" i="1"/>
  <c r="N516" i="1"/>
  <c r="O516" i="1"/>
  <c r="P516" i="1"/>
  <c r="T516" i="1"/>
  <c r="N517" i="1"/>
  <c r="P517" i="1"/>
  <c r="N518" i="1"/>
  <c r="O518" i="1"/>
  <c r="P518" i="1"/>
  <c r="T518" i="1"/>
  <c r="P519" i="1"/>
  <c r="N520" i="1"/>
  <c r="O520" i="1"/>
  <c r="P520" i="1"/>
  <c r="T520" i="1"/>
  <c r="N521" i="1"/>
  <c r="O521" i="1"/>
  <c r="P521" i="1"/>
  <c r="N522" i="1"/>
  <c r="O522" i="1"/>
  <c r="P522" i="1"/>
  <c r="T522" i="1"/>
  <c r="N523" i="1"/>
  <c r="N524" i="1"/>
  <c r="O524" i="1"/>
  <c r="P524" i="1"/>
  <c r="T524" i="1"/>
  <c r="N525" i="1"/>
  <c r="P525" i="1"/>
  <c r="T525" i="1"/>
  <c r="N526" i="1"/>
  <c r="O526" i="1"/>
  <c r="P526" i="1"/>
  <c r="T526" i="1"/>
  <c r="N528" i="1"/>
  <c r="O528" i="1"/>
  <c r="P528" i="1"/>
  <c r="T528" i="1"/>
  <c r="P529" i="1"/>
  <c r="N530" i="1"/>
  <c r="O530" i="1"/>
  <c r="P530" i="1"/>
  <c r="T530" i="1"/>
  <c r="O531" i="1"/>
  <c r="N532" i="1"/>
  <c r="O532" i="1"/>
  <c r="P532" i="1"/>
  <c r="T532" i="1"/>
  <c r="T533" i="1"/>
  <c r="N534" i="1"/>
  <c r="O534" i="1"/>
  <c r="P534" i="1"/>
  <c r="T534" i="1"/>
  <c r="N536" i="1"/>
  <c r="O536" i="1"/>
  <c r="P536" i="1"/>
  <c r="T536" i="1"/>
  <c r="N537" i="1"/>
  <c r="N538" i="1"/>
  <c r="O538" i="1"/>
  <c r="P538" i="1"/>
  <c r="T538" i="1"/>
  <c r="N540" i="1"/>
  <c r="O540" i="1"/>
  <c r="P540" i="1"/>
  <c r="T540" i="1"/>
  <c r="N541" i="1"/>
  <c r="N542" i="1"/>
  <c r="O542" i="1"/>
  <c r="P542" i="1"/>
  <c r="T542" i="1"/>
  <c r="N544" i="1"/>
  <c r="O544" i="1"/>
  <c r="P544" i="1"/>
  <c r="T544" i="1"/>
  <c r="O545" i="1"/>
  <c r="N546" i="1"/>
  <c r="O546" i="1"/>
  <c r="P546" i="1"/>
  <c r="T546" i="1"/>
  <c r="N548" i="1"/>
  <c r="O548" i="1"/>
  <c r="P548" i="1"/>
  <c r="T548" i="1"/>
  <c r="O549" i="1"/>
  <c r="N550" i="1"/>
  <c r="O550" i="1"/>
  <c r="P550" i="1"/>
  <c r="T550" i="1"/>
  <c r="N552" i="1"/>
  <c r="O552" i="1"/>
  <c r="P552" i="1"/>
  <c r="T552" i="1"/>
  <c r="N554" i="1"/>
  <c r="O554" i="1"/>
  <c r="P554" i="1"/>
  <c r="T554" i="1"/>
  <c r="N556" i="1"/>
  <c r="O556" i="1"/>
  <c r="P556" i="1"/>
  <c r="T556" i="1"/>
  <c r="N557" i="1"/>
  <c r="N558" i="1"/>
  <c r="O558" i="1"/>
  <c r="P558" i="1"/>
  <c r="T558" i="1"/>
  <c r="N560" i="1"/>
  <c r="O560" i="1"/>
  <c r="P560" i="1"/>
  <c r="T560" i="1"/>
  <c r="O561" i="1"/>
  <c r="N562" i="1"/>
  <c r="O562" i="1"/>
  <c r="P562" i="1"/>
  <c r="T562" i="1"/>
  <c r="N564" i="1"/>
  <c r="O564" i="1"/>
  <c r="P564" i="1"/>
  <c r="T564" i="1"/>
  <c r="O565" i="1"/>
  <c r="N566" i="1"/>
  <c r="O566" i="1"/>
  <c r="P566" i="1"/>
  <c r="T566" i="1"/>
  <c r="N568" i="1"/>
  <c r="O568" i="1"/>
  <c r="P568" i="1"/>
  <c r="T568" i="1"/>
  <c r="P569" i="1"/>
  <c r="N570" i="1"/>
  <c r="O570" i="1"/>
  <c r="P570" i="1"/>
  <c r="T570" i="1"/>
  <c r="N572" i="1"/>
  <c r="O572" i="1"/>
  <c r="P572" i="1"/>
  <c r="T572" i="1"/>
  <c r="N573" i="1"/>
  <c r="T573" i="1"/>
  <c r="N574" i="1"/>
  <c r="O574" i="1"/>
  <c r="P574" i="1"/>
  <c r="T574" i="1"/>
  <c r="N576" i="1"/>
  <c r="O576" i="1"/>
  <c r="P576" i="1"/>
  <c r="T576" i="1"/>
  <c r="O577" i="1"/>
  <c r="T577" i="1"/>
  <c r="N578" i="1"/>
  <c r="O578" i="1"/>
  <c r="P578" i="1"/>
  <c r="T578" i="1"/>
  <c r="N580" i="1"/>
  <c r="O580" i="1"/>
  <c r="P580" i="1"/>
  <c r="T580" i="1"/>
  <c r="O581" i="1"/>
  <c r="N582" i="1"/>
  <c r="O582" i="1"/>
  <c r="P582" i="1"/>
  <c r="T582" i="1"/>
  <c r="N584" i="1"/>
  <c r="O584" i="1"/>
  <c r="P584" i="1"/>
  <c r="T584" i="1"/>
  <c r="P585" i="1"/>
  <c r="N587" i="1"/>
  <c r="N588" i="1"/>
  <c r="O588" i="1"/>
  <c r="P588" i="1"/>
  <c r="T588" i="1"/>
  <c r="N589" i="1"/>
  <c r="T589" i="1"/>
  <c r="N590" i="1"/>
  <c r="O590" i="1"/>
  <c r="P590" i="1"/>
  <c r="T590" i="1"/>
  <c r="N591" i="1"/>
  <c r="N592" i="1"/>
  <c r="O592" i="1"/>
  <c r="P592" i="1"/>
  <c r="T592" i="1"/>
  <c r="O593" i="1"/>
  <c r="T593" i="1"/>
  <c r="N594" i="1"/>
  <c r="O594" i="1"/>
  <c r="P594" i="1"/>
  <c r="T594" i="1"/>
  <c r="O595" i="1"/>
  <c r="N596" i="1"/>
  <c r="O596" i="1"/>
  <c r="P596" i="1"/>
  <c r="T596" i="1"/>
  <c r="O597" i="1"/>
  <c r="N598" i="1"/>
  <c r="O598" i="1"/>
  <c r="P598" i="1"/>
  <c r="T598" i="1"/>
  <c r="P599" i="1"/>
  <c r="N600" i="1"/>
  <c r="O600" i="1"/>
  <c r="P600" i="1"/>
  <c r="T600" i="1"/>
  <c r="P601" i="1"/>
  <c r="N602" i="1"/>
  <c r="O602" i="1"/>
  <c r="P602" i="1"/>
  <c r="T602" i="1"/>
  <c r="P603" i="1"/>
  <c r="N604" i="1"/>
  <c r="O604" i="1"/>
  <c r="P604" i="1"/>
  <c r="T604" i="1"/>
  <c r="T605" i="1"/>
  <c r="N606" i="1"/>
  <c r="O606" i="1"/>
  <c r="P606" i="1"/>
  <c r="T606" i="1"/>
  <c r="T607" i="1"/>
  <c r="N608" i="1"/>
  <c r="O608" i="1"/>
  <c r="P608" i="1"/>
  <c r="T608" i="1"/>
  <c r="T609" i="1"/>
  <c r="N610" i="1"/>
  <c r="O610" i="1"/>
  <c r="P610" i="1"/>
  <c r="T610" i="1"/>
  <c r="N612" i="1"/>
  <c r="O612" i="1"/>
  <c r="P612" i="1"/>
  <c r="T612" i="1"/>
  <c r="N614" i="1"/>
  <c r="O614" i="1"/>
  <c r="P614" i="1"/>
  <c r="T614" i="1"/>
  <c r="N616" i="1"/>
  <c r="O616" i="1"/>
  <c r="P616" i="1"/>
  <c r="T616" i="1"/>
  <c r="N618" i="1"/>
  <c r="O618" i="1"/>
  <c r="P618" i="1"/>
  <c r="T618" i="1"/>
  <c r="N620" i="1"/>
  <c r="O620" i="1"/>
  <c r="P620" i="1"/>
  <c r="T620" i="1"/>
  <c r="N621" i="1"/>
  <c r="N622" i="1"/>
  <c r="O622" i="1"/>
  <c r="P622" i="1"/>
  <c r="T622" i="1"/>
  <c r="N624" i="1"/>
  <c r="O624" i="1"/>
  <c r="P624" i="1"/>
  <c r="T624" i="1"/>
  <c r="O625" i="1"/>
  <c r="N626" i="1"/>
  <c r="O626" i="1"/>
  <c r="P626" i="1"/>
  <c r="T626" i="1"/>
  <c r="N628" i="1"/>
  <c r="O628" i="1"/>
  <c r="P628" i="1"/>
  <c r="T628" i="1"/>
  <c r="O629" i="1"/>
  <c r="N630" i="1"/>
  <c r="O630" i="1"/>
  <c r="P630" i="1"/>
  <c r="T630" i="1"/>
  <c r="N632" i="1"/>
  <c r="O632" i="1"/>
  <c r="P632" i="1"/>
  <c r="T632" i="1"/>
  <c r="P633" i="1"/>
  <c r="N634" i="1"/>
  <c r="O634" i="1"/>
  <c r="P634" i="1"/>
  <c r="T634" i="1"/>
  <c r="N636" i="1"/>
  <c r="O636" i="1"/>
  <c r="P636" i="1"/>
  <c r="T636" i="1"/>
  <c r="N637" i="1"/>
  <c r="T637" i="1"/>
  <c r="N638" i="1"/>
  <c r="O638" i="1"/>
  <c r="P638" i="1"/>
  <c r="T638" i="1"/>
  <c r="N640" i="1"/>
  <c r="O640" i="1"/>
  <c r="P640" i="1"/>
  <c r="T640" i="1"/>
  <c r="O641" i="1"/>
  <c r="T641" i="1"/>
  <c r="N642" i="1"/>
  <c r="O642" i="1"/>
  <c r="P642" i="1"/>
  <c r="T642" i="1"/>
  <c r="N644" i="1"/>
  <c r="O644" i="1"/>
  <c r="P644" i="1"/>
  <c r="T644" i="1"/>
  <c r="O645" i="1"/>
  <c r="N646" i="1"/>
  <c r="O646" i="1"/>
  <c r="P646" i="1"/>
  <c r="T646" i="1"/>
  <c r="N648" i="1"/>
  <c r="O648" i="1"/>
  <c r="P648" i="1"/>
  <c r="T648" i="1"/>
  <c r="P649" i="1"/>
  <c r="N650" i="1"/>
  <c r="O650" i="1"/>
  <c r="P650" i="1"/>
  <c r="T650" i="1"/>
  <c r="N651" i="1"/>
  <c r="N652" i="1"/>
  <c r="O652" i="1"/>
  <c r="P652" i="1"/>
  <c r="T652" i="1"/>
  <c r="N653" i="1"/>
  <c r="T653" i="1"/>
  <c r="N654" i="1"/>
  <c r="O654" i="1"/>
  <c r="P654" i="1"/>
  <c r="T654" i="1"/>
  <c r="N656" i="1"/>
  <c r="O656" i="1"/>
  <c r="P656" i="1"/>
  <c r="T656" i="1"/>
  <c r="O657" i="1"/>
  <c r="T657" i="1"/>
  <c r="N658" i="1"/>
  <c r="O658" i="1"/>
  <c r="P658" i="1"/>
  <c r="T658" i="1"/>
  <c r="O659" i="1"/>
  <c r="N660" i="1"/>
  <c r="O660" i="1"/>
  <c r="P660" i="1"/>
  <c r="T660" i="1"/>
  <c r="O661" i="1"/>
  <c r="N662" i="1"/>
  <c r="O662" i="1"/>
  <c r="P662" i="1"/>
  <c r="T662" i="1"/>
  <c r="P663" i="1"/>
  <c r="N664" i="1"/>
  <c r="O664" i="1"/>
  <c r="P664" i="1"/>
  <c r="T664" i="1"/>
  <c r="P665" i="1"/>
  <c r="N666" i="1"/>
  <c r="O666" i="1"/>
  <c r="P666" i="1"/>
  <c r="T666" i="1"/>
  <c r="P667" i="1"/>
  <c r="N668" i="1"/>
  <c r="O668" i="1"/>
  <c r="P668" i="1"/>
  <c r="T668" i="1"/>
  <c r="O669" i="1"/>
  <c r="T669" i="1"/>
  <c r="N670" i="1"/>
  <c r="O670" i="1"/>
  <c r="P670" i="1"/>
  <c r="T670" i="1"/>
  <c r="N671" i="1"/>
  <c r="O672" i="1"/>
  <c r="O673" i="1"/>
  <c r="P673" i="1"/>
  <c r="N674" i="1"/>
  <c r="O674" i="1"/>
  <c r="P674" i="1"/>
  <c r="T674" i="1"/>
  <c r="P676" i="1"/>
  <c r="T676" i="1"/>
  <c r="T677" i="1"/>
  <c r="N678" i="1"/>
  <c r="O678" i="1"/>
  <c r="P678" i="1"/>
  <c r="T678" i="1"/>
  <c r="P679" i="1"/>
  <c r="N680" i="1"/>
  <c r="O680" i="1"/>
  <c r="P680" i="1"/>
  <c r="T680" i="1"/>
  <c r="P681" i="1"/>
  <c r="T681" i="1"/>
  <c r="N682" i="1"/>
  <c r="O682" i="1"/>
  <c r="P682" i="1"/>
  <c r="T682" i="1"/>
  <c r="N684" i="1"/>
  <c r="O684" i="1"/>
  <c r="P684" i="1"/>
  <c r="T684" i="1"/>
  <c r="N685" i="1"/>
  <c r="N686" i="1"/>
  <c r="O686" i="1"/>
  <c r="P686" i="1"/>
  <c r="T686" i="1"/>
  <c r="N688" i="1"/>
  <c r="O688" i="1"/>
  <c r="P688" i="1"/>
  <c r="T688" i="1"/>
  <c r="O689" i="1"/>
  <c r="T689" i="1"/>
  <c r="N690" i="1"/>
  <c r="O690" i="1"/>
  <c r="P690" i="1"/>
  <c r="T690" i="1"/>
  <c r="N691" i="1"/>
  <c r="O692" i="1"/>
  <c r="T692" i="1"/>
  <c r="N693" i="1"/>
  <c r="O693" i="1"/>
  <c r="N694" i="1"/>
  <c r="O694" i="1"/>
  <c r="P694" i="1"/>
  <c r="T694" i="1"/>
  <c r="N696" i="1"/>
  <c r="O696" i="1"/>
  <c r="P696" i="1"/>
  <c r="T696" i="1"/>
  <c r="P697" i="1"/>
  <c r="N698" i="1"/>
  <c r="O698" i="1"/>
  <c r="P698" i="1"/>
  <c r="T698" i="1"/>
  <c r="N700" i="1"/>
  <c r="O700" i="1"/>
  <c r="P700" i="1"/>
  <c r="T700" i="1"/>
  <c r="N701" i="1"/>
  <c r="O701" i="1"/>
  <c r="T701" i="1"/>
  <c r="N702" i="1"/>
  <c r="O702" i="1"/>
  <c r="P702" i="1"/>
  <c r="T702" i="1"/>
  <c r="N704" i="1"/>
  <c r="O704" i="1"/>
  <c r="P704" i="1"/>
  <c r="T704" i="1"/>
  <c r="O705" i="1"/>
  <c r="T705" i="1"/>
  <c r="N706" i="1"/>
  <c r="O706" i="1"/>
  <c r="P706" i="1"/>
  <c r="T706" i="1"/>
  <c r="N708" i="1"/>
  <c r="O708" i="1"/>
  <c r="P708" i="1"/>
  <c r="T708" i="1"/>
  <c r="O709" i="1"/>
  <c r="T709" i="1"/>
  <c r="N710" i="1"/>
  <c r="O710" i="1"/>
  <c r="P710" i="1"/>
  <c r="T710" i="1"/>
  <c r="N712" i="1"/>
  <c r="O712" i="1"/>
  <c r="P712" i="1"/>
  <c r="T712" i="1"/>
  <c r="P713" i="1"/>
  <c r="N714" i="1"/>
  <c r="O714" i="1"/>
  <c r="P714" i="1"/>
  <c r="T714" i="1"/>
  <c r="N716" i="1"/>
  <c r="O716" i="1"/>
  <c r="P716" i="1"/>
  <c r="T716" i="1"/>
  <c r="T717" i="1"/>
  <c r="N718" i="1"/>
  <c r="O718" i="1"/>
  <c r="P718" i="1"/>
  <c r="T718" i="1"/>
  <c r="N720" i="1"/>
  <c r="O720" i="1"/>
  <c r="P720" i="1"/>
  <c r="T720" i="1"/>
  <c r="O721" i="1"/>
  <c r="T721" i="1"/>
  <c r="N722" i="1"/>
  <c r="O722" i="1"/>
  <c r="P722" i="1"/>
  <c r="T722" i="1"/>
  <c r="N724" i="1"/>
  <c r="O724" i="1"/>
  <c r="P724" i="1"/>
  <c r="T724" i="1"/>
  <c r="N725" i="1"/>
  <c r="N726" i="1"/>
  <c r="O726" i="1"/>
  <c r="P726" i="1"/>
  <c r="T726" i="1"/>
  <c r="N728" i="1"/>
  <c r="O728" i="1"/>
  <c r="P728" i="1"/>
  <c r="T728" i="1"/>
  <c r="O729" i="1"/>
  <c r="P729" i="1"/>
  <c r="N730" i="1"/>
  <c r="O730" i="1"/>
  <c r="P730" i="1"/>
  <c r="T730" i="1"/>
  <c r="N732" i="1"/>
  <c r="O732" i="1"/>
  <c r="P732" i="1"/>
  <c r="T732" i="1"/>
  <c r="N733" i="1"/>
  <c r="O733" i="1"/>
  <c r="T734" i="1"/>
  <c r="N736" i="1"/>
  <c r="O736" i="1"/>
  <c r="P736" i="1"/>
  <c r="T736" i="1"/>
  <c r="N737" i="1"/>
  <c r="O737" i="1"/>
  <c r="T737" i="1"/>
  <c r="N738" i="1"/>
  <c r="O738" i="1"/>
  <c r="P738" i="1"/>
  <c r="T738" i="1"/>
  <c r="N740" i="1"/>
  <c r="O740" i="1"/>
  <c r="P740" i="1"/>
  <c r="T740" i="1"/>
  <c r="O741" i="1"/>
  <c r="P741" i="1"/>
  <c r="T741" i="1"/>
  <c r="N742" i="1"/>
  <c r="O742" i="1"/>
  <c r="P742" i="1"/>
  <c r="T742" i="1"/>
  <c r="N744" i="1"/>
  <c r="O744" i="1"/>
  <c r="P744" i="1"/>
  <c r="T744" i="1"/>
  <c r="O745" i="1"/>
  <c r="T745" i="1"/>
  <c r="N746" i="1"/>
  <c r="O746" i="1"/>
  <c r="P746" i="1"/>
  <c r="T746" i="1"/>
  <c r="N748" i="1"/>
  <c r="O748" i="1"/>
  <c r="P748" i="1"/>
  <c r="T748" i="1"/>
  <c r="P749" i="1"/>
  <c r="T749" i="1"/>
  <c r="N750" i="1"/>
  <c r="O750" i="1"/>
  <c r="P750" i="1"/>
  <c r="T750" i="1"/>
  <c r="N751" i="1"/>
  <c r="N752" i="1"/>
  <c r="O752" i="1"/>
  <c r="P752" i="1"/>
  <c r="T752" i="1"/>
  <c r="N753" i="1"/>
  <c r="T753" i="1"/>
  <c r="N754" i="1"/>
  <c r="O754" i="1"/>
  <c r="P754" i="1"/>
  <c r="T754" i="1"/>
  <c r="N756" i="1"/>
  <c r="O756" i="1"/>
  <c r="P756" i="1"/>
  <c r="T756" i="1"/>
  <c r="O757" i="1"/>
  <c r="T757" i="1"/>
  <c r="N758" i="1"/>
  <c r="P758" i="1"/>
  <c r="N759" i="1"/>
  <c r="O759" i="1"/>
  <c r="P759" i="1"/>
  <c r="T759" i="1"/>
  <c r="N760" i="1"/>
  <c r="O760" i="1"/>
  <c r="N761" i="1"/>
  <c r="O761" i="1"/>
  <c r="P761" i="1"/>
  <c r="T761" i="1"/>
  <c r="N763" i="1"/>
  <c r="O763" i="1"/>
  <c r="P763" i="1"/>
  <c r="T763" i="1"/>
  <c r="O764" i="1"/>
  <c r="P764" i="1"/>
  <c r="N765" i="1"/>
  <c r="O765" i="1"/>
  <c r="P765" i="1"/>
  <c r="T765" i="1"/>
  <c r="N767" i="1"/>
  <c r="O767" i="1"/>
  <c r="P767" i="1"/>
  <c r="T767" i="1"/>
  <c r="N768" i="1"/>
  <c r="O768" i="1"/>
  <c r="T768" i="1"/>
  <c r="N769" i="1"/>
  <c r="O769" i="1"/>
  <c r="P769" i="1"/>
  <c r="T769" i="1"/>
  <c r="N771" i="1"/>
  <c r="O771" i="1"/>
  <c r="P771" i="1"/>
  <c r="T771" i="1"/>
  <c r="O772" i="1"/>
  <c r="P772" i="1"/>
  <c r="T772" i="1"/>
  <c r="N773" i="1"/>
  <c r="O773" i="1"/>
  <c r="P773" i="1"/>
  <c r="T773" i="1"/>
  <c r="N775" i="1"/>
  <c r="O775" i="1"/>
  <c r="P775" i="1"/>
  <c r="T775" i="1"/>
  <c r="O776" i="1"/>
  <c r="T776" i="1"/>
  <c r="N777" i="1"/>
  <c r="O777" i="1"/>
  <c r="P777" i="1"/>
  <c r="T777" i="1"/>
  <c r="N779" i="1"/>
  <c r="O779" i="1"/>
  <c r="P779" i="1"/>
  <c r="T779" i="1"/>
  <c r="P780" i="1"/>
  <c r="T780" i="1"/>
  <c r="N781" i="1"/>
  <c r="O781" i="1"/>
  <c r="P781" i="1"/>
  <c r="T781" i="1"/>
  <c r="N783" i="1"/>
  <c r="O783" i="1"/>
  <c r="P783" i="1"/>
  <c r="T783" i="1"/>
  <c r="N784" i="1"/>
  <c r="T784" i="1"/>
  <c r="N785" i="1"/>
  <c r="O785" i="1"/>
  <c r="P785" i="1"/>
  <c r="T785" i="1"/>
  <c r="N786" i="1"/>
  <c r="O786" i="1"/>
  <c r="P786" i="1"/>
  <c r="T786" i="1"/>
  <c r="O787" i="1"/>
  <c r="T787" i="1"/>
  <c r="N788" i="1"/>
  <c r="O788" i="1"/>
  <c r="P788" i="1"/>
  <c r="T788" i="1"/>
  <c r="N790" i="1"/>
  <c r="O790" i="1"/>
  <c r="P790" i="1"/>
  <c r="T790" i="1"/>
  <c r="N791" i="1"/>
  <c r="O791" i="1"/>
  <c r="N792" i="1"/>
  <c r="O792" i="1"/>
  <c r="P792" i="1"/>
  <c r="T792" i="1"/>
  <c r="P793" i="1"/>
  <c r="N794" i="1"/>
  <c r="O794" i="1"/>
  <c r="P794" i="1"/>
  <c r="T794" i="1"/>
  <c r="O795" i="1"/>
  <c r="P795" i="1"/>
  <c r="P797" i="1"/>
  <c r="N798" i="1"/>
  <c r="O798" i="1"/>
  <c r="P798" i="1"/>
  <c r="T798" i="1"/>
  <c r="N799" i="1"/>
  <c r="O799" i="1"/>
  <c r="T799" i="1"/>
  <c r="N800" i="1"/>
  <c r="O800" i="1"/>
  <c r="P800" i="1"/>
  <c r="T800" i="1"/>
  <c r="N802" i="1"/>
  <c r="O802" i="1"/>
  <c r="P802" i="1"/>
  <c r="T802" i="1"/>
  <c r="O803" i="1"/>
  <c r="P803" i="1"/>
  <c r="T803" i="1"/>
  <c r="N804" i="1"/>
  <c r="O804" i="1"/>
  <c r="P804" i="1"/>
  <c r="T804" i="1"/>
  <c r="N806" i="1"/>
  <c r="O806" i="1"/>
  <c r="P806" i="1"/>
  <c r="T806" i="1"/>
  <c r="O807" i="1"/>
  <c r="T807" i="1"/>
  <c r="N808" i="1"/>
  <c r="O808" i="1"/>
  <c r="P808" i="1"/>
  <c r="T808" i="1"/>
  <c r="N810" i="1"/>
  <c r="O810" i="1"/>
  <c r="P810" i="1"/>
  <c r="T810" i="1"/>
  <c r="P811" i="1"/>
  <c r="T811" i="1"/>
  <c r="N812" i="1"/>
  <c r="O812" i="1"/>
  <c r="P812" i="1"/>
  <c r="T812" i="1"/>
  <c r="N813" i="1"/>
  <c r="N814" i="1"/>
  <c r="O814" i="1"/>
  <c r="P814" i="1"/>
  <c r="T814" i="1"/>
  <c r="N815" i="1"/>
  <c r="T815" i="1"/>
  <c r="N816" i="1"/>
  <c r="O816" i="1"/>
  <c r="P816" i="1"/>
  <c r="T816" i="1"/>
  <c r="N818" i="1"/>
  <c r="O818" i="1"/>
  <c r="P818" i="1"/>
  <c r="T818" i="1"/>
  <c r="O819" i="1"/>
  <c r="T819" i="1"/>
  <c r="N820" i="1"/>
  <c r="O820" i="1"/>
  <c r="P820" i="1"/>
  <c r="T820" i="1"/>
  <c r="N822" i="1"/>
  <c r="O822" i="1"/>
  <c r="P822" i="1"/>
  <c r="T822" i="1"/>
  <c r="N823" i="1"/>
  <c r="O823" i="1"/>
  <c r="N824" i="1"/>
  <c r="O824" i="1"/>
  <c r="P824" i="1"/>
  <c r="T824" i="1"/>
  <c r="N826" i="1"/>
  <c r="O826" i="1"/>
  <c r="P826" i="1"/>
  <c r="T826" i="1"/>
  <c r="O827" i="1"/>
  <c r="P827" i="1"/>
  <c r="N828" i="1"/>
  <c r="O828" i="1"/>
  <c r="P828" i="1"/>
  <c r="T828" i="1"/>
  <c r="N830" i="1"/>
  <c r="O830" i="1"/>
  <c r="P830" i="1"/>
  <c r="T830" i="1"/>
  <c r="N831" i="1"/>
  <c r="O831" i="1"/>
  <c r="T831" i="1"/>
  <c r="N832" i="1"/>
  <c r="O832" i="1"/>
  <c r="P832" i="1"/>
  <c r="T832" i="1"/>
  <c r="N834" i="1"/>
  <c r="O834" i="1"/>
  <c r="P834" i="1"/>
  <c r="T834" i="1"/>
  <c r="O835" i="1"/>
  <c r="P835" i="1"/>
  <c r="T835" i="1"/>
  <c r="N836" i="1"/>
  <c r="O836" i="1"/>
  <c r="P836" i="1"/>
  <c r="T836" i="1"/>
  <c r="N838" i="1"/>
  <c r="O838" i="1"/>
  <c r="P838" i="1"/>
  <c r="T838" i="1"/>
  <c r="O839" i="1"/>
  <c r="T839" i="1"/>
  <c r="N840" i="1"/>
  <c r="O840" i="1"/>
  <c r="P840" i="1"/>
  <c r="T840" i="1"/>
  <c r="N842" i="1"/>
  <c r="O842" i="1"/>
  <c r="P842" i="1"/>
  <c r="T842" i="1"/>
  <c r="P843" i="1"/>
  <c r="N844" i="1"/>
  <c r="O844" i="1"/>
  <c r="P844" i="1"/>
  <c r="T844" i="1"/>
  <c r="N846" i="1"/>
  <c r="O846" i="1"/>
  <c r="P846" i="1"/>
  <c r="T846" i="1"/>
  <c r="N847" i="1"/>
  <c r="T847" i="1"/>
  <c r="N848" i="1"/>
  <c r="O848" i="1"/>
  <c r="P848" i="1"/>
  <c r="T848" i="1"/>
  <c r="N850" i="1"/>
  <c r="O850" i="1"/>
  <c r="P850" i="1"/>
  <c r="T850" i="1"/>
  <c r="O851" i="1"/>
  <c r="T851" i="1"/>
  <c r="N852" i="1"/>
  <c r="O852" i="1"/>
  <c r="P852" i="1"/>
  <c r="T852" i="1"/>
  <c r="N854" i="1"/>
  <c r="O854" i="1"/>
  <c r="P854" i="1"/>
  <c r="T854" i="1"/>
  <c r="N855" i="1"/>
  <c r="O855" i="1"/>
  <c r="N856" i="1"/>
  <c r="O856" i="1"/>
  <c r="P856" i="1"/>
  <c r="T856" i="1"/>
  <c r="P857" i="1"/>
  <c r="N858" i="1"/>
  <c r="O858" i="1"/>
  <c r="P858" i="1"/>
  <c r="T858" i="1"/>
  <c r="O859" i="1"/>
  <c r="P859" i="1"/>
  <c r="N860" i="1"/>
  <c r="O860" i="1"/>
  <c r="P860" i="1"/>
  <c r="T860" i="1"/>
  <c r="P861" i="1"/>
  <c r="N862" i="1"/>
  <c r="O862" i="1"/>
  <c r="P862" i="1"/>
  <c r="T862" i="1"/>
  <c r="N863" i="1"/>
  <c r="O863" i="1"/>
  <c r="T863" i="1"/>
  <c r="N864" i="1"/>
  <c r="O864" i="1"/>
  <c r="P864" i="1"/>
  <c r="T864" i="1"/>
  <c r="N866" i="1"/>
  <c r="O866" i="1"/>
  <c r="P866" i="1"/>
  <c r="T866" i="1"/>
  <c r="N867" i="1"/>
  <c r="O867" i="1"/>
  <c r="P867" i="1"/>
  <c r="T867" i="1"/>
  <c r="N868" i="1"/>
  <c r="O868" i="1"/>
  <c r="P868" i="1"/>
  <c r="T868" i="1"/>
  <c r="N869" i="1"/>
  <c r="O869" i="1"/>
  <c r="P869" i="1"/>
  <c r="T869" i="1"/>
  <c r="N870" i="1"/>
  <c r="O870" i="1"/>
  <c r="P870" i="1"/>
  <c r="T870" i="1"/>
  <c r="N871" i="1"/>
  <c r="O871" i="1"/>
  <c r="P871" i="1"/>
  <c r="T871" i="1"/>
  <c r="N872" i="1"/>
  <c r="O872" i="1"/>
  <c r="P872" i="1"/>
  <c r="T872" i="1"/>
  <c r="N873" i="1"/>
  <c r="O873" i="1"/>
  <c r="P873" i="1"/>
  <c r="T873" i="1"/>
  <c r="N874" i="1"/>
  <c r="O874" i="1"/>
  <c r="P874" i="1"/>
  <c r="T874" i="1"/>
  <c r="N875" i="1"/>
  <c r="O875" i="1"/>
  <c r="P875" i="1"/>
  <c r="T875" i="1"/>
  <c r="N876" i="1"/>
  <c r="O876" i="1"/>
  <c r="P876" i="1"/>
  <c r="T876" i="1"/>
  <c r="N877" i="1"/>
  <c r="O877" i="1"/>
  <c r="P877" i="1"/>
  <c r="T877" i="1"/>
  <c r="N878" i="1"/>
  <c r="O878" i="1"/>
  <c r="P878" i="1"/>
  <c r="T878" i="1"/>
  <c r="N879" i="1"/>
  <c r="O879" i="1"/>
  <c r="P879" i="1"/>
  <c r="T879" i="1"/>
  <c r="N880" i="1"/>
  <c r="O880" i="1"/>
  <c r="P880" i="1"/>
  <c r="T880" i="1"/>
  <c r="N881" i="1"/>
  <c r="O881" i="1"/>
  <c r="P881" i="1"/>
  <c r="T881" i="1"/>
  <c r="N882" i="1"/>
  <c r="O882" i="1"/>
  <c r="P882" i="1"/>
  <c r="T882" i="1"/>
  <c r="N883" i="1"/>
  <c r="O883" i="1"/>
  <c r="P883" i="1"/>
  <c r="T883" i="1"/>
  <c r="N884" i="1"/>
  <c r="O884" i="1"/>
  <c r="P884" i="1"/>
  <c r="T884" i="1"/>
  <c r="N885" i="1"/>
  <c r="O885" i="1"/>
  <c r="P885" i="1"/>
  <c r="T885" i="1"/>
  <c r="N886" i="1"/>
  <c r="O886" i="1"/>
  <c r="P886" i="1"/>
  <c r="T886" i="1"/>
  <c r="N887" i="1"/>
  <c r="O887" i="1"/>
  <c r="P887" i="1"/>
  <c r="T887" i="1"/>
  <c r="N888" i="1"/>
  <c r="O888" i="1"/>
  <c r="P888" i="1"/>
  <c r="T888" i="1"/>
  <c r="N889" i="1"/>
  <c r="O889" i="1"/>
  <c r="P889" i="1"/>
  <c r="T889" i="1"/>
  <c r="N890" i="1"/>
  <c r="O890" i="1"/>
  <c r="P890" i="1"/>
  <c r="T890" i="1"/>
  <c r="N891" i="1"/>
  <c r="O891" i="1"/>
  <c r="P891" i="1"/>
  <c r="T891" i="1"/>
  <c r="N411" i="1"/>
  <c r="O411" i="1"/>
  <c r="P411" i="1"/>
  <c r="T411" i="1"/>
  <c r="P734" i="1" l="1"/>
  <c r="P484" i="1"/>
  <c r="O758" i="1"/>
  <c r="P692" i="1"/>
  <c r="T502" i="1"/>
  <c r="O796" i="1"/>
  <c r="T586" i="1"/>
  <c r="N796" i="1"/>
  <c r="N672" i="1"/>
  <c r="T796" i="1"/>
  <c r="O734" i="1"/>
  <c r="O676" i="1"/>
  <c r="T672" i="1"/>
  <c r="O586" i="1"/>
  <c r="P586" i="1"/>
  <c r="O865" i="1"/>
  <c r="N865" i="1"/>
  <c r="P865" i="1"/>
  <c r="T861" i="1"/>
  <c r="N861" i="1"/>
  <c r="O861" i="1"/>
  <c r="T853" i="1"/>
  <c r="P853" i="1"/>
  <c r="N853" i="1"/>
  <c r="T845" i="1"/>
  <c r="O845" i="1"/>
  <c r="P845" i="1"/>
  <c r="T837" i="1"/>
  <c r="N837" i="1"/>
  <c r="O837" i="1"/>
  <c r="P837" i="1"/>
  <c r="T829" i="1"/>
  <c r="N829" i="1"/>
  <c r="O829" i="1"/>
  <c r="T821" i="1"/>
  <c r="P821" i="1"/>
  <c r="N821" i="1"/>
  <c r="T813" i="1"/>
  <c r="O813" i="1"/>
  <c r="P813" i="1"/>
  <c r="T805" i="1"/>
  <c r="N805" i="1"/>
  <c r="O805" i="1"/>
  <c r="P805" i="1"/>
  <c r="T797" i="1"/>
  <c r="N797" i="1"/>
  <c r="O797" i="1"/>
  <c r="T789" i="1"/>
  <c r="P789" i="1"/>
  <c r="N789" i="1"/>
  <c r="T782" i="1"/>
  <c r="O782" i="1"/>
  <c r="P782" i="1"/>
  <c r="T774" i="1"/>
  <c r="N774" i="1"/>
  <c r="O774" i="1"/>
  <c r="P774" i="1"/>
  <c r="T766" i="1"/>
  <c r="N766" i="1"/>
  <c r="O766" i="1"/>
  <c r="O762" i="1"/>
  <c r="T762" i="1"/>
  <c r="N762" i="1"/>
  <c r="O755" i="1"/>
  <c r="P755" i="1"/>
  <c r="T755" i="1"/>
  <c r="T743" i="1"/>
  <c r="N743" i="1"/>
  <c r="O743" i="1"/>
  <c r="P743" i="1"/>
  <c r="T735" i="1"/>
  <c r="N735" i="1"/>
  <c r="O735" i="1"/>
  <c r="O727" i="1"/>
  <c r="T727" i="1"/>
  <c r="N727" i="1"/>
  <c r="O719" i="1"/>
  <c r="P719" i="1"/>
  <c r="T719" i="1"/>
  <c r="O711" i="1"/>
  <c r="N711" i="1"/>
  <c r="P711" i="1"/>
  <c r="T711" i="1"/>
  <c r="O703" i="1"/>
  <c r="N703" i="1"/>
  <c r="P703" i="1"/>
  <c r="T703" i="1"/>
  <c r="O695" i="1"/>
  <c r="T695" i="1"/>
  <c r="N695" i="1"/>
  <c r="P695" i="1"/>
  <c r="T691" i="1"/>
  <c r="P691" i="1"/>
  <c r="O691" i="1"/>
  <c r="O687" i="1"/>
  <c r="P687" i="1"/>
  <c r="N687" i="1"/>
  <c r="T683" i="1"/>
  <c r="O683" i="1"/>
  <c r="N683" i="1"/>
  <c r="P683" i="1"/>
  <c r="O853" i="1"/>
  <c r="O789" i="1"/>
  <c r="P727" i="1"/>
  <c r="N719" i="1"/>
  <c r="O857" i="1"/>
  <c r="T857" i="1"/>
  <c r="N857" i="1"/>
  <c r="O849" i="1"/>
  <c r="P849" i="1"/>
  <c r="T849" i="1"/>
  <c r="O841" i="1"/>
  <c r="N841" i="1"/>
  <c r="P841" i="1"/>
  <c r="T841" i="1"/>
  <c r="O833" i="1"/>
  <c r="P833" i="1"/>
  <c r="N833" i="1"/>
  <c r="O825" i="1"/>
  <c r="T825" i="1"/>
  <c r="N825" i="1"/>
  <c r="O817" i="1"/>
  <c r="P817" i="1"/>
  <c r="T817" i="1"/>
  <c r="O809" i="1"/>
  <c r="N809" i="1"/>
  <c r="P809" i="1"/>
  <c r="T809" i="1"/>
  <c r="O801" i="1"/>
  <c r="N801" i="1"/>
  <c r="P801" i="1"/>
  <c r="O793" i="1"/>
  <c r="T793" i="1"/>
  <c r="N793" i="1"/>
  <c r="O778" i="1"/>
  <c r="N778" i="1"/>
  <c r="P778" i="1"/>
  <c r="T778" i="1"/>
  <c r="O770" i="1"/>
  <c r="N770" i="1"/>
  <c r="P770" i="1"/>
  <c r="T751" i="1"/>
  <c r="O751" i="1"/>
  <c r="P751" i="1"/>
  <c r="O747" i="1"/>
  <c r="N747" i="1"/>
  <c r="P747" i="1"/>
  <c r="T747" i="1"/>
  <c r="O739" i="1"/>
  <c r="N739" i="1"/>
  <c r="P739" i="1"/>
  <c r="T731" i="1"/>
  <c r="O731" i="1"/>
  <c r="P731" i="1"/>
  <c r="T723" i="1"/>
  <c r="P723" i="1"/>
  <c r="N723" i="1"/>
  <c r="O723" i="1"/>
  <c r="T715" i="1"/>
  <c r="O715" i="1"/>
  <c r="N715" i="1"/>
  <c r="P715" i="1"/>
  <c r="T707" i="1"/>
  <c r="N707" i="1"/>
  <c r="O707" i="1"/>
  <c r="T699" i="1"/>
  <c r="P699" i="1"/>
  <c r="N699" i="1"/>
  <c r="N845" i="1"/>
  <c r="P829" i="1"/>
  <c r="P825" i="1"/>
  <c r="N782" i="1"/>
  <c r="P766" i="1"/>
  <c r="P762" i="1"/>
  <c r="N731" i="1"/>
  <c r="T865" i="1"/>
  <c r="O821" i="1"/>
  <c r="N817" i="1"/>
  <c r="T801" i="1"/>
  <c r="N755" i="1"/>
  <c r="T739" i="1"/>
  <c r="P735" i="1"/>
  <c r="O699" i="1"/>
  <c r="T687" i="1"/>
  <c r="T675" i="1"/>
  <c r="N675" i="1"/>
  <c r="T667" i="1"/>
  <c r="O667" i="1"/>
  <c r="O655" i="1"/>
  <c r="P655" i="1"/>
  <c r="O647" i="1"/>
  <c r="N647" i="1"/>
  <c r="T647" i="1"/>
  <c r="O639" i="1"/>
  <c r="P639" i="1"/>
  <c r="O631" i="1"/>
  <c r="T631" i="1"/>
  <c r="N631" i="1"/>
  <c r="O623" i="1"/>
  <c r="P623" i="1"/>
  <c r="O615" i="1"/>
  <c r="N615" i="1"/>
  <c r="T615" i="1"/>
  <c r="T611" i="1"/>
  <c r="N611" i="1"/>
  <c r="P611" i="1"/>
  <c r="T603" i="1"/>
  <c r="O603" i="1"/>
  <c r="T595" i="1"/>
  <c r="P595" i="1"/>
  <c r="N595" i="1"/>
  <c r="T587" i="1"/>
  <c r="O587" i="1"/>
  <c r="T579" i="1"/>
  <c r="N579" i="1"/>
  <c r="P579" i="1"/>
  <c r="T571" i="1"/>
  <c r="O571" i="1"/>
  <c r="O559" i="1"/>
  <c r="P559" i="1"/>
  <c r="O551" i="1"/>
  <c r="N551" i="1"/>
  <c r="T551" i="1"/>
  <c r="N543" i="1"/>
  <c r="P543" i="1"/>
  <c r="O543" i="1"/>
  <c r="N535" i="1"/>
  <c r="O535" i="1"/>
  <c r="T535" i="1"/>
  <c r="N519" i="1"/>
  <c r="T519" i="1"/>
  <c r="O519" i="1"/>
  <c r="P507" i="1"/>
  <c r="O507" i="1"/>
  <c r="T507" i="1"/>
  <c r="N503" i="1"/>
  <c r="O503" i="1"/>
  <c r="P503" i="1"/>
  <c r="N495" i="1"/>
  <c r="O495" i="1"/>
  <c r="T495" i="1"/>
  <c r="N487" i="1"/>
  <c r="T487" i="1"/>
  <c r="P487" i="1"/>
  <c r="P475" i="1"/>
  <c r="O475" i="1"/>
  <c r="N475" i="1"/>
  <c r="N471" i="1"/>
  <c r="O471" i="1"/>
  <c r="T471" i="1"/>
  <c r="N463" i="1"/>
  <c r="P463" i="1"/>
  <c r="N455" i="1"/>
  <c r="T455" i="1"/>
  <c r="O455" i="1"/>
  <c r="N447" i="1"/>
  <c r="P447" i="1"/>
  <c r="T447" i="1"/>
  <c r="N439" i="1"/>
  <c r="O439" i="1"/>
  <c r="P439" i="1"/>
  <c r="N431" i="1"/>
  <c r="O431" i="1"/>
  <c r="T431" i="1"/>
  <c r="N423" i="1"/>
  <c r="T423" i="1"/>
  <c r="O423" i="1"/>
  <c r="N415" i="1"/>
  <c r="P415" i="1"/>
  <c r="T415" i="1"/>
  <c r="N603" i="1"/>
  <c r="T559" i="1"/>
  <c r="P551" i="1"/>
  <c r="O463" i="1"/>
  <c r="T459" i="1"/>
  <c r="O447" i="1"/>
  <c r="P431" i="1"/>
  <c r="O415" i="1"/>
  <c r="O675" i="1"/>
  <c r="T671" i="1"/>
  <c r="P631" i="1"/>
  <c r="N623" i="1"/>
  <c r="P571" i="1"/>
  <c r="N729" i="1"/>
  <c r="T729" i="1"/>
  <c r="N721" i="1"/>
  <c r="P721" i="1"/>
  <c r="N713" i="1"/>
  <c r="O713" i="1"/>
  <c r="N697" i="1"/>
  <c r="T697" i="1"/>
  <c r="N689" i="1"/>
  <c r="P689" i="1"/>
  <c r="N681" i="1"/>
  <c r="O681" i="1"/>
  <c r="P677" i="1"/>
  <c r="N677" i="1"/>
  <c r="P661" i="1"/>
  <c r="T661" i="1"/>
  <c r="N661" i="1"/>
  <c r="P653" i="1"/>
  <c r="O653" i="1"/>
  <c r="P645" i="1"/>
  <c r="N645" i="1"/>
  <c r="T645" i="1"/>
  <c r="P637" i="1"/>
  <c r="O637" i="1"/>
  <c r="N625" i="1"/>
  <c r="P625" i="1"/>
  <c r="N617" i="1"/>
  <c r="O617" i="1"/>
  <c r="T617" i="1"/>
  <c r="N609" i="1"/>
  <c r="P609" i="1"/>
  <c r="P605" i="1"/>
  <c r="O605" i="1"/>
  <c r="P597" i="1"/>
  <c r="T597" i="1"/>
  <c r="N597" i="1"/>
  <c r="N593" i="1"/>
  <c r="P593" i="1"/>
  <c r="P589" i="1"/>
  <c r="O589" i="1"/>
  <c r="N585" i="1"/>
  <c r="O585" i="1"/>
  <c r="T585" i="1"/>
  <c r="P581" i="1"/>
  <c r="N581" i="1"/>
  <c r="T581" i="1"/>
  <c r="N577" i="1"/>
  <c r="P577" i="1"/>
  <c r="P573" i="1"/>
  <c r="O573" i="1"/>
  <c r="N569" i="1"/>
  <c r="T569" i="1"/>
  <c r="O569" i="1"/>
  <c r="P565" i="1"/>
  <c r="T565" i="1"/>
  <c r="N565" i="1"/>
  <c r="N561" i="1"/>
  <c r="P561" i="1"/>
  <c r="P557" i="1"/>
  <c r="O557" i="1"/>
  <c r="N553" i="1"/>
  <c r="O553" i="1"/>
  <c r="T553" i="1"/>
  <c r="P549" i="1"/>
  <c r="N549" i="1"/>
  <c r="T549" i="1"/>
  <c r="T545" i="1"/>
  <c r="P545" i="1"/>
  <c r="N545" i="1"/>
  <c r="O541" i="1"/>
  <c r="P541" i="1"/>
  <c r="T541" i="1"/>
  <c r="T537" i="1"/>
  <c r="O537" i="1"/>
  <c r="P537" i="1"/>
  <c r="O533" i="1"/>
  <c r="N533" i="1"/>
  <c r="P533" i="1"/>
  <c r="T529" i="1"/>
  <c r="N529" i="1"/>
  <c r="O529" i="1"/>
  <c r="O679" i="1"/>
  <c r="N679" i="1"/>
  <c r="O663" i="1"/>
  <c r="T663" i="1"/>
  <c r="N663" i="1"/>
  <c r="T659" i="1"/>
  <c r="P659" i="1"/>
  <c r="N659" i="1"/>
  <c r="T651" i="1"/>
  <c r="O651" i="1"/>
  <c r="T643" i="1"/>
  <c r="N643" i="1"/>
  <c r="P643" i="1"/>
  <c r="T635" i="1"/>
  <c r="O635" i="1"/>
  <c r="T627" i="1"/>
  <c r="P627" i="1"/>
  <c r="N627" i="1"/>
  <c r="T619" i="1"/>
  <c r="O619" i="1"/>
  <c r="O607" i="1"/>
  <c r="P607" i="1"/>
  <c r="O599" i="1"/>
  <c r="T599" i="1"/>
  <c r="N599" i="1"/>
  <c r="O591" i="1"/>
  <c r="P591" i="1"/>
  <c r="O583" i="1"/>
  <c r="N583" i="1"/>
  <c r="T583" i="1"/>
  <c r="O575" i="1"/>
  <c r="P575" i="1"/>
  <c r="O567" i="1"/>
  <c r="T567" i="1"/>
  <c r="N567" i="1"/>
  <c r="T563" i="1"/>
  <c r="P563" i="1"/>
  <c r="N563" i="1"/>
  <c r="T555" i="1"/>
  <c r="O555" i="1"/>
  <c r="P547" i="1"/>
  <c r="T547" i="1"/>
  <c r="O547" i="1"/>
  <c r="P539" i="1"/>
  <c r="O539" i="1"/>
  <c r="N539" i="1"/>
  <c r="P531" i="1"/>
  <c r="N531" i="1"/>
  <c r="T531" i="1"/>
  <c r="N527" i="1"/>
  <c r="P527" i="1"/>
  <c r="P523" i="1"/>
  <c r="O523" i="1"/>
  <c r="P515" i="1"/>
  <c r="T515" i="1"/>
  <c r="N515" i="1"/>
  <c r="N511" i="1"/>
  <c r="P511" i="1"/>
  <c r="T511" i="1"/>
  <c r="P499" i="1"/>
  <c r="N499" i="1"/>
  <c r="O499" i="1"/>
  <c r="P491" i="1"/>
  <c r="T491" i="1"/>
  <c r="N491" i="1"/>
  <c r="P483" i="1"/>
  <c r="T483" i="1"/>
  <c r="O483" i="1"/>
  <c r="N479" i="1"/>
  <c r="P479" i="1"/>
  <c r="O479" i="1"/>
  <c r="P467" i="1"/>
  <c r="N467" i="1"/>
  <c r="T467" i="1"/>
  <c r="P459" i="1"/>
  <c r="O459" i="1"/>
  <c r="P451" i="1"/>
  <c r="T451" i="1"/>
  <c r="O451" i="1"/>
  <c r="P443" i="1"/>
  <c r="O443" i="1"/>
  <c r="N443" i="1"/>
  <c r="P435" i="1"/>
  <c r="N435" i="1"/>
  <c r="T435" i="1"/>
  <c r="P427" i="1"/>
  <c r="T427" i="1"/>
  <c r="N427" i="1"/>
  <c r="P419" i="1"/>
  <c r="T419" i="1"/>
  <c r="O419" i="1"/>
  <c r="P675" i="1"/>
  <c r="N667" i="1"/>
  <c r="T623" i="1"/>
  <c r="P619" i="1"/>
  <c r="P615" i="1"/>
  <c r="O611" i="1"/>
  <c r="N607" i="1"/>
  <c r="P535" i="1"/>
  <c r="T639" i="1"/>
  <c r="P635" i="1"/>
  <c r="O627" i="1"/>
  <c r="N619" i="1"/>
  <c r="T575" i="1"/>
  <c r="P567" i="1"/>
  <c r="O563" i="1"/>
  <c r="N559" i="1"/>
  <c r="N555" i="1"/>
  <c r="T527" i="1"/>
  <c r="P455" i="1"/>
  <c r="T439" i="1"/>
  <c r="P423" i="1"/>
  <c r="P725" i="1"/>
  <c r="T725" i="1"/>
  <c r="P717" i="1"/>
  <c r="O717" i="1"/>
  <c r="P709" i="1"/>
  <c r="N709" i="1"/>
  <c r="P693" i="1"/>
  <c r="T693" i="1"/>
  <c r="P685" i="1"/>
  <c r="O685" i="1"/>
  <c r="N665" i="1"/>
  <c r="T665" i="1"/>
  <c r="O665" i="1"/>
  <c r="N657" i="1"/>
  <c r="P657" i="1"/>
  <c r="N649" i="1"/>
  <c r="O649" i="1"/>
  <c r="T649" i="1"/>
  <c r="N641" i="1"/>
  <c r="P641" i="1"/>
  <c r="N633" i="1"/>
  <c r="T633" i="1"/>
  <c r="O633" i="1"/>
  <c r="P629" i="1"/>
  <c r="T629" i="1"/>
  <c r="N629" i="1"/>
  <c r="P621" i="1"/>
  <c r="O621" i="1"/>
  <c r="P613" i="1"/>
  <c r="N613" i="1"/>
  <c r="T613" i="1"/>
  <c r="N601" i="1"/>
  <c r="T601" i="1"/>
  <c r="O601" i="1"/>
  <c r="T859" i="1"/>
  <c r="T855" i="1"/>
  <c r="P851" i="1"/>
  <c r="O847" i="1"/>
  <c r="O843" i="1"/>
  <c r="N839" i="1"/>
  <c r="T827" i="1"/>
  <c r="T823" i="1"/>
  <c r="P819" i="1"/>
  <c r="O815" i="1"/>
  <c r="O811" i="1"/>
  <c r="N807" i="1"/>
  <c r="T795" i="1"/>
  <c r="T791" i="1"/>
  <c r="P787" i="1"/>
  <c r="O784" i="1"/>
  <c r="O780" i="1"/>
  <c r="N776" i="1"/>
  <c r="T764" i="1"/>
  <c r="T760" i="1"/>
  <c r="P757" i="1"/>
  <c r="O753" i="1"/>
  <c r="O749" i="1"/>
  <c r="N745" i="1"/>
  <c r="T733" i="1"/>
  <c r="O725" i="1"/>
  <c r="N717" i="1"/>
  <c r="T713" i="1"/>
  <c r="P705" i="1"/>
  <c r="O697" i="1"/>
  <c r="T685" i="1"/>
  <c r="T679" i="1"/>
  <c r="O677" i="1"/>
  <c r="T673" i="1"/>
  <c r="P671" i="1"/>
  <c r="N669" i="1"/>
  <c r="T655" i="1"/>
  <c r="P651" i="1"/>
  <c r="P647" i="1"/>
  <c r="O643" i="1"/>
  <c r="N639" i="1"/>
  <c r="N635" i="1"/>
  <c r="T625" i="1"/>
  <c r="T621" i="1"/>
  <c r="P617" i="1"/>
  <c r="O613" i="1"/>
  <c r="O609" i="1"/>
  <c r="N605" i="1"/>
  <c r="T591" i="1"/>
  <c r="P587" i="1"/>
  <c r="P583" i="1"/>
  <c r="O579" i="1"/>
  <c r="N575" i="1"/>
  <c r="N571" i="1"/>
  <c r="T561" i="1"/>
  <c r="T557" i="1"/>
  <c r="P553" i="1"/>
  <c r="T543" i="1"/>
  <c r="O527" i="1"/>
  <c r="T523" i="1"/>
  <c r="T517" i="1"/>
  <c r="P513" i="1"/>
  <c r="P509" i="1"/>
  <c r="O505" i="1"/>
  <c r="N501" i="1"/>
  <c r="N497" i="1"/>
  <c r="T485" i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T3" i="1"/>
  <c r="N4" i="1"/>
  <c r="O4" i="1"/>
  <c r="T4" i="1"/>
  <c r="N5" i="1"/>
  <c r="O5" i="1"/>
  <c r="T5" i="1"/>
  <c r="N6" i="1"/>
  <c r="O6" i="1"/>
  <c r="T6" i="1"/>
  <c r="N7" i="1"/>
  <c r="O7" i="1"/>
  <c r="T7" i="1"/>
  <c r="N8" i="1"/>
  <c r="O8" i="1"/>
  <c r="T8" i="1"/>
  <c r="N9" i="1"/>
  <c r="O9" i="1"/>
  <c r="T9" i="1"/>
  <c r="N10" i="1"/>
  <c r="O10" i="1"/>
  <c r="T10" i="1"/>
  <c r="N11" i="1"/>
  <c r="O11" i="1"/>
  <c r="T11" i="1"/>
  <c r="N12" i="1"/>
  <c r="O12" i="1"/>
  <c r="T12" i="1"/>
  <c r="N13" i="1"/>
  <c r="O13" i="1"/>
  <c r="T13" i="1"/>
  <c r="N14" i="1"/>
  <c r="O14" i="1"/>
  <c r="T14" i="1"/>
  <c r="N15" i="1"/>
  <c r="O15" i="1"/>
  <c r="T15" i="1"/>
  <c r="N16" i="1"/>
  <c r="O16" i="1"/>
  <c r="T16" i="1"/>
  <c r="N17" i="1"/>
  <c r="O17" i="1"/>
  <c r="T17" i="1"/>
  <c r="N18" i="1"/>
  <c r="O18" i="1"/>
  <c r="T18" i="1"/>
  <c r="N19" i="1"/>
  <c r="O19" i="1"/>
  <c r="T19" i="1"/>
  <c r="N20" i="1"/>
  <c r="O20" i="1"/>
  <c r="T20" i="1"/>
  <c r="N21" i="1"/>
  <c r="O21" i="1"/>
  <c r="T21" i="1"/>
  <c r="N22" i="1"/>
  <c r="O22" i="1"/>
  <c r="T22" i="1"/>
  <c r="N23" i="1"/>
  <c r="O23" i="1"/>
  <c r="T23" i="1"/>
  <c r="N24" i="1"/>
  <c r="O24" i="1"/>
  <c r="T24" i="1"/>
  <c r="N25" i="1"/>
  <c r="O25" i="1"/>
  <c r="T25" i="1"/>
  <c r="N26" i="1"/>
  <c r="O26" i="1"/>
  <c r="T26" i="1"/>
  <c r="N27" i="1"/>
  <c r="O27" i="1"/>
  <c r="T27" i="1"/>
  <c r="N28" i="1"/>
  <c r="O28" i="1"/>
  <c r="T28" i="1"/>
  <c r="N29" i="1"/>
  <c r="O29" i="1"/>
  <c r="T29" i="1"/>
  <c r="N30" i="1"/>
  <c r="O30" i="1"/>
  <c r="T30" i="1"/>
  <c r="N31" i="1"/>
  <c r="O31" i="1"/>
  <c r="T31" i="1"/>
  <c r="N32" i="1"/>
  <c r="O32" i="1"/>
  <c r="T32" i="1"/>
  <c r="N33" i="1"/>
  <c r="O33" i="1"/>
  <c r="T33" i="1"/>
  <c r="N34" i="1"/>
  <c r="O34" i="1"/>
  <c r="T34" i="1"/>
  <c r="N35" i="1"/>
  <c r="O35" i="1"/>
  <c r="T35" i="1"/>
  <c r="N36" i="1"/>
  <c r="O36" i="1"/>
  <c r="T36" i="1"/>
  <c r="N37" i="1"/>
  <c r="O37" i="1"/>
  <c r="T37" i="1"/>
  <c r="N38" i="1"/>
  <c r="O38" i="1"/>
  <c r="T38" i="1"/>
  <c r="N39" i="1"/>
  <c r="O39" i="1"/>
  <c r="T39" i="1"/>
  <c r="N40" i="1"/>
  <c r="O40" i="1"/>
  <c r="T40" i="1"/>
  <c r="N41" i="1"/>
  <c r="O41" i="1"/>
  <c r="T41" i="1"/>
  <c r="N42" i="1"/>
  <c r="O42" i="1"/>
  <c r="T42" i="1"/>
  <c r="N43" i="1"/>
  <c r="O43" i="1"/>
  <c r="T43" i="1"/>
  <c r="N44" i="1"/>
  <c r="O44" i="1"/>
  <c r="T44" i="1"/>
  <c r="N45" i="1"/>
  <c r="O45" i="1"/>
  <c r="T45" i="1"/>
  <c r="N46" i="1"/>
  <c r="O46" i="1"/>
  <c r="T46" i="1"/>
  <c r="N47" i="1"/>
  <c r="O47" i="1"/>
  <c r="T47" i="1"/>
  <c r="N48" i="1"/>
  <c r="O48" i="1"/>
  <c r="T48" i="1"/>
  <c r="N49" i="1"/>
  <c r="O49" i="1"/>
  <c r="T49" i="1"/>
  <c r="N50" i="1"/>
  <c r="O50" i="1"/>
  <c r="T50" i="1"/>
  <c r="N51" i="1"/>
  <c r="O51" i="1"/>
  <c r="T51" i="1"/>
  <c r="N52" i="1"/>
  <c r="O52" i="1"/>
  <c r="T52" i="1"/>
  <c r="N53" i="1"/>
  <c r="O53" i="1"/>
  <c r="T53" i="1"/>
  <c r="N54" i="1"/>
  <c r="O54" i="1"/>
  <c r="T54" i="1"/>
  <c r="N55" i="1"/>
  <c r="O55" i="1"/>
  <c r="T55" i="1"/>
  <c r="N56" i="1"/>
  <c r="O56" i="1"/>
  <c r="T56" i="1"/>
  <c r="N57" i="1"/>
  <c r="O57" i="1"/>
  <c r="T57" i="1"/>
  <c r="N58" i="1"/>
  <c r="O58" i="1"/>
  <c r="T58" i="1"/>
  <c r="N59" i="1"/>
  <c r="O59" i="1"/>
  <c r="T59" i="1"/>
  <c r="N60" i="1"/>
  <c r="O60" i="1"/>
  <c r="T60" i="1"/>
  <c r="N61" i="1"/>
  <c r="O61" i="1"/>
  <c r="T61" i="1"/>
  <c r="N62" i="1"/>
  <c r="O62" i="1"/>
  <c r="T62" i="1"/>
  <c r="N63" i="1"/>
  <c r="O63" i="1"/>
  <c r="T63" i="1"/>
  <c r="N64" i="1"/>
  <c r="O64" i="1"/>
  <c r="T64" i="1"/>
  <c r="N65" i="1"/>
  <c r="O65" i="1"/>
  <c r="T65" i="1"/>
  <c r="N66" i="1"/>
  <c r="O66" i="1"/>
  <c r="T66" i="1"/>
  <c r="N67" i="1"/>
  <c r="O67" i="1"/>
  <c r="T67" i="1"/>
  <c r="N68" i="1"/>
  <c r="O68" i="1"/>
  <c r="T68" i="1"/>
  <c r="N69" i="1"/>
  <c r="O69" i="1"/>
  <c r="T69" i="1"/>
  <c r="N70" i="1"/>
  <c r="O70" i="1"/>
  <c r="T70" i="1"/>
  <c r="N71" i="1"/>
  <c r="O71" i="1"/>
  <c r="T71" i="1"/>
  <c r="N72" i="1"/>
  <c r="O72" i="1"/>
  <c r="T72" i="1"/>
  <c r="N73" i="1"/>
  <c r="O73" i="1"/>
  <c r="T73" i="1"/>
  <c r="N74" i="1"/>
  <c r="O74" i="1"/>
  <c r="T74" i="1"/>
  <c r="N75" i="1"/>
  <c r="O75" i="1"/>
  <c r="T75" i="1"/>
  <c r="N76" i="1"/>
  <c r="O76" i="1"/>
  <c r="T76" i="1"/>
  <c r="N77" i="1"/>
  <c r="O77" i="1"/>
  <c r="T77" i="1"/>
  <c r="N78" i="1"/>
  <c r="O78" i="1"/>
  <c r="T78" i="1"/>
  <c r="N79" i="1"/>
  <c r="O79" i="1"/>
  <c r="T79" i="1"/>
  <c r="N80" i="1"/>
  <c r="O80" i="1"/>
  <c r="T80" i="1"/>
  <c r="N81" i="1"/>
  <c r="O81" i="1"/>
  <c r="T81" i="1"/>
  <c r="N82" i="1"/>
  <c r="O82" i="1"/>
  <c r="T82" i="1"/>
  <c r="N83" i="1"/>
  <c r="O83" i="1"/>
  <c r="T83" i="1"/>
  <c r="N84" i="1"/>
  <c r="O84" i="1"/>
  <c r="T84" i="1"/>
  <c r="N85" i="1"/>
  <c r="O85" i="1"/>
  <c r="T85" i="1"/>
  <c r="N86" i="1"/>
  <c r="O86" i="1"/>
  <c r="T86" i="1"/>
  <c r="N87" i="1"/>
  <c r="O87" i="1"/>
  <c r="T87" i="1"/>
  <c r="N88" i="1"/>
  <c r="O88" i="1"/>
  <c r="T88" i="1"/>
  <c r="N89" i="1"/>
  <c r="O89" i="1"/>
  <c r="T89" i="1"/>
  <c r="N90" i="1"/>
  <c r="O90" i="1"/>
  <c r="T90" i="1"/>
  <c r="N91" i="1"/>
  <c r="O91" i="1"/>
  <c r="T91" i="1"/>
  <c r="N92" i="1"/>
  <c r="O92" i="1"/>
  <c r="T92" i="1"/>
  <c r="N93" i="1"/>
  <c r="O93" i="1"/>
  <c r="T93" i="1"/>
  <c r="N94" i="1"/>
  <c r="O94" i="1"/>
  <c r="T94" i="1"/>
  <c r="N95" i="1"/>
  <c r="O95" i="1"/>
  <c r="T95" i="1"/>
  <c r="N96" i="1"/>
  <c r="O96" i="1"/>
  <c r="T96" i="1"/>
  <c r="N97" i="1"/>
  <c r="O97" i="1"/>
  <c r="T97" i="1"/>
  <c r="N98" i="1"/>
  <c r="O98" i="1"/>
  <c r="T98" i="1"/>
  <c r="N99" i="1"/>
  <c r="O99" i="1"/>
  <c r="T99" i="1"/>
  <c r="N100" i="1"/>
  <c r="O100" i="1"/>
  <c r="T100" i="1"/>
  <c r="N101" i="1"/>
  <c r="O101" i="1"/>
  <c r="T101" i="1"/>
  <c r="N102" i="1"/>
  <c r="O102" i="1"/>
  <c r="T102" i="1"/>
  <c r="N103" i="1"/>
  <c r="O103" i="1"/>
  <c r="T103" i="1"/>
  <c r="N104" i="1"/>
  <c r="O104" i="1"/>
  <c r="T104" i="1"/>
  <c r="N105" i="1"/>
  <c r="O105" i="1"/>
  <c r="T105" i="1"/>
  <c r="N106" i="1"/>
  <c r="O106" i="1"/>
  <c r="T106" i="1"/>
  <c r="N107" i="1"/>
  <c r="O107" i="1"/>
  <c r="T107" i="1"/>
  <c r="N108" i="1"/>
  <c r="O108" i="1"/>
  <c r="T108" i="1"/>
  <c r="N109" i="1"/>
  <c r="O109" i="1"/>
  <c r="T109" i="1"/>
  <c r="N110" i="1"/>
  <c r="O110" i="1"/>
  <c r="T110" i="1"/>
  <c r="N111" i="1"/>
  <c r="O111" i="1"/>
  <c r="T111" i="1"/>
  <c r="N112" i="1"/>
  <c r="O112" i="1"/>
  <c r="T112" i="1"/>
  <c r="N113" i="1"/>
  <c r="O113" i="1"/>
  <c r="T113" i="1"/>
  <c r="N114" i="1"/>
  <c r="O114" i="1"/>
  <c r="T114" i="1"/>
  <c r="N115" i="1"/>
  <c r="O115" i="1"/>
  <c r="T115" i="1"/>
  <c r="N116" i="1"/>
  <c r="O116" i="1"/>
  <c r="T116" i="1"/>
  <c r="N117" i="1"/>
  <c r="O117" i="1"/>
  <c r="T117" i="1"/>
  <c r="N118" i="1"/>
  <c r="O118" i="1"/>
  <c r="T118" i="1"/>
  <c r="N119" i="1"/>
  <c r="O119" i="1"/>
  <c r="T119" i="1"/>
  <c r="N120" i="1"/>
  <c r="O120" i="1"/>
  <c r="T120" i="1"/>
  <c r="N121" i="1"/>
  <c r="O121" i="1"/>
  <c r="T121" i="1"/>
  <c r="N122" i="1"/>
  <c r="O122" i="1"/>
  <c r="T122" i="1"/>
  <c r="N123" i="1"/>
  <c r="O123" i="1"/>
  <c r="T123" i="1"/>
  <c r="N124" i="1"/>
  <c r="O124" i="1"/>
  <c r="T124" i="1"/>
  <c r="N125" i="1"/>
  <c r="O125" i="1"/>
  <c r="T125" i="1"/>
  <c r="N126" i="1"/>
  <c r="O126" i="1"/>
  <c r="T126" i="1"/>
  <c r="N127" i="1"/>
  <c r="O127" i="1"/>
  <c r="T127" i="1"/>
  <c r="N128" i="1"/>
  <c r="O128" i="1"/>
  <c r="T128" i="1"/>
  <c r="N129" i="1"/>
  <c r="O129" i="1"/>
  <c r="T129" i="1"/>
  <c r="N130" i="1"/>
  <c r="O130" i="1"/>
  <c r="T130" i="1"/>
  <c r="N131" i="1"/>
  <c r="O131" i="1"/>
  <c r="T131" i="1"/>
  <c r="N132" i="1"/>
  <c r="O132" i="1"/>
  <c r="T132" i="1"/>
  <c r="N133" i="1"/>
  <c r="O133" i="1"/>
  <c r="T133" i="1"/>
  <c r="N134" i="1"/>
  <c r="O134" i="1"/>
  <c r="T134" i="1"/>
  <c r="N135" i="1"/>
  <c r="O135" i="1"/>
  <c r="T135" i="1"/>
  <c r="N136" i="1"/>
  <c r="O136" i="1"/>
  <c r="T136" i="1"/>
  <c r="N137" i="1"/>
  <c r="O137" i="1"/>
  <c r="T137" i="1"/>
  <c r="N138" i="1"/>
  <c r="O138" i="1"/>
  <c r="T138" i="1"/>
  <c r="N139" i="1"/>
  <c r="O139" i="1"/>
  <c r="T139" i="1"/>
  <c r="N140" i="1"/>
  <c r="O140" i="1"/>
  <c r="T140" i="1"/>
  <c r="N141" i="1"/>
  <c r="O141" i="1"/>
  <c r="T141" i="1"/>
  <c r="N142" i="1"/>
  <c r="O142" i="1"/>
  <c r="T142" i="1"/>
  <c r="N143" i="1"/>
  <c r="O143" i="1"/>
  <c r="T143" i="1"/>
  <c r="N144" i="1"/>
  <c r="O144" i="1"/>
  <c r="T144" i="1"/>
  <c r="N145" i="1"/>
  <c r="O145" i="1"/>
  <c r="T145" i="1"/>
  <c r="N146" i="1"/>
  <c r="O146" i="1"/>
  <c r="T146" i="1"/>
  <c r="N147" i="1"/>
  <c r="O147" i="1"/>
  <c r="T147" i="1"/>
  <c r="N148" i="1"/>
  <c r="O148" i="1"/>
  <c r="T148" i="1"/>
  <c r="N149" i="1"/>
  <c r="O149" i="1"/>
  <c r="T149" i="1"/>
  <c r="N150" i="1"/>
  <c r="O150" i="1"/>
  <c r="T150" i="1"/>
  <c r="N151" i="1"/>
  <c r="O151" i="1"/>
  <c r="T151" i="1"/>
  <c r="N152" i="1"/>
  <c r="O152" i="1"/>
  <c r="T152" i="1"/>
  <c r="N153" i="1"/>
  <c r="O153" i="1"/>
  <c r="T153" i="1"/>
  <c r="N154" i="1"/>
  <c r="O154" i="1"/>
  <c r="T154" i="1"/>
  <c r="N155" i="1"/>
  <c r="O155" i="1"/>
  <c r="T155" i="1"/>
  <c r="N156" i="1"/>
  <c r="O156" i="1"/>
  <c r="T156" i="1"/>
  <c r="N157" i="1"/>
  <c r="O157" i="1"/>
  <c r="T157" i="1"/>
  <c r="N158" i="1"/>
  <c r="O158" i="1"/>
  <c r="T158" i="1"/>
  <c r="N159" i="1"/>
  <c r="O159" i="1"/>
  <c r="T159" i="1"/>
  <c r="N160" i="1"/>
  <c r="O160" i="1"/>
  <c r="T160" i="1"/>
  <c r="N161" i="1"/>
  <c r="O161" i="1"/>
  <c r="T161" i="1"/>
  <c r="N162" i="1"/>
  <c r="O162" i="1"/>
  <c r="T162" i="1"/>
  <c r="N163" i="1"/>
  <c r="O163" i="1"/>
  <c r="T163" i="1"/>
  <c r="N164" i="1"/>
  <c r="O164" i="1"/>
  <c r="T164" i="1"/>
  <c r="N165" i="1"/>
  <c r="O165" i="1"/>
  <c r="T165" i="1"/>
  <c r="N166" i="1"/>
  <c r="O166" i="1"/>
  <c r="T166" i="1"/>
  <c r="N167" i="1"/>
  <c r="O167" i="1"/>
  <c r="T167" i="1"/>
  <c r="N168" i="1"/>
  <c r="O168" i="1"/>
  <c r="T168" i="1"/>
  <c r="N169" i="1"/>
  <c r="O169" i="1"/>
  <c r="T169" i="1"/>
  <c r="N170" i="1"/>
  <c r="O170" i="1"/>
  <c r="T170" i="1"/>
  <c r="N171" i="1"/>
  <c r="O171" i="1"/>
  <c r="T171" i="1"/>
  <c r="N172" i="1"/>
  <c r="O172" i="1"/>
  <c r="T172" i="1"/>
  <c r="N173" i="1"/>
  <c r="O173" i="1"/>
  <c r="T173" i="1"/>
  <c r="N174" i="1"/>
  <c r="O174" i="1"/>
  <c r="T174" i="1"/>
  <c r="N175" i="1"/>
  <c r="O175" i="1"/>
  <c r="T175" i="1"/>
  <c r="N176" i="1"/>
  <c r="O176" i="1"/>
  <c r="T176" i="1"/>
  <c r="N177" i="1"/>
  <c r="O177" i="1"/>
  <c r="T177" i="1"/>
  <c r="N178" i="1"/>
  <c r="O178" i="1"/>
  <c r="T178" i="1"/>
  <c r="N179" i="1"/>
  <c r="O179" i="1"/>
  <c r="T179" i="1"/>
  <c r="N180" i="1"/>
  <c r="O180" i="1"/>
  <c r="T180" i="1"/>
  <c r="N181" i="1"/>
  <c r="O181" i="1"/>
  <c r="T181" i="1"/>
  <c r="N182" i="1"/>
  <c r="O182" i="1"/>
  <c r="T182" i="1"/>
  <c r="N183" i="1"/>
  <c r="O183" i="1"/>
  <c r="T183" i="1"/>
  <c r="N184" i="1"/>
  <c r="O184" i="1"/>
  <c r="T184" i="1"/>
  <c r="N185" i="1"/>
  <c r="O185" i="1"/>
  <c r="T185" i="1"/>
  <c r="N186" i="1"/>
  <c r="O186" i="1"/>
  <c r="T186" i="1"/>
  <c r="N187" i="1"/>
  <c r="O187" i="1"/>
  <c r="T187" i="1"/>
  <c r="N188" i="1"/>
  <c r="O188" i="1"/>
  <c r="T188" i="1"/>
  <c r="N189" i="1"/>
  <c r="O189" i="1"/>
  <c r="T189" i="1"/>
  <c r="N190" i="1"/>
  <c r="O190" i="1"/>
  <c r="T190" i="1"/>
  <c r="N191" i="1"/>
  <c r="O191" i="1"/>
  <c r="T191" i="1"/>
  <c r="N192" i="1"/>
  <c r="O192" i="1"/>
  <c r="T192" i="1"/>
  <c r="N193" i="1"/>
  <c r="O193" i="1"/>
  <c r="T193" i="1"/>
  <c r="N194" i="1"/>
  <c r="O194" i="1"/>
  <c r="T194" i="1"/>
  <c r="N195" i="1"/>
  <c r="O195" i="1"/>
  <c r="T195" i="1"/>
  <c r="N196" i="1"/>
  <c r="O196" i="1"/>
  <c r="T196" i="1"/>
  <c r="N197" i="1"/>
  <c r="O197" i="1"/>
  <c r="T197" i="1"/>
  <c r="N198" i="1"/>
  <c r="O198" i="1"/>
  <c r="T198" i="1"/>
  <c r="N199" i="1"/>
  <c r="O199" i="1"/>
  <c r="T199" i="1"/>
  <c r="N200" i="1"/>
  <c r="O200" i="1"/>
  <c r="T200" i="1"/>
  <c r="N201" i="1"/>
  <c r="O201" i="1"/>
  <c r="T201" i="1"/>
  <c r="N202" i="1"/>
  <c r="O202" i="1"/>
  <c r="T202" i="1"/>
  <c r="N203" i="1"/>
  <c r="O203" i="1"/>
  <c r="T203" i="1"/>
  <c r="N204" i="1"/>
  <c r="O204" i="1"/>
  <c r="T204" i="1"/>
  <c r="N205" i="1"/>
  <c r="O205" i="1"/>
  <c r="T205" i="1"/>
  <c r="N206" i="1"/>
  <c r="O206" i="1"/>
  <c r="T206" i="1"/>
  <c r="N207" i="1"/>
  <c r="O207" i="1"/>
  <c r="T207" i="1"/>
  <c r="N208" i="1"/>
  <c r="O208" i="1"/>
  <c r="T208" i="1"/>
  <c r="N209" i="1"/>
  <c r="O209" i="1"/>
  <c r="T209" i="1"/>
  <c r="N210" i="1"/>
  <c r="O210" i="1"/>
  <c r="T210" i="1"/>
  <c r="N211" i="1"/>
  <c r="O211" i="1"/>
  <c r="T211" i="1"/>
  <c r="N212" i="1"/>
  <c r="O212" i="1"/>
  <c r="T212" i="1"/>
  <c r="N213" i="1"/>
  <c r="O213" i="1"/>
  <c r="T213" i="1"/>
  <c r="N214" i="1"/>
  <c r="O214" i="1"/>
  <c r="T214" i="1"/>
  <c r="N215" i="1"/>
  <c r="O215" i="1"/>
  <c r="T215" i="1"/>
  <c r="N216" i="1"/>
  <c r="O216" i="1"/>
  <c r="T216" i="1"/>
  <c r="N217" i="1"/>
  <c r="O217" i="1"/>
  <c r="T217" i="1"/>
  <c r="N218" i="1"/>
  <c r="O218" i="1"/>
  <c r="T218" i="1"/>
  <c r="N219" i="1"/>
  <c r="O219" i="1"/>
  <c r="T219" i="1"/>
  <c r="N220" i="1"/>
  <c r="O220" i="1"/>
  <c r="T220" i="1"/>
  <c r="N221" i="1"/>
  <c r="O221" i="1"/>
  <c r="T221" i="1"/>
  <c r="N222" i="1"/>
  <c r="O222" i="1"/>
  <c r="T222" i="1"/>
  <c r="N223" i="1"/>
  <c r="O223" i="1"/>
  <c r="T223" i="1"/>
  <c r="N224" i="1"/>
  <c r="O224" i="1"/>
  <c r="T224" i="1"/>
  <c r="N225" i="1"/>
  <c r="O225" i="1"/>
  <c r="T225" i="1"/>
  <c r="N226" i="1"/>
  <c r="O226" i="1"/>
  <c r="T226" i="1"/>
  <c r="N227" i="1"/>
  <c r="O227" i="1"/>
  <c r="T227" i="1"/>
  <c r="N228" i="1"/>
  <c r="O228" i="1"/>
  <c r="T228" i="1"/>
  <c r="N229" i="1"/>
  <c r="O229" i="1"/>
  <c r="T229" i="1"/>
  <c r="N230" i="1"/>
  <c r="O230" i="1"/>
  <c r="T230" i="1"/>
  <c r="N231" i="1"/>
  <c r="O231" i="1"/>
  <c r="T231" i="1"/>
  <c r="N232" i="1"/>
  <c r="O232" i="1"/>
  <c r="T232" i="1"/>
  <c r="N233" i="1"/>
  <c r="O233" i="1"/>
  <c r="T233" i="1"/>
  <c r="N234" i="1"/>
  <c r="O234" i="1"/>
  <c r="T234" i="1"/>
  <c r="N235" i="1"/>
  <c r="O235" i="1"/>
  <c r="T235" i="1"/>
  <c r="N236" i="1"/>
  <c r="O236" i="1"/>
  <c r="T236" i="1"/>
  <c r="N237" i="1"/>
  <c r="O237" i="1"/>
  <c r="T237" i="1"/>
  <c r="N238" i="1"/>
  <c r="O238" i="1"/>
  <c r="T238" i="1"/>
  <c r="N239" i="1"/>
  <c r="O239" i="1"/>
  <c r="T239" i="1"/>
  <c r="N240" i="1"/>
  <c r="O240" i="1"/>
  <c r="T240" i="1"/>
  <c r="N241" i="1"/>
  <c r="O241" i="1"/>
  <c r="T241" i="1"/>
  <c r="N242" i="1"/>
  <c r="O242" i="1"/>
  <c r="T242" i="1"/>
  <c r="N243" i="1"/>
  <c r="O243" i="1"/>
  <c r="T243" i="1"/>
  <c r="N244" i="1"/>
  <c r="O244" i="1"/>
  <c r="T244" i="1"/>
  <c r="N245" i="1"/>
  <c r="O245" i="1"/>
  <c r="T245" i="1"/>
  <c r="N246" i="1"/>
  <c r="O246" i="1"/>
  <c r="T246" i="1"/>
  <c r="N247" i="1"/>
  <c r="O247" i="1"/>
  <c r="T247" i="1"/>
  <c r="N248" i="1"/>
  <c r="O248" i="1"/>
  <c r="T248" i="1"/>
  <c r="N249" i="1"/>
  <c r="O249" i="1"/>
  <c r="T249" i="1"/>
  <c r="N250" i="1"/>
  <c r="O250" i="1"/>
  <c r="T250" i="1"/>
  <c r="N251" i="1"/>
  <c r="O251" i="1"/>
  <c r="T251" i="1"/>
  <c r="N252" i="1"/>
  <c r="O252" i="1"/>
  <c r="T252" i="1"/>
  <c r="N253" i="1"/>
  <c r="O253" i="1"/>
  <c r="T253" i="1"/>
  <c r="N254" i="1"/>
  <c r="O254" i="1"/>
  <c r="T254" i="1"/>
  <c r="N255" i="1"/>
  <c r="O255" i="1"/>
  <c r="T255" i="1"/>
  <c r="N256" i="1"/>
  <c r="O256" i="1"/>
  <c r="T256" i="1"/>
  <c r="N257" i="1"/>
  <c r="O257" i="1"/>
  <c r="T257" i="1"/>
  <c r="N258" i="1"/>
  <c r="O258" i="1"/>
  <c r="T258" i="1"/>
  <c r="N259" i="1"/>
  <c r="O259" i="1"/>
  <c r="T259" i="1"/>
  <c r="N260" i="1"/>
  <c r="O260" i="1"/>
  <c r="T260" i="1"/>
  <c r="N261" i="1"/>
  <c r="O261" i="1"/>
  <c r="T261" i="1"/>
  <c r="N262" i="1"/>
  <c r="O262" i="1"/>
  <c r="T262" i="1"/>
  <c r="N263" i="1"/>
  <c r="O263" i="1"/>
  <c r="T263" i="1"/>
  <c r="N264" i="1"/>
  <c r="O264" i="1"/>
  <c r="T264" i="1"/>
  <c r="N265" i="1"/>
  <c r="O265" i="1"/>
  <c r="T265" i="1"/>
  <c r="N266" i="1"/>
  <c r="O266" i="1"/>
  <c r="T266" i="1"/>
  <c r="N267" i="1"/>
  <c r="O267" i="1"/>
  <c r="T267" i="1"/>
  <c r="N268" i="1"/>
  <c r="O268" i="1"/>
  <c r="T268" i="1"/>
  <c r="N269" i="1"/>
  <c r="O269" i="1"/>
  <c r="T269" i="1"/>
  <c r="N270" i="1"/>
  <c r="O270" i="1"/>
  <c r="T270" i="1"/>
  <c r="N271" i="1"/>
  <c r="O271" i="1"/>
  <c r="T271" i="1"/>
  <c r="N272" i="1"/>
  <c r="O272" i="1"/>
  <c r="T272" i="1"/>
  <c r="N273" i="1"/>
  <c r="O273" i="1"/>
  <c r="T273" i="1"/>
  <c r="N274" i="1"/>
  <c r="O274" i="1"/>
  <c r="T274" i="1"/>
  <c r="N275" i="1"/>
  <c r="O275" i="1"/>
  <c r="T275" i="1"/>
  <c r="N276" i="1"/>
  <c r="O276" i="1"/>
  <c r="T276" i="1"/>
  <c r="N277" i="1"/>
  <c r="O277" i="1"/>
  <c r="T277" i="1"/>
  <c r="N278" i="1"/>
  <c r="O278" i="1"/>
  <c r="T278" i="1"/>
  <c r="N279" i="1"/>
  <c r="O279" i="1"/>
  <c r="T279" i="1"/>
  <c r="N280" i="1"/>
  <c r="O280" i="1"/>
  <c r="T280" i="1"/>
  <c r="N281" i="1"/>
  <c r="O281" i="1"/>
  <c r="T281" i="1"/>
  <c r="N282" i="1"/>
  <c r="O282" i="1"/>
  <c r="T282" i="1"/>
  <c r="N283" i="1"/>
  <c r="O283" i="1"/>
  <c r="T283" i="1"/>
  <c r="N284" i="1"/>
  <c r="O284" i="1"/>
  <c r="T284" i="1"/>
  <c r="N285" i="1"/>
  <c r="O285" i="1"/>
  <c r="T285" i="1"/>
  <c r="N286" i="1"/>
  <c r="O286" i="1"/>
  <c r="T286" i="1"/>
  <c r="N287" i="1"/>
  <c r="O287" i="1"/>
  <c r="T287" i="1"/>
  <c r="N288" i="1"/>
  <c r="O288" i="1"/>
  <c r="T288" i="1"/>
  <c r="N289" i="1"/>
  <c r="O289" i="1"/>
  <c r="T289" i="1"/>
  <c r="N290" i="1"/>
  <c r="O290" i="1"/>
  <c r="T290" i="1"/>
  <c r="N291" i="1"/>
  <c r="O291" i="1"/>
  <c r="T291" i="1"/>
  <c r="N292" i="1"/>
  <c r="O292" i="1"/>
  <c r="T292" i="1"/>
  <c r="N293" i="1"/>
  <c r="O293" i="1"/>
  <c r="T293" i="1"/>
  <c r="N294" i="1"/>
  <c r="O294" i="1"/>
  <c r="T294" i="1"/>
  <c r="N295" i="1"/>
  <c r="O295" i="1"/>
  <c r="T295" i="1"/>
  <c r="N296" i="1"/>
  <c r="O296" i="1"/>
  <c r="T296" i="1"/>
  <c r="N297" i="1"/>
  <c r="O297" i="1"/>
  <c r="T297" i="1"/>
  <c r="N298" i="1"/>
  <c r="O298" i="1"/>
  <c r="T298" i="1"/>
  <c r="N299" i="1"/>
  <c r="O299" i="1"/>
  <c r="T299" i="1"/>
  <c r="N300" i="1"/>
  <c r="O300" i="1"/>
  <c r="T300" i="1"/>
  <c r="N301" i="1"/>
  <c r="O301" i="1"/>
  <c r="T301" i="1"/>
  <c r="N302" i="1"/>
  <c r="O302" i="1"/>
  <c r="T302" i="1"/>
  <c r="N303" i="1"/>
  <c r="O303" i="1"/>
  <c r="T303" i="1"/>
  <c r="N304" i="1"/>
  <c r="O304" i="1"/>
  <c r="T304" i="1"/>
  <c r="N305" i="1"/>
  <c r="O305" i="1"/>
  <c r="T305" i="1"/>
  <c r="N306" i="1"/>
  <c r="O306" i="1"/>
  <c r="T306" i="1"/>
  <c r="N307" i="1"/>
  <c r="O307" i="1"/>
  <c r="T307" i="1"/>
  <c r="N308" i="1"/>
  <c r="O308" i="1"/>
  <c r="T308" i="1"/>
  <c r="N309" i="1"/>
  <c r="O309" i="1"/>
  <c r="T309" i="1"/>
  <c r="N310" i="1"/>
  <c r="O310" i="1"/>
  <c r="T310" i="1"/>
  <c r="N311" i="1"/>
  <c r="O311" i="1"/>
  <c r="T311" i="1"/>
  <c r="N312" i="1"/>
  <c r="O312" i="1"/>
  <c r="T312" i="1"/>
  <c r="N313" i="1"/>
  <c r="O313" i="1"/>
  <c r="T313" i="1"/>
  <c r="N314" i="1"/>
  <c r="O314" i="1"/>
  <c r="T314" i="1"/>
  <c r="N315" i="1"/>
  <c r="O315" i="1"/>
  <c r="T315" i="1"/>
  <c r="N316" i="1"/>
  <c r="O316" i="1"/>
  <c r="T316" i="1"/>
  <c r="N317" i="1"/>
  <c r="O317" i="1"/>
  <c r="T317" i="1"/>
  <c r="N318" i="1"/>
  <c r="O318" i="1"/>
  <c r="T318" i="1"/>
  <c r="N319" i="1"/>
  <c r="O319" i="1"/>
  <c r="T319" i="1"/>
  <c r="N320" i="1"/>
  <c r="O320" i="1"/>
  <c r="T320" i="1"/>
  <c r="N321" i="1"/>
  <c r="O321" i="1"/>
  <c r="T321" i="1"/>
  <c r="N322" i="1"/>
  <c r="O322" i="1"/>
  <c r="T322" i="1"/>
  <c r="N323" i="1"/>
  <c r="O323" i="1"/>
  <c r="T323" i="1"/>
  <c r="N324" i="1"/>
  <c r="O324" i="1"/>
  <c r="T324" i="1"/>
  <c r="N325" i="1"/>
  <c r="O325" i="1"/>
  <c r="T325" i="1"/>
  <c r="N326" i="1"/>
  <c r="O326" i="1"/>
  <c r="T326" i="1"/>
  <c r="N327" i="1"/>
  <c r="O327" i="1"/>
  <c r="T327" i="1"/>
  <c r="N328" i="1"/>
  <c r="O328" i="1"/>
  <c r="T328" i="1"/>
  <c r="N329" i="1"/>
  <c r="O329" i="1"/>
  <c r="T329" i="1"/>
  <c r="N330" i="1"/>
  <c r="O330" i="1"/>
  <c r="T330" i="1"/>
  <c r="N331" i="1"/>
  <c r="O331" i="1"/>
  <c r="T331" i="1"/>
  <c r="N332" i="1"/>
  <c r="O332" i="1"/>
  <c r="T332" i="1"/>
  <c r="N333" i="1"/>
  <c r="O333" i="1"/>
  <c r="T333" i="1"/>
  <c r="N334" i="1"/>
  <c r="O334" i="1"/>
  <c r="T334" i="1"/>
  <c r="N335" i="1"/>
  <c r="O335" i="1"/>
  <c r="T335" i="1"/>
  <c r="N336" i="1"/>
  <c r="O336" i="1"/>
  <c r="T336" i="1"/>
  <c r="N337" i="1"/>
  <c r="O337" i="1"/>
  <c r="T337" i="1"/>
  <c r="N338" i="1"/>
  <c r="O338" i="1"/>
  <c r="T338" i="1"/>
  <c r="N339" i="1"/>
  <c r="O339" i="1"/>
  <c r="T339" i="1"/>
  <c r="N340" i="1"/>
  <c r="O340" i="1"/>
  <c r="T340" i="1"/>
  <c r="N341" i="1"/>
  <c r="O341" i="1"/>
  <c r="T341" i="1"/>
  <c r="N342" i="1"/>
  <c r="O342" i="1"/>
  <c r="T342" i="1"/>
  <c r="N343" i="1"/>
  <c r="O343" i="1"/>
  <c r="T343" i="1"/>
  <c r="N344" i="1"/>
  <c r="O344" i="1"/>
  <c r="T344" i="1"/>
  <c r="N345" i="1"/>
  <c r="O345" i="1"/>
  <c r="T345" i="1"/>
  <c r="N346" i="1"/>
  <c r="O346" i="1"/>
  <c r="T346" i="1"/>
  <c r="N347" i="1"/>
  <c r="O347" i="1"/>
  <c r="T347" i="1"/>
  <c r="N348" i="1"/>
  <c r="O348" i="1"/>
  <c r="T348" i="1"/>
  <c r="N349" i="1"/>
  <c r="O349" i="1"/>
  <c r="T349" i="1"/>
  <c r="N350" i="1"/>
  <c r="O350" i="1"/>
  <c r="T350" i="1"/>
  <c r="N351" i="1"/>
  <c r="O351" i="1"/>
  <c r="T351" i="1"/>
  <c r="N352" i="1"/>
  <c r="O352" i="1"/>
  <c r="T352" i="1"/>
  <c r="N353" i="1"/>
  <c r="O353" i="1"/>
  <c r="T353" i="1"/>
  <c r="N354" i="1"/>
  <c r="O354" i="1"/>
  <c r="T354" i="1"/>
  <c r="N355" i="1"/>
  <c r="O355" i="1"/>
  <c r="T355" i="1"/>
  <c r="N356" i="1"/>
  <c r="O356" i="1"/>
  <c r="T356" i="1"/>
  <c r="N357" i="1"/>
  <c r="O357" i="1"/>
  <c r="T357" i="1"/>
  <c r="N358" i="1"/>
  <c r="O358" i="1"/>
  <c r="T358" i="1"/>
  <c r="N359" i="1"/>
  <c r="O359" i="1"/>
  <c r="T359" i="1"/>
  <c r="N360" i="1"/>
  <c r="O360" i="1"/>
  <c r="T360" i="1"/>
  <c r="N361" i="1"/>
  <c r="O361" i="1"/>
  <c r="T361" i="1"/>
  <c r="N362" i="1"/>
  <c r="O362" i="1"/>
  <c r="T362" i="1"/>
  <c r="N363" i="1"/>
  <c r="O363" i="1"/>
  <c r="T363" i="1"/>
  <c r="N364" i="1"/>
  <c r="O364" i="1"/>
  <c r="T364" i="1"/>
  <c r="N365" i="1"/>
  <c r="O365" i="1"/>
  <c r="T365" i="1"/>
  <c r="N366" i="1"/>
  <c r="O366" i="1"/>
  <c r="T366" i="1"/>
  <c r="N367" i="1"/>
  <c r="O367" i="1"/>
  <c r="T367" i="1"/>
  <c r="N368" i="1"/>
  <c r="O368" i="1"/>
  <c r="T368" i="1"/>
  <c r="N369" i="1"/>
  <c r="O369" i="1"/>
  <c r="T369" i="1"/>
  <c r="N370" i="1"/>
  <c r="O370" i="1"/>
  <c r="T370" i="1"/>
  <c r="N371" i="1"/>
  <c r="O371" i="1"/>
  <c r="T371" i="1"/>
  <c r="N372" i="1"/>
  <c r="O372" i="1"/>
  <c r="T372" i="1"/>
  <c r="N373" i="1"/>
  <c r="O373" i="1"/>
  <c r="T373" i="1"/>
  <c r="N374" i="1"/>
  <c r="O374" i="1"/>
  <c r="T374" i="1"/>
  <c r="N375" i="1"/>
  <c r="O375" i="1"/>
  <c r="T375" i="1"/>
  <c r="N376" i="1"/>
  <c r="O376" i="1"/>
  <c r="T376" i="1"/>
  <c r="N377" i="1"/>
  <c r="O377" i="1"/>
  <c r="T377" i="1"/>
  <c r="N378" i="1"/>
  <c r="O378" i="1"/>
  <c r="T378" i="1"/>
  <c r="N379" i="1"/>
  <c r="O379" i="1"/>
  <c r="T379" i="1"/>
  <c r="N380" i="1"/>
  <c r="O380" i="1"/>
  <c r="T380" i="1"/>
  <c r="N381" i="1"/>
  <c r="O381" i="1"/>
  <c r="T381" i="1"/>
  <c r="N382" i="1"/>
  <c r="O382" i="1"/>
  <c r="T382" i="1"/>
  <c r="N383" i="1"/>
  <c r="O383" i="1"/>
  <c r="T383" i="1"/>
  <c r="N384" i="1"/>
  <c r="O384" i="1"/>
  <c r="T384" i="1"/>
  <c r="N385" i="1"/>
  <c r="O385" i="1"/>
  <c r="T385" i="1"/>
  <c r="N386" i="1"/>
  <c r="O386" i="1"/>
  <c r="T386" i="1"/>
  <c r="S2" i="1"/>
  <c r="T2" i="1" s="1"/>
  <c r="O2" i="1"/>
  <c r="N2" i="1"/>
  <c r="T410" i="1"/>
  <c r="O410" i="1"/>
  <c r="N410" i="1"/>
  <c r="T409" i="1"/>
  <c r="O409" i="1"/>
  <c r="N409" i="1"/>
  <c r="T408" i="1"/>
  <c r="O408" i="1"/>
  <c r="N408" i="1"/>
  <c r="T407" i="1"/>
  <c r="O407" i="1"/>
  <c r="N407" i="1"/>
  <c r="T406" i="1"/>
  <c r="O406" i="1"/>
  <c r="N406" i="1"/>
  <c r="T405" i="1"/>
  <c r="O405" i="1"/>
  <c r="N405" i="1"/>
  <c r="T404" i="1"/>
  <c r="O404" i="1"/>
  <c r="N404" i="1"/>
  <c r="T403" i="1"/>
  <c r="O403" i="1"/>
  <c r="N403" i="1"/>
  <c r="T402" i="1"/>
  <c r="O402" i="1"/>
  <c r="N402" i="1"/>
  <c r="T401" i="1"/>
  <c r="O401" i="1"/>
  <c r="N401" i="1"/>
  <c r="T400" i="1"/>
  <c r="O400" i="1"/>
  <c r="N400" i="1"/>
  <c r="T399" i="1"/>
  <c r="O399" i="1"/>
  <c r="N399" i="1"/>
  <c r="T398" i="1"/>
  <c r="O398" i="1"/>
  <c r="N398" i="1"/>
  <c r="T397" i="1"/>
  <c r="O397" i="1"/>
  <c r="N397" i="1"/>
  <c r="T396" i="1"/>
  <c r="O396" i="1"/>
  <c r="N396" i="1"/>
  <c r="T395" i="1"/>
  <c r="O395" i="1"/>
  <c r="N395" i="1"/>
  <c r="T394" i="1"/>
  <c r="O394" i="1"/>
  <c r="N394" i="1"/>
  <c r="T393" i="1"/>
  <c r="O393" i="1"/>
  <c r="N393" i="1"/>
  <c r="T392" i="1"/>
  <c r="O392" i="1"/>
  <c r="N392" i="1"/>
  <c r="T391" i="1"/>
  <c r="O391" i="1"/>
  <c r="N391" i="1"/>
  <c r="T390" i="1"/>
  <c r="O390" i="1"/>
  <c r="N390" i="1"/>
  <c r="T389" i="1"/>
  <c r="O389" i="1"/>
  <c r="N389" i="1"/>
  <c r="T388" i="1"/>
  <c r="O388" i="1"/>
  <c r="N388" i="1"/>
  <c r="T387" i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87" i="9" l="1"/>
  <c r="F387" i="9"/>
  <c r="A119" i="9"/>
  <c r="A120" i="9"/>
  <c r="C2" i="11"/>
  <c r="B2" i="11"/>
  <c r="E379" i="9" l="1"/>
  <c r="E380" i="9"/>
  <c r="E381" i="9"/>
  <c r="E382" i="9"/>
  <c r="E383" i="9"/>
  <c r="E384" i="9"/>
  <c r="E385" i="9"/>
  <c r="E386" i="9"/>
  <c r="E378" i="9"/>
  <c r="E361" i="9"/>
  <c r="F361" i="9"/>
  <c r="E360" i="9"/>
  <c r="G2" i="11"/>
  <c r="H2" i="11" s="1"/>
  <c r="D2" i="11"/>
  <c r="F386" i="9" l="1"/>
  <c r="F379" i="9"/>
  <c r="F380" i="9"/>
  <c r="F381" i="9"/>
  <c r="F382" i="9"/>
  <c r="F383" i="9"/>
  <c r="F384" i="9"/>
  <c r="F385" i="9"/>
  <c r="F378" i="9"/>
  <c r="F360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<sst xmlns="http://schemas.openxmlformats.org/spreadsheetml/2006/main" count="46680" uniqueCount="1254">
  <si>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</si>
  <si>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</si>
  <si>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</si>
  <si>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</si>
  <si>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</si>
  <si>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</si>
  <si>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</si>
  <si>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</si>
  <si>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</si>
  <si>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</si>
  <si>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</si>
  <si>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</si>
  <si>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</si>
  <si>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</si>
  <si>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</si>
  <si>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</si>
  <si>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</si>
  <si>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</si>
  <si>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</si>
  <si>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</si>
  <si>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</si>
  <si>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</si>
  <si>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</si>
  <si>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</si>
  <si>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</si>
  <si>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</si>
  <si>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</si>
  <si>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</si>
  <si>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</si>
  <si>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</si>
  <si>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</si>
  <si>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</si>
  <si>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</si>
  <si>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</si>
  <si>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</si>
  <si>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</si>
  <si>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</si>
  <si>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</si>
  <si>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</si>
  <si>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</si>
  <si>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</si>
  <si>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</si>
  <si>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</si>
  <si>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</si>
  <si>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</si>
  <si>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</si>
  <si>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</si>
  <si>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</si>
  <si>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</si>
  <si>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</si>
  <si>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</si>
  <si>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</si>
  <si>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</si>
  <si>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</si>
  <si>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</si>
  <si>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</si>
  <si>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</si>
  <si>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</si>
  <si>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</si>
  <si>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</si>
  <si>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</si>
  <si>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</si>
  <si>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</si>
  <si>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</si>
  <si>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</si>
  <si>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</si>
  <si>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</si>
  <si>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</si>
  <si>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</si>
  <si>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</si>
  <si>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</si>
  <si>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</si>
  <si>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</si>
  <si>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</si>
  <si>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</si>
  <si>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</si>
  <si>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</si>
  <si>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</si>
  <si>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</si>
  <si>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</si>
  <si>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</si>
  <si>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</si>
  <si>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</si>
  <si>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</si>
  <si>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</si>
  <si>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</si>
  <si>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</si>
  <si>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</si>
  <si>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</si>
  <si>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</si>
  <si>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</si>
  <si>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</si>
  <si>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</si>
  <si>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</si>
  <si>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</si>
  <si>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</si>
  <si>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</si>
  <si>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</si>
  <si>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</si>
  <si>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</si>
  <si>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</si>
  <si>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</si>
  <si>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</si>
  <si>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</si>
  <si>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</si>
  <si>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</si>
  <si>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</si>
  <si>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</si>
  <si>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</si>
  <si>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</si>
  <si>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</si>
  <si>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</si>
  <si>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</si>
  <si>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</si>
  <si>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</si>
  <si>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</si>
  <si>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</si>
  <si>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</si>
  <si>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</si>
  <si>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</si>
  <si>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</si>
  <si>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</si>
  <si>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</si>
  <si>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</si>
  <si>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</si>
  <si>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</si>
  <si>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</si>
  <si>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</si>
  <si>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</si>
  <si>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</si>
  <si>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</si>
  <si>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</si>
  <si>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</si>
  <si>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</si>
  <si>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</si>
  <si>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</si>
  <si>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</si>
  <si>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</si>
  <si>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</si>
  <si>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</si>
  <si>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</si>
  <si>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</si>
  <si>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</si>
  <si>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</si>
  <si>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</si>
  <si>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</si>
  <si>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</si>
  <si>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</si>
  <si>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</si>
  <si>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</si>
  <si>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</si>
  <si>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</si>
  <si>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</si>
  <si>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</si>
  <si>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</si>
  <si>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</si>
  <si>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</si>
  <si>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</si>
  <si>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</si>
  <si>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</si>
  <si>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</si>
  <si>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</si>
  <si>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</si>
  <si>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</si>
  <si>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</si>
  <si>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</si>
  <si>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</si>
  <si>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</si>
  <si>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</si>
  <si>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</si>
  <si>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</si>
  <si>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</si>
  <si>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</si>
  <si>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</si>
  <si>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</si>
  <si>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</si>
  <si>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</si>
  <si>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</si>
  <si>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</si>
  <si>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</si>
  <si>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</si>
  <si>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</si>
  <si>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</si>
  <si>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</si>
  <si>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</si>
  <si>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</si>
  <si>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</si>
  <si>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</si>
  <si>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</si>
  <si>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</si>
  <si>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</si>
  <si>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</si>
  <si>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</si>
  <si>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</si>
  <si>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</si>
  <si>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</si>
  <si>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</si>
  <si>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</si>
  <si>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</si>
  <si>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</si>
  <si>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</si>
  <si>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</si>
  <si>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</si>
  <si>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</si>
  <si>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</si>
  <si>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</si>
  <si>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</si>
  <si>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</si>
  <si>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</si>
  <si>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</si>
  <si>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</si>
  <si>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</si>
  <si>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</si>
  <si>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</si>
  <si>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</si>
  <si>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</si>
  <si>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</si>
  <si>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</si>
  <si>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</si>
  <si>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</si>
  <si>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</si>
  <si>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</si>
  <si>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</si>
  <si>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</si>
  <si>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</si>
  <si>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</si>
  <si>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</si>
  <si>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</si>
  <si>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</si>
  <si>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</si>
  <si>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</si>
  <si>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</si>
  <si>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</si>
  <si>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</si>
  <si>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</si>
  <si>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</si>
  <si>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</si>
  <si>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</si>
  <si>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</si>
  <si>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</si>
  <si>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</si>
  <si>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</si>
  <si>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</si>
  <si>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</si>
  <si>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</si>
  <si>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</si>
  <si>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</si>
  <si>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</si>
  <si>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</si>
  <si>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</si>
  <si>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</si>
  <si>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</si>
  <si>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</si>
  <si>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Displays Inch, Units</t>
  </si>
  <si>
    <t>Split by vendors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</si>
  <si>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</si>
  <si>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</si>
  <si>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</si>
  <si>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</si>
  <si>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</si>
  <si>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</si>
  <si>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</si>
  <si>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</si>
  <si>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</si>
  <si>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</si>
  <si>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</si>
  <si>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</si>
  <si>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</si>
  <si>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</si>
  <si>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</si>
  <si>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</si>
  <si>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</si>
  <si>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</si>
  <si>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</si>
  <si>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</si>
  <si>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</si>
  <si>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</si>
  <si>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</si>
  <si>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</si>
  <si>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</si>
  <si>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</si>
  <si>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</si>
  <si>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</si>
  <si>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</si>
  <si>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</si>
  <si>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</si>
  <si>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</si>
  <si>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</si>
  <si>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</si>
  <si>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</si>
  <si>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</si>
  <si>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</si>
  <si>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</si>
  <si>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</si>
  <si>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</si>
  <si>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</si>
  <si>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</si>
  <si>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</si>
  <si>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</si>
  <si>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</si>
  <si>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</si>
  <si>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</si>
  <si>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</si>
  <si>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</si>
  <si>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</si>
  <si>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</si>
  <si>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</si>
  <si>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</si>
  <si>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</si>
  <si>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</si>
  <si>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</si>
  <si>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</si>
  <si>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</si>
  <si>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</si>
  <si>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</si>
  <si>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</si>
  <si>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</si>
  <si>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</si>
  <si>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</si>
  <si>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</si>
  <si>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</si>
  <si>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</si>
  <si>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</si>
  <si>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</si>
  <si>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</si>
  <si>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</si>
  <si>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</si>
  <si>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</si>
  <si>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</si>
  <si>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</si>
  <si>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</si>
  <si>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</si>
  <si>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</si>
  <si>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</si>
  <si>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</si>
  <si>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</si>
  <si>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</si>
  <si>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</si>
  <si>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</si>
  <si>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</si>
  <si>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</si>
  <si>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</si>
  <si>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</si>
  <si>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</si>
  <si>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</si>
  <si>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</si>
  <si>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</si>
  <si>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</si>
  <si>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</si>
  <si>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</si>
  <si>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</si>
  <si>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</si>
  <si>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</si>
  <si>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</si>
  <si>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</si>
  <si>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</si>
  <si>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</si>
  <si>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</si>
  <si>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</si>
  <si>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</si>
  <si>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</si>
  <si>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</si>
  <si>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</si>
  <si>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</si>
  <si>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</si>
  <si>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</si>
  <si>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</si>
  <si>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</si>
  <si>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</si>
  <si>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</si>
  <si>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</si>
  <si>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</si>
  <si>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</si>
  <si>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</si>
  <si>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</si>
  <si>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</si>
  <si>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</si>
  <si>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</si>
  <si>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</si>
  <si>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</si>
  <si>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</si>
  <si>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</si>
  <si>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</si>
  <si>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</si>
  <si>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</si>
  <si>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</si>
  <si>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</si>
  <si>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</si>
  <si>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</si>
  <si>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</si>
  <si>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</si>
  <si>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</si>
  <si>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</si>
  <si>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</si>
  <si>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</si>
  <si>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</si>
  <si>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</si>
  <si>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</si>
  <si>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</si>
  <si>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</si>
  <si>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</si>
  <si>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</si>
  <si>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</si>
  <si>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</si>
  <si>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</si>
  <si>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</si>
  <si>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</si>
  <si>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</si>
  <si>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</si>
  <si>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</si>
  <si>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</si>
  <si>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</si>
  <si>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</si>
  <si>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</si>
  <si>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</si>
  <si>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</si>
  <si>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</si>
  <si>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</si>
  <si>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</si>
  <si>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</si>
  <si>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</si>
  <si>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</si>
  <si>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</si>
  <si>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</si>
  <si>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</si>
  <si>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</si>
  <si>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</si>
  <si>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</si>
  <si>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</si>
  <si>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</si>
  <si>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</si>
  <si>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</si>
  <si>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</si>
  <si>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</si>
  <si>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</si>
  <si>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</si>
  <si>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</si>
  <si>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</si>
  <si>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</si>
  <si>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</si>
  <si>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</si>
  <si>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</si>
  <si>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</si>
  <si>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</si>
  <si>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</si>
  <si>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</si>
  <si>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</si>
  <si>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</si>
  <si>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</si>
  <si>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</si>
  <si>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</si>
  <si>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</si>
  <si>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</si>
  <si>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</si>
  <si>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</si>
  <si>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</si>
  <si>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</si>
  <si>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</si>
  <si>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</si>
  <si>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</si>
  <si>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</si>
  <si>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</si>
  <si>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</si>
  <si>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</si>
  <si>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</si>
  <si>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</si>
  <si>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</si>
  <si>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</si>
  <si>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</si>
  <si>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</si>
  <si>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</si>
  <si>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</si>
  <si>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</si>
  <si>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</si>
  <si>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</si>
  <si>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</si>
  <si>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</si>
  <si>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</si>
  <si>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</si>
  <si>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</si>
  <si>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</si>
  <si>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</si>
  <si>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</si>
  <si>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</si>
  <si>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</si>
  <si>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</si>
  <si>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</si>
  <si>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</si>
  <si>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</si>
  <si>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</si>
  <si>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</si>
  <si>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</si>
  <si>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</si>
  <si>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</si>
  <si>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</si>
  <si>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</si>
  <si>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</si>
  <si>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</si>
  <si>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</si>
  <si>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</si>
  <si>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</si>
  <si>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</si>
  <si>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</si>
  <si>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</si>
  <si>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</si>
  <si>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</si>
  <si>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</si>
  <si>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</si>
  <si>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</si>
  <si>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</si>
  <si>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</si>
  <si>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</si>
  <si>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</si>
  <si>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</si>
  <si>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</si>
  <si>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</si>
  <si>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</si>
  <si>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</si>
  <si>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</si>
  <si>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</si>
  <si>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</si>
  <si>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</si>
  <si>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</si>
  <si>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</si>
  <si>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</si>
  <si>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</si>
  <si>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</si>
  <si>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</si>
  <si>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</si>
  <si>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</si>
  <si>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</si>
  <si>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</si>
  <si>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</si>
  <si>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</si>
  <si>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</si>
  <si>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</si>
  <si>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</si>
  <si>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</si>
  <si>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</si>
  <si>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</si>
  <si>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</si>
  <si>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</si>
  <si>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</si>
  <si>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</si>
  <si>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</si>
  <si>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</si>
  <si>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</si>
  <si>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</si>
  <si>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</si>
  <si>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</si>
  <si>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</si>
  <si>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</si>
  <si>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</si>
  <si>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</si>
  <si>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</si>
  <si>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</si>
  <si>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</si>
  <si>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</si>
  <si>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</si>
  <si>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</si>
  <si>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</si>
  <si>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</si>
  <si>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</si>
  <si>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</si>
  <si>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</si>
  <si>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</si>
  <si>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</si>
  <si>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</si>
  <si>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</si>
  <si>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</si>
  <si>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</si>
  <si>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</si>
  <si>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</si>
  <si>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</si>
  <si>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</si>
  <si>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</si>
  <si>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</si>
  <si>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</si>
  <si>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</si>
  <si>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</si>
  <si>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</si>
  <si>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</si>
  <si>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</si>
  <si>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</si>
  <si>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</si>
  <si>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</si>
  <si>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</si>
  <si>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</si>
  <si>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</si>
  <si>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</si>
  <si>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</si>
  <si>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</si>
  <si>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</si>
  <si>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</si>
  <si>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</si>
  <si>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</si>
  <si>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</si>
  <si>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</si>
  <si>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</si>
  <si>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</si>
  <si>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</si>
  <si>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</si>
  <si>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</si>
  <si>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</si>
  <si>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</si>
  <si>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</si>
  <si>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</si>
  <si>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</si>
  <si>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</si>
  <si>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</si>
  <si>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</si>
  <si>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</si>
  <si>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</si>
  <si>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</si>
  <si>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</si>
  <si>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</si>
  <si>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</si>
  <si>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</si>
  <si>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</si>
  <si>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</si>
  <si>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</si>
  <si>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</si>
  <si>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</si>
  <si>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</si>
  <si>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</si>
  <si>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</si>
  <si>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</si>
  <si>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</si>
  <si>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</si>
  <si>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</si>
  <si>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</si>
  <si>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</si>
  <si>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</si>
  <si>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</si>
  <si>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</si>
  <si>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</si>
  <si>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</si>
  <si>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</si>
  <si>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</si>
  <si>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</si>
  <si>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</si>
  <si>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</si>
  <si>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</si>
  <si>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</si>
  <si>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</si>
  <si>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</si>
  <si>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</si>
  <si>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</si>
  <si>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</si>
  <si>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</si>
  <si>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</si>
  <si>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</si>
  <si>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</si>
  <si>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</si>
  <si>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</si>
  <si>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</si>
  <si>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</si>
  <si>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</si>
  <si>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</si>
  <si>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</si>
  <si>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</si>
  <si>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</si>
  <si>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</si>
  <si>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</si>
  <si>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</si>
  <si>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</si>
  <si>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</si>
  <si>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</si>
  <si>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</si>
  <si>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</si>
  <si>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</si>
  <si>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</si>
  <si>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</si>
  <si>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</si>
  <si>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</si>
  <si>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</si>
  <si>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</si>
  <si>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</si>
  <si>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</si>
  <si>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</si>
  <si>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</si>
  <si>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</si>
  <si>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</si>
  <si>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</si>
  <si>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</si>
  <si>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</si>
  <si>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</si>
  <si>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</si>
  <si>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</si>
  <si>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</si>
  <si>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</si>
  <si>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</si>
  <si>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</si>
  <si>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</si>
  <si>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</si>
  <si>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</si>
  <si>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</si>
  <si>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</si>
  <si>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</si>
  <si>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</si>
  <si>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</si>
  <si>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</si>
  <si>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</si>
  <si>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</si>
  <si>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</si>
  <si>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</si>
  <si>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</si>
  <si>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</si>
  <si>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</si>
  <si>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</si>
  <si>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</si>
  <si>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</si>
  <si>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</si>
  <si>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</si>
  <si>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</si>
  <si>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</si>
  <si>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</si>
  <si>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</si>
  <si>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</si>
  <si>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</si>
  <si>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</si>
  <si>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</si>
  <si>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</si>
  <si>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</si>
  <si>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</si>
  <si>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</si>
  <si>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</si>
  <si>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</si>
  <si>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</si>
  <si>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</si>
  <si>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</si>
  <si>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</si>
  <si>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</si>
  <si>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</si>
  <si>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</si>
  <si>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</si>
  <si>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</si>
  <si>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</si>
  <si>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</si>
  <si>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</si>
  <si>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</si>
  <si>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</si>
  <si>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</si>
  <si>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</si>
  <si>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</si>
  <si>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</si>
  <si>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</si>
  <si>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</si>
  <si>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</si>
  <si>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</si>
  <si>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</si>
  <si>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</si>
  <si>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</si>
  <si>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</si>
  <si>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</si>
  <si>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</si>
  <si>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</si>
  <si>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</si>
  <si>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</si>
  <si>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</si>
  <si>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</si>
  <si>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</si>
  <si>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</si>
  <si>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</si>
  <si>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</si>
  <si>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</si>
  <si>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</si>
  <si>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</si>
  <si>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</si>
  <si>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</si>
  <si>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</si>
  <si>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</si>
  <si>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</si>
  <si>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</si>
  <si>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</si>
  <si>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</si>
  <si>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</si>
  <si>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</si>
  <si>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</si>
  <si>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</si>
  <si>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</si>
  <si>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</si>
  <si>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</si>
  <si>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</si>
  <si>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</si>
  <si>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</si>
  <si>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</si>
  <si>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</si>
  <si>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</si>
  <si>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</si>
  <si>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</si>
  <si>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</si>
  <si>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</si>
  <si>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2`21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</si>
  <si>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</si>
  <si>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</si>
  <si>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</si>
  <si>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</si>
  <si>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</si>
  <si>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</si>
  <si>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</si>
  <si>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</si>
  <si>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</si>
  <si>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</si>
  <si>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</si>
  <si>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</si>
  <si>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</si>
  <si>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</si>
  <si>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</si>
  <si>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</si>
  <si>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</si>
  <si>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</si>
  <si>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</si>
  <si>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</si>
  <si>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</si>
  <si>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</si>
  <si>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</si>
  <si>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</si>
  <si>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</si>
  <si>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</si>
  <si>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</si>
  <si>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</si>
  <si>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</si>
  <si>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</si>
  <si>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</si>
  <si>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</si>
  <si>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</si>
  <si>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</si>
  <si>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</si>
  <si>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</si>
  <si>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</si>
  <si>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</si>
  <si>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</si>
  <si>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</si>
  <si>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</si>
  <si>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</si>
  <si>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</si>
  <si>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</si>
  <si>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</si>
  <si>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</si>
  <si>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</si>
  <si>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</si>
  <si>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</si>
  <si>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</si>
  <si>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</si>
  <si>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</si>
  <si>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</si>
  <si>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</si>
  <si>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</si>
  <si>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</si>
  <si>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</si>
  <si>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</si>
  <si>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</si>
  <si>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</si>
  <si>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</si>
  <si>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</si>
  <si>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</si>
  <si>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</si>
  <si>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</si>
  <si>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</si>
  <si>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</si>
  <si>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</si>
  <si>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</si>
  <si>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</si>
  <si>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</si>
  <si>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</si>
  <si>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</si>
  <si>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</si>
  <si>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</si>
  <si>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</si>
  <si>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</si>
  <si>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</si>
  <si>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</si>
  <si>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</si>
  <si>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</si>
  <si>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</si>
  <si>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</si>
  <si>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</si>
  <si>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</si>
  <si>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</si>
  <si>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</si>
  <si>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</si>
  <si>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</si>
  <si>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</si>
  <si>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</si>
  <si>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</si>
  <si>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</si>
  <si>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</si>
  <si>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</si>
  <si>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</si>
  <si>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</si>
  <si>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</si>
  <si>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</si>
  <si>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</si>
  <si>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</si>
  <si>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</si>
  <si>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</si>
  <si>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</si>
  <si>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</si>
  <si>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</si>
  <si>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</si>
  <si>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</si>
  <si>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</si>
  <si>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</si>
  <si>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</si>
  <si>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</si>
  <si>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</si>
  <si>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</si>
  <si>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</si>
  <si>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</si>
  <si>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</si>
  <si>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</si>
  <si>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</si>
  <si>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</si>
  <si>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</si>
  <si>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</si>
  <si>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</si>
  <si>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</si>
  <si>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</si>
  <si>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</si>
  <si>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</si>
  <si>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</si>
  <si>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</si>
  <si>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</si>
  <si>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</si>
  <si>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</si>
  <si>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</si>
  <si>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</si>
  <si>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</si>
  <si>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</si>
  <si>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</si>
  <si>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</si>
  <si>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</si>
  <si>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</si>
  <si>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</si>
  <si>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</si>
  <si>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</si>
  <si>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</si>
  <si>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</si>
  <si>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</si>
  <si>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</si>
  <si>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</si>
  <si>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</si>
  <si>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</si>
  <si>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</si>
  <si>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</si>
  <si>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</si>
  <si>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</si>
  <si>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</si>
  <si>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</si>
  <si>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</si>
  <si>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</si>
  <si>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</si>
  <si>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</si>
  <si>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Q2`21</t>
  </si>
  <si>
    <t>ThinkPad X1 Titanium Yoga Gen1</t>
  </si>
  <si>
    <t>4`21</t>
  </si>
  <si>
    <t>_5</t>
  </si>
  <si>
    <t>Aspire A715-42G</t>
  </si>
  <si>
    <t>Aspire AN517-53</t>
  </si>
  <si>
    <t>Aspire Nitro AN517-41</t>
  </si>
  <si>
    <t>Predator Helios 300 PH315-51</t>
  </si>
  <si>
    <t>GTX1060</t>
  </si>
  <si>
    <t>Swift SF314-41</t>
  </si>
  <si>
    <t>Swift SF515-51T</t>
  </si>
  <si>
    <t>TravelMate P259-MG</t>
  </si>
  <si>
    <t>Skylake</t>
  </si>
  <si>
    <t>Asus A516M</t>
  </si>
  <si>
    <t>Asus D515D</t>
  </si>
  <si>
    <t>Asus FX506Q</t>
  </si>
  <si>
    <t>Asus R565J</t>
  </si>
  <si>
    <t>Asus X415J</t>
  </si>
  <si>
    <t>GTX1650, GTX1650 + Ext. Doc-station with RTX3080</t>
  </si>
  <si>
    <t>VivoBook M413D</t>
  </si>
  <si>
    <t>VivoBook X712J</t>
  </si>
  <si>
    <t>ZenBook Pro Duo UX582L</t>
  </si>
  <si>
    <t>Latitude 3400</t>
  </si>
  <si>
    <t>Latitude 5420 Rugged</t>
  </si>
  <si>
    <t>Latitude 7424 Rugged</t>
  </si>
  <si>
    <t>Chromebook 14 G6</t>
  </si>
  <si>
    <t>EliteBook 830 G8</t>
  </si>
  <si>
    <t>Elitebook x360 1040 G8</t>
  </si>
  <si>
    <t>HP 15s-eq2000</t>
  </si>
  <si>
    <t>Omen 15-en1000</t>
  </si>
  <si>
    <t>ProBook x360 435 G8</t>
  </si>
  <si>
    <t>IdeaPad L340-17IWL</t>
  </si>
  <si>
    <t>Legion 7 16ACH6H</t>
  </si>
  <si>
    <t>RTX3060, RTX3080</t>
  </si>
  <si>
    <t>ThinkPad P14s Gen2</t>
  </si>
  <si>
    <t>ThinkPad T14 Gen2</t>
  </si>
  <si>
    <t>ThinkPad T15 Gen2</t>
  </si>
  <si>
    <t>ThinkPad X1 Carbon Gen9</t>
  </si>
  <si>
    <t>1920×1200/3840x2400</t>
  </si>
  <si>
    <t>MSI GF75CML</t>
  </si>
  <si>
    <t>RTX</t>
  </si>
  <si>
    <t>GTX</t>
  </si>
  <si>
    <t>TravelMate B118-M</t>
  </si>
  <si>
    <t>5`21</t>
  </si>
  <si>
    <t>Aspire A315-58</t>
  </si>
  <si>
    <t>Aspire A317-33</t>
  </si>
  <si>
    <t>Renior-H</t>
  </si>
  <si>
    <t>_6</t>
  </si>
  <si>
    <t>Swift SF314-56</t>
  </si>
  <si>
    <t>TravelMate P214-52G</t>
  </si>
  <si>
    <t>Asus E406N</t>
  </si>
  <si>
    <t>RTX3050 Ti, RTX3070</t>
  </si>
  <si>
    <t>RTX3050 Ti, RTX3060, RTX3070</t>
  </si>
  <si>
    <t>Asus M515U</t>
  </si>
  <si>
    <t>Asus X415E</t>
  </si>
  <si>
    <t>Asus X509M</t>
  </si>
  <si>
    <t>TUF FX506H</t>
  </si>
  <si>
    <t>RTX3050 Ti</t>
  </si>
  <si>
    <t>TUF Gaming (Dash) FX516P</t>
  </si>
  <si>
    <t>VivoBook M513U</t>
  </si>
  <si>
    <t>Int/MX330/MX350</t>
  </si>
  <si>
    <t>VivoBook S333E</t>
  </si>
  <si>
    <t>Zenbook UM433I</t>
  </si>
  <si>
    <t>Zenbook UX535L</t>
  </si>
  <si>
    <t>GTX1650 Ti</t>
  </si>
  <si>
    <t>G15 5510</t>
  </si>
  <si>
    <t>GTX1650/RTX3060</t>
  </si>
  <si>
    <t>GTX1650 Ti/GTX1660 Ti/RTX2060</t>
  </si>
  <si>
    <t>GTX1650/GTX1660 Ti/RTX2060/RTX2070</t>
  </si>
  <si>
    <t>Latitude 7400 2-in-1</t>
  </si>
  <si>
    <t>Latitude 7420 2-in-1</t>
  </si>
  <si>
    <t>Latitude 9510</t>
  </si>
  <si>
    <t>Vostro 5310</t>
  </si>
  <si>
    <t>Vostro 5510</t>
  </si>
  <si>
    <t>XPS 13 9305 (Touch)</t>
  </si>
  <si>
    <t>GTX1650 Ti/RTX2060</t>
  </si>
  <si>
    <t>EliteBook x360 1030 G8</t>
  </si>
  <si>
    <t>Elitebook x360 1040 G5</t>
  </si>
  <si>
    <t>HP 17-by2000 Core</t>
  </si>
  <si>
    <t>Omen 15-ek1000</t>
  </si>
  <si>
    <t>1920x1080/2560х1440</t>
  </si>
  <si>
    <t>Pavilion 15-ec2000</t>
  </si>
  <si>
    <t>Pavilion x360 15-er0000</t>
  </si>
  <si>
    <t>ProBook 445 G8</t>
  </si>
  <si>
    <t>IdeaPad 1 11ADA05</t>
  </si>
  <si>
    <t>1366x1768</t>
  </si>
  <si>
    <t>IdeaPad 1 14IGL05</t>
  </si>
  <si>
    <t>IdeaPad 3 17ITL6</t>
  </si>
  <si>
    <t>IdeaPad 330-17AST</t>
  </si>
  <si>
    <t>IdeaPad C340-14API</t>
  </si>
  <si>
    <t>GTX1650, GTX1650 Ti</t>
  </si>
  <si>
    <t>Legion 5 Pro 16ACH6H</t>
  </si>
  <si>
    <t>RTX3050 Ti/RTX3060/RTX3070</t>
  </si>
  <si>
    <t>ThinkPad P15s Gen2</t>
  </si>
  <si>
    <t>Qoadro T500</t>
  </si>
  <si>
    <t>ThinkPad P43s</t>
  </si>
  <si>
    <t>ThinkPad T15 Gen1 (Touch)</t>
  </si>
  <si>
    <t>V14 Gen2 ALC</t>
  </si>
  <si>
    <t>GF63 Thin 10S</t>
  </si>
  <si>
    <t>GF63 Thin 10U</t>
  </si>
  <si>
    <t>RTX3050/RTX3050 Ti</t>
  </si>
  <si>
    <t>GS66 Stealth 11U</t>
  </si>
  <si>
    <t>RTX3060/RTX3080</t>
  </si>
  <si>
    <t>Modern 15 A10M</t>
  </si>
  <si>
    <t>Modern 15 A4M</t>
  </si>
  <si>
    <t>MSI GE76 11U Rider</t>
  </si>
  <si>
    <t>RTX3050/RTX3050 Ti/RTX3060</t>
  </si>
  <si>
    <t>MateBook 13 WRTB</t>
  </si>
  <si>
    <t>Hunter V700</t>
  </si>
  <si>
    <t>MagicBook 14 2021 (53011T)</t>
  </si>
  <si>
    <t>MagicBook 14 AMD Nbl</t>
  </si>
  <si>
    <t>MagicBook 15 2021 (53011T)</t>
  </si>
  <si>
    <t>MagicBook 15 AMD Boh</t>
  </si>
  <si>
    <t>MagicBook PRO 2020</t>
  </si>
  <si>
    <t>MagicBook PRO II</t>
  </si>
  <si>
    <t>MagicBook X 14 (NBR)</t>
  </si>
  <si>
    <t>MagicBook X 15 (BBR)</t>
  </si>
  <si>
    <t>MagicBook 15 AMD II Bohl</t>
  </si>
  <si>
    <t>MagicBook PRO</t>
  </si>
  <si>
    <t>MagicBook 14 AMD II Nbil</t>
  </si>
  <si>
    <t>6`21</t>
  </si>
  <si>
    <t>Aspire A114-33</t>
  </si>
  <si>
    <t>_7</t>
  </si>
  <si>
    <t>Aspire A515-56</t>
  </si>
  <si>
    <t>ConceptD 3 CN314-72G</t>
  </si>
  <si>
    <t>ConceptD 3 Ezel CC315-72G</t>
  </si>
  <si>
    <t>ConceptD 7 CN715-72G</t>
  </si>
  <si>
    <t>RTX2080</t>
  </si>
  <si>
    <t>ConceptD 9 Pro CN917-71P</t>
  </si>
  <si>
    <t>RTX5000</t>
  </si>
  <si>
    <t>3840×2160</t>
  </si>
  <si>
    <t>Asus M415U</t>
  </si>
  <si>
    <t>Pro BR1100F</t>
  </si>
  <si>
    <t>1366х768</t>
  </si>
  <si>
    <t>ROG Zephyrus M16 GU603H</t>
  </si>
  <si>
    <t>RTX3050 Ti/RTX3060</t>
  </si>
  <si>
    <t>TUF Gaming FX706H</t>
  </si>
  <si>
    <t>GTX1650/RTX3050 Ti</t>
  </si>
  <si>
    <t>VivoBook M413I</t>
  </si>
  <si>
    <t>GTX1650/RTX3050 Ti/RTX3060</t>
  </si>
  <si>
    <t>G15 5515</t>
  </si>
  <si>
    <t>Inspiron G5 15-6000</t>
  </si>
  <si>
    <t>Latitude 3320</t>
  </si>
  <si>
    <t>Latitude 3520</t>
  </si>
  <si>
    <t>Latitude 9520</t>
  </si>
  <si>
    <t>1920x1080/</t>
  </si>
  <si>
    <t>Vostro 5415</t>
  </si>
  <si>
    <t>Envy 17-ch0000</t>
  </si>
  <si>
    <t>HP 15-dw1000</t>
  </si>
  <si>
    <t>ProBook 470 G8</t>
  </si>
  <si>
    <t>IdeaPad 3 15ALC6</t>
  </si>
  <si>
    <t>IdeaPad 3 15ITL6</t>
  </si>
  <si>
    <t>IdeaPad 3 17ALC6</t>
  </si>
  <si>
    <t>IdeaPad 5 Pro 16ACH6</t>
  </si>
  <si>
    <t>IdeaPad 5 Pro 16IHU6</t>
  </si>
  <si>
    <t>IdeaPad L3 15ITL6</t>
  </si>
  <si>
    <t>Legion 5 15ITH6</t>
  </si>
  <si>
    <t>RTX3050, RTX3050 Ti</t>
  </si>
  <si>
    <t>Legion 5 17ACH6H</t>
  </si>
  <si>
    <t>3840x2160/2560x1600</t>
  </si>
  <si>
    <t>Legion 5 Pro 16ITH6</t>
  </si>
  <si>
    <t>GTX1650/GTX1660/RTX2060/RTX3050 Ti</t>
  </si>
  <si>
    <t>RTX3060, RTX3070, RTX3080</t>
  </si>
  <si>
    <t>RTX2060, RTX2070</t>
  </si>
  <si>
    <t>Thinkbook 13s-ACN G3</t>
  </si>
  <si>
    <t>Thinkbook 14-ACL G3</t>
  </si>
  <si>
    <t>V14 Gen2 ITL</t>
  </si>
  <si>
    <t>V15 Gen2 ITL</t>
  </si>
  <si>
    <t>V15-ACL G2</t>
  </si>
  <si>
    <t>V15-IGL</t>
  </si>
  <si>
    <t>V15-IML G1</t>
  </si>
  <si>
    <t>Bravo 15 B5D</t>
  </si>
  <si>
    <t>Creator 17 B11U</t>
  </si>
  <si>
    <t>GE66 Rider 11U</t>
  </si>
  <si>
    <t>GL66 Pulse 11U</t>
  </si>
  <si>
    <t>RTX3050, RTX3050 Ti, RTX3060</t>
  </si>
  <si>
    <t>GP66 Leopard 11U</t>
  </si>
  <si>
    <t>GS76 Stealth 11U</t>
  </si>
  <si>
    <t>Stealth 15M A11U</t>
  </si>
  <si>
    <t>Summit E13 Flip EVO A11M</t>
  </si>
  <si>
    <t>Sword 15 A11U</t>
  </si>
  <si>
    <t>WS66 11U</t>
  </si>
  <si>
    <t>Quadro RTX A3000</t>
  </si>
  <si>
    <t>Q3`21</t>
  </si>
  <si>
    <t>7`21</t>
  </si>
  <si>
    <t>Gamer notebooks</t>
  </si>
  <si>
    <t>_8</t>
  </si>
  <si>
    <t>Aspire A515-45G</t>
  </si>
  <si>
    <t>GTX1650 Ti/RTX3050/RTX3060</t>
  </si>
  <si>
    <t>Aspire Nitro AN515-57</t>
  </si>
  <si>
    <t>ConceptD 3 Pro CN315-71P</t>
  </si>
  <si>
    <t>ConceptD 5 Pro CN515-71P</t>
  </si>
  <si>
    <t>Predator Helios 300 PH317-53</t>
  </si>
  <si>
    <t>Swift SF314-43</t>
  </si>
  <si>
    <t>Swift SF514-54</t>
  </si>
  <si>
    <t>TravelMate P215-41</t>
  </si>
  <si>
    <t>TravelMate P215-51</t>
  </si>
  <si>
    <t>TravelMate P259-G2-M</t>
  </si>
  <si>
    <t>Asus E510M</t>
  </si>
  <si>
    <t>Asus L210M</t>
  </si>
  <si>
    <t>ExpertBook B1 1500C</t>
  </si>
  <si>
    <t>ExpertBook Y1511C</t>
  </si>
  <si>
    <t>Pro BR1100C</t>
  </si>
  <si>
    <t>VivoBook X513E</t>
  </si>
  <si>
    <t>tiger Lake</t>
  </si>
  <si>
    <t>Zenbook BX435E</t>
  </si>
  <si>
    <t>Alienware m15 R5</t>
  </si>
  <si>
    <t>RTX 3050 Ti/RTX3060/RTX3070</t>
  </si>
  <si>
    <t>Alienware m15 R6</t>
  </si>
  <si>
    <t>Alienware x15 R1</t>
  </si>
  <si>
    <t>Alienware x17 R1</t>
  </si>
  <si>
    <t>Inspiron 5402</t>
  </si>
  <si>
    <t>Inspiron 5410 2-in-1</t>
  </si>
  <si>
    <t>Inspiron 5502</t>
  </si>
  <si>
    <t>Inspiron 5505</t>
  </si>
  <si>
    <t>Latitude 3120 2-in-1</t>
  </si>
  <si>
    <t>Latitude 3420</t>
  </si>
  <si>
    <t>Latitude 5320 2-in-1</t>
  </si>
  <si>
    <t>Precision 5560</t>
  </si>
  <si>
    <t>Quadro T1200/RTX A2000</t>
  </si>
  <si>
    <t>Precision 5560 Touch</t>
  </si>
  <si>
    <t>Precision 5750 Touch</t>
  </si>
  <si>
    <t>Quadro T1200/RTX3000</t>
  </si>
  <si>
    <t>Precision 5760</t>
  </si>
  <si>
    <t>Quadro T1200/RTX A2000/RTX A3000/RTX A4000/RTX A5000</t>
  </si>
  <si>
    <t>Precision 5760 Touch</t>
  </si>
  <si>
    <t>Vostro 5410</t>
  </si>
  <si>
    <t>Elite Chromebook c1030 G1</t>
  </si>
  <si>
    <t>EliteBook 855 G8</t>
  </si>
  <si>
    <t>Cezanne-U</t>
  </si>
  <si>
    <t>HP 14s-dq3000</t>
  </si>
  <si>
    <t>HP 17-cp0000 Picasso</t>
  </si>
  <si>
    <t>Pro Chromebook c640 G1</t>
  </si>
  <si>
    <t>Victus 16-e0000</t>
  </si>
  <si>
    <t>RX5500M/RTX3050 Ti/RTX3060</t>
  </si>
  <si>
    <t>IdeaPad 100-15 Core</t>
  </si>
  <si>
    <t>Broadwell</t>
  </si>
  <si>
    <t>G920</t>
  </si>
  <si>
    <t>IdeaPad 100s-11</t>
  </si>
  <si>
    <t>IdeaPad 100s-14</t>
  </si>
  <si>
    <t>IdeaPad 110-17I (K)</t>
  </si>
  <si>
    <t>R5 M430</t>
  </si>
  <si>
    <t>IdeaPad 300-15 (A)</t>
  </si>
  <si>
    <t>IdeaPad 320-17A (BR)</t>
  </si>
  <si>
    <t>IdeaPad 5 15ALC05</t>
  </si>
  <si>
    <t>IdeaPad 5 Pro 14ITL6</t>
  </si>
  <si>
    <t>2240x1400/2880x1800</t>
  </si>
  <si>
    <t>IdeaPad 500-15</t>
  </si>
  <si>
    <t>R7 M360</t>
  </si>
  <si>
    <t>IdeaPad Flex 3 11IGL05</t>
  </si>
  <si>
    <t>IdeaPad Flex 5 15IIL05</t>
  </si>
  <si>
    <t>IdeaPad Y700-17</t>
  </si>
  <si>
    <t>GTX960</t>
  </si>
  <si>
    <t>Legion 5 15ACH6</t>
  </si>
  <si>
    <t>1920x1080/2560x1600</t>
  </si>
  <si>
    <t>Legion 5 15ITH6H</t>
  </si>
  <si>
    <t>Legion 5 17ITH6</t>
  </si>
  <si>
    <t>Legion 5 Pro 16ACH6</t>
  </si>
  <si>
    <t>Legion 7 16ITH6H</t>
  </si>
  <si>
    <t>Thinkbook 15-ACL G3</t>
  </si>
  <si>
    <t>ThinkPad X13 G2</t>
  </si>
  <si>
    <t>ThinkPad X13 G2 (Touch)</t>
  </si>
  <si>
    <t>V14-IML</t>
  </si>
  <si>
    <t>Yoga 6 13ARE05</t>
  </si>
  <si>
    <t>Yoga 7 14ITL5</t>
  </si>
  <si>
    <t>Yoga Slim 7i Pro 14IHU5</t>
  </si>
  <si>
    <t>2240x1400</t>
  </si>
  <si>
    <t>Creator Z16 A11U</t>
  </si>
  <si>
    <t>GL76 Pulse 11U</t>
  </si>
  <si>
    <t>GP76 Leopard 11U</t>
  </si>
  <si>
    <t>MSI GL65C</t>
  </si>
  <si>
    <t>GTX1650/1660</t>
  </si>
  <si>
    <t>WE76 11U</t>
  </si>
  <si>
    <t>Quadro RTX A5000</t>
  </si>
  <si>
    <t>ThinkPad T14 AMD Gen2</t>
  </si>
  <si>
    <t>ThinkPad T14s Gen2</t>
  </si>
  <si>
    <t>V15-ALC G2</t>
  </si>
  <si>
    <t>4_20-25</t>
  </si>
  <si>
    <t>2_20-30</t>
  </si>
  <si>
    <t>6_30-35</t>
  </si>
  <si>
    <t>3_30-40</t>
  </si>
  <si>
    <t>5_25-30</t>
  </si>
  <si>
    <t>7_35-40</t>
  </si>
  <si>
    <t>12_60-65</t>
  </si>
  <si>
    <t>6_60-70</t>
  </si>
  <si>
    <t>3_15-20</t>
  </si>
  <si>
    <t>1_10-20</t>
  </si>
  <si>
    <t>11_55-60</t>
  </si>
  <si>
    <t>5_50-60</t>
  </si>
  <si>
    <t>9_45-50</t>
  </si>
  <si>
    <t>4_40-50</t>
  </si>
  <si>
    <t>8`21</t>
  </si>
  <si>
    <t>August`2021</t>
  </si>
  <si>
    <t>(несколько элементов)</t>
  </si>
  <si>
    <t>Spin SP714-61N</t>
  </si>
  <si>
    <t>Qualcomm</t>
  </si>
  <si>
    <t>Snapdragon 8cx Gen2</t>
  </si>
  <si>
    <t>Elite/Elitebook, Pro/Probook, Essential 2xx/3xx, Zbook</t>
  </si>
  <si>
    <t>Total Vendors sales, Units, 8`21</t>
  </si>
  <si>
    <t>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</si>
</sst>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0.0%"/>
    <numFmt numFmtId="166" formatCode="0.00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65" fontId="0" fillId="0" borderId="1" xfId="1" applyNumberFormat="1" applyFont="1" applyBorder="1"/>
    <xf numFmtId="0" fontId="0" fillId="0" borderId="10" xfId="0" applyNumberFormat="1" applyFill="1" applyBorder="1"/>
    <xf numFmtId="0" fontId="0" fillId="0" borderId="11" xfId="0" applyNumberFormat="1" applyFill="1" applyBorder="1"/>
    <xf numFmtId="0" fontId="0" fillId="10" borderId="0" xfId="0" applyFill="1"/>
    <xf numFmtId="3" fontId="0" fillId="0" borderId="1" xfId="0" applyNumberFormat="1" applyFont="1" applyFill="1" applyBorder="1"/>
    <xf numFmtId="165" fontId="1" fillId="0" borderId="1" xfId="1" applyNumberFormat="1" applyFont="1" applyFill="1" applyBorder="1"/>
    <xf numFmtId="166" fontId="0" fillId="0" borderId="0" xfId="0" applyNumberFormat="1"/>
    <xf numFmtId="0" fontId="0" fillId="3" borderId="1" xfId="0" applyFont="1" applyFill="1" applyBorder="1"/>
    <xf numFmtId="9" fontId="1" fillId="0" borderId="1" xfId="1" applyNumberFormat="1" applyFont="1" applyBorder="1"/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80"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65" formatCode="0.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257720</c:v>
                </c:pt>
                <c:pt idx="1">
                  <c:v>327790</c:v>
                </c:pt>
                <c:pt idx="2">
                  <c:v>270230</c:v>
                </c:pt>
                <c:pt idx="3">
                  <c:v>221160</c:v>
                </c:pt>
                <c:pt idx="4">
                  <c:v>251290</c:v>
                </c:pt>
                <c:pt idx="5">
                  <c:v>277040</c:v>
                </c:pt>
                <c:pt idx="6">
                  <c:v>138010</c:v>
                </c:pt>
                <c:pt idx="7">
                  <c:v>195120</c:v>
                </c:pt>
                <c:pt idx="8">
                  <c:v>196060</c:v>
                </c:pt>
                <c:pt idx="9">
                  <c:v>218450</c:v>
                </c:pt>
                <c:pt idx="10">
                  <c:v>174000</c:v>
                </c:pt>
                <c:pt idx="11">
                  <c:v>242420</c:v>
                </c:pt>
                <c:pt idx="12">
                  <c:v>236740</c:v>
                </c:pt>
                <c:pt idx="13">
                  <c:v>274570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172770</c:v>
                </c:pt>
                <c:pt idx="1">
                  <c:v>158260</c:v>
                </c:pt>
                <c:pt idx="2">
                  <c:v>141280</c:v>
                </c:pt>
                <c:pt idx="3">
                  <c:v>122480</c:v>
                </c:pt>
                <c:pt idx="4">
                  <c:v>134980</c:v>
                </c:pt>
                <c:pt idx="5">
                  <c:v>135450</c:v>
                </c:pt>
                <c:pt idx="6">
                  <c:v>117030</c:v>
                </c:pt>
                <c:pt idx="7">
                  <c:v>119030</c:v>
                </c:pt>
                <c:pt idx="8">
                  <c:v>109250</c:v>
                </c:pt>
                <c:pt idx="9">
                  <c:v>106530</c:v>
                </c:pt>
                <c:pt idx="10">
                  <c:v>102390</c:v>
                </c:pt>
                <c:pt idx="11">
                  <c:v>131030</c:v>
                </c:pt>
                <c:pt idx="12">
                  <c:v>99780</c:v>
                </c:pt>
                <c:pt idx="13">
                  <c:v>159230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89312"/>
        <c:axId val="140591104"/>
      </c:barChart>
      <c:catAx>
        <c:axId val="1405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591104"/>
        <c:crosses val="autoZero"/>
        <c:auto val="1"/>
        <c:lblAlgn val="ctr"/>
        <c:lblOffset val="100"/>
        <c:noMultiLvlLbl val="0"/>
      </c:catAx>
      <c:valAx>
        <c:axId val="140591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058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0.7835273646269213</c:v>
                </c:pt>
                <c:pt idx="1">
                  <c:v>0.41684885585191661</c:v>
                </c:pt>
                <c:pt idx="2">
                  <c:v>0.29012132802457913</c:v>
                </c:pt>
                <c:pt idx="3">
                  <c:v>0.11611289746337977</c:v>
                </c:pt>
                <c:pt idx="4">
                  <c:v>-2.2645615100450382E-2</c:v>
                </c:pt>
                <c:pt idx="5">
                  <c:v>4.1457318150831923E-2</c:v>
                </c:pt>
                <c:pt idx="6">
                  <c:v>-6.7597704090958943E-2</c:v>
                </c:pt>
                <c:pt idx="7">
                  <c:v>0.24718388069173408</c:v>
                </c:pt>
                <c:pt idx="8">
                  <c:v>-0.25996218731820825</c:v>
                </c:pt>
                <c:pt idx="9">
                  <c:v>0.21130120392113011</c:v>
                </c:pt>
                <c:pt idx="10">
                  <c:v>0.10560422416896675</c:v>
                </c:pt>
                <c:pt idx="11">
                  <c:v>0.11258416254543288</c:v>
                </c:pt>
                <c:pt idx="12">
                  <c:v>-0.21828613905084904</c:v>
                </c:pt>
                <c:pt idx="13">
                  <c:v>-0.10749922847443678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3-42D2-9E90-D01CF145D46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51168"/>
        <c:axId val="150561152"/>
      </c:barChart>
      <c:catAx>
        <c:axId val="1505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561152"/>
        <c:crosses val="autoZero"/>
        <c:auto val="1"/>
        <c:lblAlgn val="ctr"/>
        <c:lblOffset val="100"/>
        <c:noMultiLvlLbl val="0"/>
      </c:catAx>
      <c:valAx>
        <c:axId val="150561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55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Main!$B$112:$I$112</c:f>
              <c:numCache>
                <c:formatCode>0</c:formatCode>
                <c:ptCount val="8"/>
                <c:pt idx="0">
                  <c:v>52980</c:v>
                </c:pt>
                <c:pt idx="1">
                  <c:v>52740</c:v>
                </c:pt>
                <c:pt idx="2">
                  <c:v>69480</c:v>
                </c:pt>
                <c:pt idx="3">
                  <c:v>93850</c:v>
                </c:pt>
                <c:pt idx="4">
                  <c:v>74970</c:v>
                </c:pt>
                <c:pt idx="5">
                  <c:v>79390</c:v>
                </c:pt>
                <c:pt idx="6">
                  <c:v>105290</c:v>
                </c:pt>
                <c:pt idx="7">
                  <c:v>98680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Main!$B$113:$I$113</c:f>
              <c:numCache>
                <c:formatCode>0</c:formatCode>
                <c:ptCount val="8"/>
                <c:pt idx="0">
                  <c:v>35430</c:v>
                </c:pt>
                <c:pt idx="1">
                  <c:v>57980</c:v>
                </c:pt>
                <c:pt idx="2">
                  <c:v>65530</c:v>
                </c:pt>
                <c:pt idx="3">
                  <c:v>53870</c:v>
                </c:pt>
                <c:pt idx="4">
                  <c:v>58750</c:v>
                </c:pt>
                <c:pt idx="5">
                  <c:v>97790</c:v>
                </c:pt>
                <c:pt idx="6">
                  <c:v>62320</c:v>
                </c:pt>
                <c:pt idx="7">
                  <c:v>93020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Main!$B$114:$I$114</c:f>
              <c:numCache>
                <c:formatCode>0</c:formatCode>
                <c:ptCount val="8"/>
                <c:pt idx="0">
                  <c:v>57580</c:v>
                </c:pt>
                <c:pt idx="1">
                  <c:v>67380</c:v>
                </c:pt>
                <c:pt idx="2">
                  <c:v>38510</c:v>
                </c:pt>
                <c:pt idx="3">
                  <c:v>49320</c:v>
                </c:pt>
                <c:pt idx="4">
                  <c:v>31170</c:v>
                </c:pt>
                <c:pt idx="5">
                  <c:v>43930</c:v>
                </c:pt>
                <c:pt idx="6">
                  <c:v>45160</c:v>
                </c:pt>
                <c:pt idx="7">
                  <c:v>58640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Main!$B$115:$I$115</c:f>
              <c:numCache>
                <c:formatCode>0</c:formatCode>
                <c:ptCount val="8"/>
                <c:pt idx="0">
                  <c:v>40980</c:v>
                </c:pt>
                <c:pt idx="1">
                  <c:v>60740</c:v>
                </c:pt>
                <c:pt idx="2">
                  <c:v>35110</c:v>
                </c:pt>
                <c:pt idx="3">
                  <c:v>42760</c:v>
                </c:pt>
                <c:pt idx="4">
                  <c:v>31780</c:v>
                </c:pt>
                <c:pt idx="5">
                  <c:v>45970</c:v>
                </c:pt>
                <c:pt idx="6">
                  <c:v>37440</c:v>
                </c:pt>
                <c:pt idx="7">
                  <c:v>53270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Main!$B$116:$I$116</c:f>
              <c:numCache>
                <c:formatCode>0</c:formatCode>
                <c:ptCount val="8"/>
                <c:pt idx="0">
                  <c:v>27560</c:v>
                </c:pt>
                <c:pt idx="1">
                  <c:v>33900</c:v>
                </c:pt>
                <c:pt idx="2">
                  <c:v>37660</c:v>
                </c:pt>
                <c:pt idx="3">
                  <c:v>22720</c:v>
                </c:pt>
                <c:pt idx="4">
                  <c:v>31290</c:v>
                </c:pt>
                <c:pt idx="5">
                  <c:v>33870</c:v>
                </c:pt>
                <c:pt idx="6">
                  <c:v>29740</c:v>
                </c:pt>
                <c:pt idx="7">
                  <c:v>37650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Main!$B$117:$I$117</c:f>
              <c:numCache>
                <c:formatCode>0</c:formatCode>
                <c:ptCount val="8"/>
                <c:pt idx="0">
                  <c:v>8530</c:v>
                </c:pt>
                <c:pt idx="1">
                  <c:v>13030</c:v>
                </c:pt>
                <c:pt idx="2">
                  <c:v>24530</c:v>
                </c:pt>
                <c:pt idx="3">
                  <c:v>16790</c:v>
                </c:pt>
                <c:pt idx="4">
                  <c:v>10790</c:v>
                </c:pt>
                <c:pt idx="5">
                  <c:v>20350</c:v>
                </c:pt>
                <c:pt idx="6">
                  <c:v>12190</c:v>
                </c:pt>
                <c:pt idx="7">
                  <c:v>44260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Main!$B$118:$I$118</c:f>
              <c:numCache>
                <c:formatCode>0</c:formatCode>
                <c:ptCount val="8"/>
                <c:pt idx="0">
                  <c:v>6990</c:v>
                </c:pt>
                <c:pt idx="1">
                  <c:v>5020</c:v>
                </c:pt>
                <c:pt idx="2">
                  <c:v>5440</c:v>
                </c:pt>
                <c:pt idx="3">
                  <c:v>10760</c:v>
                </c:pt>
                <c:pt idx="4">
                  <c:v>10490</c:v>
                </c:pt>
                <c:pt idx="5">
                  <c:v>19080</c:v>
                </c:pt>
                <c:pt idx="6">
                  <c:v>15970</c:v>
                </c:pt>
                <c:pt idx="7">
                  <c:v>24740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Main!$B$119:$I$119</c:f>
              <c:numCache>
                <c:formatCode>0</c:formatCode>
                <c:ptCount val="8"/>
                <c:pt idx="0">
                  <c:v>6210</c:v>
                </c:pt>
                <c:pt idx="1">
                  <c:v>7850</c:v>
                </c:pt>
                <c:pt idx="2">
                  <c:v>8070</c:v>
                </c:pt>
                <c:pt idx="3">
                  <c:v>16090</c:v>
                </c:pt>
                <c:pt idx="4">
                  <c:v>13590</c:v>
                </c:pt>
                <c:pt idx="5">
                  <c:v>17350</c:v>
                </c:pt>
                <c:pt idx="6">
                  <c:v>16140</c:v>
                </c:pt>
                <c:pt idx="7">
                  <c:v>9510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Main!$B$120:$I$120</c:f>
              <c:numCache>
                <c:formatCode>0</c:formatCode>
                <c:ptCount val="8"/>
                <c:pt idx="0">
                  <c:v>7170</c:v>
                </c:pt>
                <c:pt idx="1">
                  <c:v>8280</c:v>
                </c:pt>
                <c:pt idx="2">
                  <c:v>12710</c:v>
                </c:pt>
                <c:pt idx="3">
                  <c:v>10160</c:v>
                </c:pt>
                <c:pt idx="4">
                  <c:v>8120</c:v>
                </c:pt>
                <c:pt idx="5">
                  <c:v>10960</c:v>
                </c:pt>
                <c:pt idx="6">
                  <c:v>9260</c:v>
                </c:pt>
                <c:pt idx="7">
                  <c:v>10280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Main!$B$111:$I$111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Main!$B$121:$I$121</c:f>
              <c:numCache>
                <c:formatCode>0</c:formatCode>
                <c:ptCount val="8"/>
                <c:pt idx="0">
                  <c:v>11610</c:v>
                </c:pt>
                <c:pt idx="1">
                  <c:v>7230</c:v>
                </c:pt>
                <c:pt idx="2">
                  <c:v>8270</c:v>
                </c:pt>
                <c:pt idx="3">
                  <c:v>8660</c:v>
                </c:pt>
                <c:pt idx="4">
                  <c:v>5440</c:v>
                </c:pt>
                <c:pt idx="5">
                  <c:v>4760</c:v>
                </c:pt>
                <c:pt idx="6">
                  <c:v>3010</c:v>
                </c:pt>
                <c:pt idx="7">
                  <c:v>3750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7-4A4D-A733-007750E5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1568"/>
        <c:axId val="157839744"/>
      </c:areaChart>
      <c:catAx>
        <c:axId val="15782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839744"/>
        <c:crosses val="autoZero"/>
        <c:auto val="1"/>
        <c:lblAlgn val="ctr"/>
        <c:lblOffset val="100"/>
        <c:noMultiLvlLbl val="0"/>
      </c:catAx>
      <c:valAx>
        <c:axId val="157839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8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891562505735745"/>
          <c:y val="4.4197554573970933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Main!$B$144:$B$145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Main!$B$146:$B$156</c:f>
              <c:numCache>
                <c:formatCode>0%</c:formatCode>
                <c:ptCount val="10"/>
                <c:pt idx="0">
                  <c:v>0.73654562383612665</c:v>
                </c:pt>
                <c:pt idx="1">
                  <c:v>0.28258928571428571</c:v>
                </c:pt>
                <c:pt idx="2">
                  <c:v>0.83596566523605154</c:v>
                </c:pt>
                <c:pt idx="3">
                  <c:v>0.97781282860147212</c:v>
                </c:pt>
                <c:pt idx="4">
                  <c:v>0.42825669081768447</c:v>
                </c:pt>
                <c:pt idx="5">
                  <c:v>0.5147365455057763</c:v>
                </c:pt>
                <c:pt idx="6">
                  <c:v>0.91696428571428568</c:v>
                </c:pt>
                <c:pt idx="7">
                  <c:v>0.97845171588188351</c:v>
                </c:pt>
                <c:pt idx="8">
                  <c:v>0.49230769230769234</c:v>
                </c:pt>
                <c:pt idx="9">
                  <c:v>0.52152317880794707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0A-4D63-B32C-997C78B940A2}"/>
            </c:ext>
          </c:extLst>
        </c:ser>
        <c:ser>
          <c:idx val="1"/>
          <c:order val="1"/>
          <c:tx>
            <c:strRef>
              <c:f>Main!$C$144:$C$145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Main!$C$146:$C$156</c:f>
              <c:numCache>
                <c:formatCode>0%</c:formatCode>
                <c:ptCount val="10"/>
                <c:pt idx="0">
                  <c:v>0.26317504655493484</c:v>
                </c:pt>
                <c:pt idx="1">
                  <c:v>0</c:v>
                </c:pt>
                <c:pt idx="2">
                  <c:v>0.16403433476394849</c:v>
                </c:pt>
                <c:pt idx="3">
                  <c:v>2.2187171398527866E-2</c:v>
                </c:pt>
                <c:pt idx="4">
                  <c:v>0.57174330918231553</c:v>
                </c:pt>
                <c:pt idx="5">
                  <c:v>0.4852634544942237</c:v>
                </c:pt>
                <c:pt idx="6">
                  <c:v>8.3035714285714282E-2</c:v>
                </c:pt>
                <c:pt idx="7">
                  <c:v>2.1548284118116521E-2</c:v>
                </c:pt>
                <c:pt idx="8">
                  <c:v>0.50769230769230766</c:v>
                </c:pt>
                <c:pt idx="9">
                  <c:v>0.47847682119205298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0A-4D63-B32C-997C78B940A2}"/>
            </c:ext>
          </c:extLst>
        </c:ser>
        <c:ser>
          <c:idx val="2"/>
          <c:order val="2"/>
          <c:tx>
            <c:strRef>
              <c:f>Main!$D$144:$D$145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Main!$D$146:$D$156</c:f>
              <c:numCache>
                <c:formatCode>0%</c:formatCode>
                <c:ptCount val="10"/>
                <c:pt idx="0">
                  <c:v>0</c:v>
                </c:pt>
                <c:pt idx="1">
                  <c:v>0.71741071428571423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0A-4D63-B32C-997C78B940A2}"/>
            </c:ext>
          </c:extLst>
        </c:ser>
        <c:ser>
          <c:idx val="3"/>
          <c:order val="3"/>
          <c:tx>
            <c:strRef>
              <c:f>Main!$E$144:$E$145</c:f>
              <c:strCache>
                <c:ptCount val="1"/>
                <c:pt idx="0">
                  <c:v>Qualcomm</c:v>
                </c:pt>
              </c:strCache>
            </c:strRef>
          </c:tx>
          <c:invertIfNegative val="0"/>
          <c:cat>
            <c:strRef>
              <c:f>Main!$A$146:$A$156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Main!$E$146:$E$156</c:f>
              <c:numCache>
                <c:formatCode>General</c:formatCode>
                <c:ptCount val="10"/>
                <c:pt idx="0">
                  <c:v>2.7932960893854746E-4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68032"/>
        <c:axId val="157869568"/>
      </c:barChart>
      <c:catAx>
        <c:axId val="15786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7869568"/>
        <c:crosses val="autoZero"/>
        <c:auto val="1"/>
        <c:lblAlgn val="ctr"/>
        <c:lblOffset val="100"/>
        <c:noMultiLvlLbl val="0"/>
      </c:catAx>
      <c:valAx>
        <c:axId val="1578695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78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Main!$B$272:$B$273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Main!$A$274:$A$284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Main!$B$274:$B$284</c:f>
              <c:numCache>
                <c:formatCode>0%</c:formatCode>
                <c:ptCount val="10"/>
                <c:pt idx="0">
                  <c:v>0.14046288906624102</c:v>
                </c:pt>
                <c:pt idx="1">
                  <c:v>8.3928571428571429E-3</c:v>
                </c:pt>
                <c:pt idx="2">
                  <c:v>3.9320935474781632E-2</c:v>
                </c:pt>
                <c:pt idx="3">
                  <c:v>0.49230769230769234</c:v>
                </c:pt>
                <c:pt idx="4">
                  <c:v>2.5935235842081916E-2</c:v>
                </c:pt>
                <c:pt idx="5">
                  <c:v>0</c:v>
                </c:pt>
                <c:pt idx="6">
                  <c:v>2.2607781282860149E-2</c:v>
                </c:pt>
                <c:pt idx="7">
                  <c:v>1.602288984263233E-2</c:v>
                </c:pt>
                <c:pt idx="8">
                  <c:v>0</c:v>
                </c:pt>
                <c:pt idx="9">
                  <c:v>9.0549348230912485E-3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Main!$C$272:$C$273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Main!$A$274:$A$284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Main!$C$274:$C$284</c:f>
              <c:numCache>
                <c:formatCode>0%</c:formatCode>
                <c:ptCount val="10"/>
                <c:pt idx="0">
                  <c:v>0.85953711093375895</c:v>
                </c:pt>
                <c:pt idx="1">
                  <c:v>0.99160714285714291</c:v>
                </c:pt>
                <c:pt idx="2">
                  <c:v>0.96067906452521834</c:v>
                </c:pt>
                <c:pt idx="3">
                  <c:v>0.50769230769230766</c:v>
                </c:pt>
                <c:pt idx="4">
                  <c:v>0.97406476415791809</c:v>
                </c:pt>
                <c:pt idx="5">
                  <c:v>1</c:v>
                </c:pt>
                <c:pt idx="6">
                  <c:v>0.97739221871713988</c:v>
                </c:pt>
                <c:pt idx="7">
                  <c:v>0.98397711015736766</c:v>
                </c:pt>
                <c:pt idx="8">
                  <c:v>1</c:v>
                </c:pt>
                <c:pt idx="9">
                  <c:v>0.99094506517690872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01-4E76-9E41-DE227F2E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46624"/>
        <c:axId val="165568896"/>
      </c:barChart>
      <c:catAx>
        <c:axId val="16554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5568896"/>
        <c:crosses val="autoZero"/>
        <c:auto val="1"/>
        <c:lblAlgn val="ctr"/>
        <c:lblOffset val="100"/>
        <c:noMultiLvlLbl val="0"/>
      </c:catAx>
      <c:valAx>
        <c:axId val="1655688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55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Main!$B$309:$B$310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Main!$B$311:$B$321</c:f>
              <c:numCache>
                <c:formatCode>0%</c:formatCode>
                <c:ptCount val="10"/>
                <c:pt idx="0">
                  <c:v>6.7837190742218679E-3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99-41CB-AA45-4AF0DB194D7F}"/>
            </c:ext>
          </c:extLst>
        </c:ser>
        <c:ser>
          <c:idx val="1"/>
          <c:order val="1"/>
          <c:tx>
            <c:strRef>
              <c:f>Main!$C$309:$C$310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Main!$C$311:$C$321</c:f>
              <c:numCache>
                <c:formatCode>0%</c:formatCode>
                <c:ptCount val="10"/>
                <c:pt idx="0">
                  <c:v>0.14046288906624102</c:v>
                </c:pt>
                <c:pt idx="1">
                  <c:v>0</c:v>
                </c:pt>
                <c:pt idx="2">
                  <c:v>1.0862214708368555E-2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2.6288117770767614E-3</c:v>
                </c:pt>
                <c:pt idx="7">
                  <c:v>3.0472103004291845E-2</c:v>
                </c:pt>
                <c:pt idx="8">
                  <c:v>0</c:v>
                </c:pt>
                <c:pt idx="9">
                  <c:v>5.4376163873370575E-2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99-41CB-AA45-4AF0DB194D7F}"/>
            </c:ext>
          </c:extLst>
        </c:ser>
        <c:ser>
          <c:idx val="2"/>
          <c:order val="2"/>
          <c:tx>
            <c:strRef>
              <c:f>Main!$D$309:$D$310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Main!$D$311:$D$321</c:f>
              <c:numCache>
                <c:formatCode>General</c:formatCode>
                <c:ptCount val="10"/>
                <c:pt idx="0">
                  <c:v>0.10694333599361533</c:v>
                </c:pt>
                <c:pt idx="1">
                  <c:v>1.9642857142857144E-3</c:v>
                </c:pt>
                <c:pt idx="2">
                  <c:v>2.1231332769794307E-2</c:v>
                </c:pt>
                <c:pt idx="3">
                  <c:v>0.49230769230769234</c:v>
                </c:pt>
                <c:pt idx="4">
                  <c:v>6.2797575040662426E-2</c:v>
                </c:pt>
                <c:pt idx="5">
                  <c:v>0</c:v>
                </c:pt>
                <c:pt idx="6">
                  <c:v>0.11398527865404837</c:v>
                </c:pt>
                <c:pt idx="7">
                  <c:v>2.4148783977110157E-2</c:v>
                </c:pt>
                <c:pt idx="8">
                  <c:v>0.81294642857142863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99-41CB-AA45-4AF0DB194D7F}"/>
            </c:ext>
          </c:extLst>
        </c:ser>
        <c:ser>
          <c:idx val="3"/>
          <c:order val="3"/>
          <c:tx>
            <c:strRef>
              <c:f>Main!$E$309:$E$310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Main!$E$311:$E$321</c:f>
              <c:numCache>
                <c:formatCode>0%</c:formatCode>
                <c:ptCount val="10"/>
                <c:pt idx="0">
                  <c:v>0.37649640861931366</c:v>
                </c:pt>
                <c:pt idx="1">
                  <c:v>8.1964285714285712E-2</c:v>
                </c:pt>
                <c:pt idx="2">
                  <c:v>0.26021414482952943</c:v>
                </c:pt>
                <c:pt idx="3">
                  <c:v>0.33846153846153848</c:v>
                </c:pt>
                <c:pt idx="4">
                  <c:v>0.11627975750406624</c:v>
                </c:pt>
                <c:pt idx="5">
                  <c:v>0.46490066225165561</c:v>
                </c:pt>
                <c:pt idx="6">
                  <c:v>0.25110410094637226</c:v>
                </c:pt>
                <c:pt idx="7">
                  <c:v>9.8712446351931327E-2</c:v>
                </c:pt>
                <c:pt idx="8">
                  <c:v>0</c:v>
                </c:pt>
                <c:pt idx="9">
                  <c:v>0.23093575418994414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99-41CB-AA45-4AF0DB194D7F}"/>
            </c:ext>
          </c:extLst>
        </c:ser>
        <c:ser>
          <c:idx val="4"/>
          <c:order val="4"/>
          <c:tx>
            <c:strRef>
              <c:f>Main!$F$309:$F$310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Main!$F$311:$F$321</c:f>
              <c:numCache>
                <c:formatCode>0%</c:formatCode>
                <c:ptCount val="10"/>
                <c:pt idx="0">
                  <c:v>0.36931364724660815</c:v>
                </c:pt>
                <c:pt idx="1">
                  <c:v>0.37839285714285714</c:v>
                </c:pt>
                <c:pt idx="2">
                  <c:v>0.59908424908424907</c:v>
                </c:pt>
                <c:pt idx="3">
                  <c:v>0.16923076923076924</c:v>
                </c:pt>
                <c:pt idx="4">
                  <c:v>0.73350584060328261</c:v>
                </c:pt>
                <c:pt idx="5">
                  <c:v>0.35132450331125825</c:v>
                </c:pt>
                <c:pt idx="6">
                  <c:v>0.61472134595162986</c:v>
                </c:pt>
                <c:pt idx="7">
                  <c:v>0.69733905579399147</c:v>
                </c:pt>
                <c:pt idx="8">
                  <c:v>0</c:v>
                </c:pt>
                <c:pt idx="9">
                  <c:v>0.65272346368715084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99-41CB-AA45-4AF0DB194D7F}"/>
            </c:ext>
          </c:extLst>
        </c:ser>
        <c:ser>
          <c:idx val="5"/>
          <c:order val="5"/>
          <c:tx>
            <c:strRef>
              <c:f>Main!$G$309:$G$310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Main!$G$311:$G$321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1.8117779656241194E-2</c:v>
                </c:pt>
                <c:pt idx="3">
                  <c:v>0</c:v>
                </c:pt>
                <c:pt idx="4">
                  <c:v>4.0218837793878455E-3</c:v>
                </c:pt>
                <c:pt idx="5">
                  <c:v>0.18377483443708609</c:v>
                </c:pt>
                <c:pt idx="6">
                  <c:v>0</c:v>
                </c:pt>
                <c:pt idx="7">
                  <c:v>6.1802575107296137E-3</c:v>
                </c:pt>
                <c:pt idx="8">
                  <c:v>0.18705357142857143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899-41CB-AA45-4AF0DB194D7F}"/>
            </c:ext>
          </c:extLst>
        </c:ser>
        <c:ser>
          <c:idx val="6"/>
          <c:order val="6"/>
          <c:tx>
            <c:strRef>
              <c:f>Main!$H$309:$H$310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Main!$A$311:$A$321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Main!$H$311:$H$321</c:f>
              <c:numCache>
                <c:formatCode>0%</c:formatCode>
                <c:ptCount val="10"/>
                <c:pt idx="0">
                  <c:v>0</c:v>
                </c:pt>
                <c:pt idx="1">
                  <c:v>0.53767857142857145</c:v>
                </c:pt>
                <c:pt idx="2">
                  <c:v>9.049027895181741E-2</c:v>
                </c:pt>
                <c:pt idx="3">
                  <c:v>0</c:v>
                </c:pt>
                <c:pt idx="4">
                  <c:v>8.3394943072600911E-2</c:v>
                </c:pt>
                <c:pt idx="5">
                  <c:v>0</c:v>
                </c:pt>
                <c:pt idx="6">
                  <c:v>1.7560462670872766E-2</c:v>
                </c:pt>
                <c:pt idx="7">
                  <c:v>0.14314735336194565</c:v>
                </c:pt>
                <c:pt idx="8">
                  <c:v>0</c:v>
                </c:pt>
                <c:pt idx="9">
                  <c:v>6.1964618249534448E-2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899-41CB-AA45-4AF0DB19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68928"/>
        <c:axId val="166270464"/>
      </c:barChart>
      <c:catAx>
        <c:axId val="16626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270464"/>
        <c:crosses val="autoZero"/>
        <c:auto val="1"/>
        <c:lblAlgn val="ctr"/>
        <c:lblOffset val="100"/>
        <c:noMultiLvlLbl val="0"/>
      </c:catAx>
      <c:valAx>
        <c:axId val="1662704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26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Main!$B$340:$B$341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Main!$B$342:$B$351</c:f>
              <c:numCache>
                <c:formatCode>0%</c:formatCode>
                <c:ptCount val="10"/>
                <c:pt idx="0">
                  <c:v>0</c:v>
                </c:pt>
                <c:pt idx="1">
                  <c:v>5.7142857142857143E-3</c:v>
                </c:pt>
                <c:pt idx="2">
                  <c:v>2.9444914060298677E-3</c:v>
                </c:pt>
                <c:pt idx="3">
                  <c:v>0</c:v>
                </c:pt>
                <c:pt idx="4">
                  <c:v>3.8592340677214253E-3</c:v>
                </c:pt>
                <c:pt idx="5">
                  <c:v>0</c:v>
                </c:pt>
                <c:pt idx="6">
                  <c:v>4.206098843322818E-3</c:v>
                </c:pt>
                <c:pt idx="7">
                  <c:v>0</c:v>
                </c:pt>
                <c:pt idx="8">
                  <c:v>0</c:v>
                </c:pt>
                <c:pt idx="9">
                  <c:v>2.7932960893854746E-4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Main!$C$340:$C$341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Main!$C$342:$C$351</c:f>
              <c:numCache>
                <c:formatCode>0%</c:formatCode>
                <c:ptCount val="10"/>
                <c:pt idx="0">
                  <c:v>1.2569832402234637E-2</c:v>
                </c:pt>
                <c:pt idx="1">
                  <c:v>0.89107142857142863</c:v>
                </c:pt>
                <c:pt idx="2">
                  <c:v>0.1441251056635672</c:v>
                </c:pt>
                <c:pt idx="3">
                  <c:v>0</c:v>
                </c:pt>
                <c:pt idx="4">
                  <c:v>3.6241313026763269E-2</c:v>
                </c:pt>
                <c:pt idx="5">
                  <c:v>1.8874172185430464E-2</c:v>
                </c:pt>
                <c:pt idx="6">
                  <c:v>0.2025236593059937</c:v>
                </c:pt>
                <c:pt idx="7">
                  <c:v>0.1497854077253219</c:v>
                </c:pt>
                <c:pt idx="8">
                  <c:v>0.18705357142857143</c:v>
                </c:pt>
                <c:pt idx="9">
                  <c:v>0.13647579143389199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F2-4950-BCAA-27CEBCC6ADC6}"/>
            </c:ext>
          </c:extLst>
        </c:ser>
        <c:ser>
          <c:idx val="2"/>
          <c:order val="2"/>
          <c:tx>
            <c:strRef>
              <c:f>Main!$D$340:$D$341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Main!$D$342:$D$351</c:f>
              <c:numCache>
                <c:formatCode>0%</c:formatCode>
                <c:ptCount val="10"/>
                <c:pt idx="0">
                  <c:v>1.3168395849960097E-2</c:v>
                </c:pt>
                <c:pt idx="1">
                  <c:v>1.3571428571428571E-2</c:v>
                </c:pt>
                <c:pt idx="2">
                  <c:v>1.4482952944491406E-2</c:v>
                </c:pt>
                <c:pt idx="3">
                  <c:v>0</c:v>
                </c:pt>
                <c:pt idx="4">
                  <c:v>6.6080141948839266E-2</c:v>
                </c:pt>
                <c:pt idx="5">
                  <c:v>9.2715231788079479E-3</c:v>
                </c:pt>
                <c:pt idx="6">
                  <c:v>0.37371188222923241</c:v>
                </c:pt>
                <c:pt idx="7">
                  <c:v>0.18826895565092991</c:v>
                </c:pt>
                <c:pt idx="8">
                  <c:v>0</c:v>
                </c:pt>
                <c:pt idx="9">
                  <c:v>5.1326815642458098E-2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F2-4950-BCAA-27CEBCC6ADC6}"/>
            </c:ext>
          </c:extLst>
        </c:ser>
        <c:ser>
          <c:idx val="3"/>
          <c:order val="3"/>
          <c:tx>
            <c:strRef>
              <c:f>Main!$E$340:$E$341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Main!$E$342:$E$351</c:f>
              <c:numCache>
                <c:formatCode>0%</c:formatCode>
                <c:ptCount val="10"/>
                <c:pt idx="0">
                  <c:v>0.34357541899441341</c:v>
                </c:pt>
                <c:pt idx="1">
                  <c:v>5.7142857142857143E-3</c:v>
                </c:pt>
                <c:pt idx="2">
                  <c:v>0.54657650042265427</c:v>
                </c:pt>
                <c:pt idx="3">
                  <c:v>0.16923076923076924</c:v>
                </c:pt>
                <c:pt idx="4">
                  <c:v>0.71484548277391691</c:v>
                </c:pt>
                <c:pt idx="5">
                  <c:v>0.50695364238410601</c:v>
                </c:pt>
                <c:pt idx="6">
                  <c:v>5.1840168243953731E-2</c:v>
                </c:pt>
                <c:pt idx="7">
                  <c:v>0.50861230329041485</c:v>
                </c:pt>
                <c:pt idx="8">
                  <c:v>0</c:v>
                </c:pt>
                <c:pt idx="9">
                  <c:v>0.5266061452513966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F2-4950-BCAA-27CEBCC6ADC6}"/>
            </c:ext>
          </c:extLst>
        </c:ser>
        <c:ser>
          <c:idx val="4"/>
          <c:order val="4"/>
          <c:tx>
            <c:strRef>
              <c:f>Main!$F$340:$F$341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Main!$F$342:$F$351</c:f>
              <c:numCache>
                <c:formatCode>0%</c:formatCode>
                <c:ptCount val="10"/>
                <c:pt idx="0">
                  <c:v>0.48343974461292899</c:v>
                </c:pt>
                <c:pt idx="1">
                  <c:v>8.3928571428571422E-2</c:v>
                </c:pt>
                <c:pt idx="2">
                  <c:v>0.2810087348548887</c:v>
                </c:pt>
                <c:pt idx="3">
                  <c:v>0.83076923076923082</c:v>
                </c:pt>
                <c:pt idx="4">
                  <c:v>0.17897382818275914</c:v>
                </c:pt>
                <c:pt idx="5">
                  <c:v>0.46490066225165561</c:v>
                </c:pt>
                <c:pt idx="6">
                  <c:v>0.36508937960042059</c:v>
                </c:pt>
                <c:pt idx="7">
                  <c:v>0.12286123032904149</c:v>
                </c:pt>
                <c:pt idx="8">
                  <c:v>0.81294642857142863</c:v>
                </c:pt>
                <c:pt idx="9">
                  <c:v>0.23093575418994414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F2-4950-BCAA-27CEBCC6ADC6}"/>
            </c:ext>
          </c:extLst>
        </c:ser>
        <c:ser>
          <c:idx val="5"/>
          <c:order val="5"/>
          <c:tx>
            <c:strRef>
              <c:f>Main!$G$340:$G$341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Main!$A$342:$A$351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Main!$G$342:$G$351</c:f>
              <c:numCache>
                <c:formatCode>0%</c:formatCode>
                <c:ptCount val="10"/>
                <c:pt idx="0">
                  <c:v>0.14724660814046289</c:v>
                </c:pt>
                <c:pt idx="1">
                  <c:v>0</c:v>
                </c:pt>
                <c:pt idx="2">
                  <c:v>1.0862214708368555E-2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2.6288117770767614E-3</c:v>
                </c:pt>
                <c:pt idx="7">
                  <c:v>3.0472103004291845E-2</c:v>
                </c:pt>
                <c:pt idx="8">
                  <c:v>0</c:v>
                </c:pt>
                <c:pt idx="9">
                  <c:v>5.4376163873370575E-2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F2-4950-BCAA-27CEBCC6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05152"/>
        <c:axId val="166319232"/>
      </c:barChart>
      <c:catAx>
        <c:axId val="16630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319232"/>
        <c:crosses val="autoZero"/>
        <c:auto val="1"/>
        <c:lblAlgn val="ctr"/>
        <c:lblOffset val="100"/>
        <c:noMultiLvlLbl val="0"/>
      </c:catAx>
      <c:valAx>
        <c:axId val="1663192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3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Main!$B$409:$B$410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Main!$B$411:$B$420</c:f>
              <c:numCache>
                <c:formatCode>0%</c:formatCode>
                <c:ptCount val="10"/>
                <c:pt idx="0">
                  <c:v>1.2769353551476457E-2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1.7195994277539341E-2</c:v>
                </c:pt>
                <c:pt idx="8">
                  <c:v>0</c:v>
                </c:pt>
                <c:pt idx="9">
                  <c:v>5.4376163873370575E-2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Main!$C$409:$C$410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Main!$C$411:$C$420</c:f>
              <c:numCache>
                <c:formatCode>0%</c:formatCode>
                <c:ptCount val="10"/>
                <c:pt idx="0">
                  <c:v>0.65941739824421386</c:v>
                </c:pt>
                <c:pt idx="1">
                  <c:v>0</c:v>
                </c:pt>
                <c:pt idx="2">
                  <c:v>8.012116089039166E-2</c:v>
                </c:pt>
                <c:pt idx="3">
                  <c:v>0</c:v>
                </c:pt>
                <c:pt idx="4">
                  <c:v>3.8222682241608755E-2</c:v>
                </c:pt>
                <c:pt idx="5">
                  <c:v>0</c:v>
                </c:pt>
                <c:pt idx="6">
                  <c:v>5.6782334384858045E-3</c:v>
                </c:pt>
                <c:pt idx="7">
                  <c:v>8.8125894134477821E-3</c:v>
                </c:pt>
                <c:pt idx="8">
                  <c:v>0</c:v>
                </c:pt>
                <c:pt idx="9">
                  <c:v>0.20358472998137803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0D-4C88-87B6-3379C8021A1A}"/>
            </c:ext>
          </c:extLst>
        </c:ser>
        <c:ser>
          <c:idx val="2"/>
          <c:order val="2"/>
          <c:tx>
            <c:strRef>
              <c:f>Main!$D$409:$D$410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Main!$D$411:$D$420</c:f>
              <c:numCache>
                <c:formatCode>0%</c:formatCode>
                <c:ptCount val="10"/>
                <c:pt idx="0">
                  <c:v>0.27454110135674381</c:v>
                </c:pt>
                <c:pt idx="1">
                  <c:v>0</c:v>
                </c:pt>
                <c:pt idx="2">
                  <c:v>0.31394759087066781</c:v>
                </c:pt>
                <c:pt idx="3">
                  <c:v>0</c:v>
                </c:pt>
                <c:pt idx="4">
                  <c:v>0.40300162649711668</c:v>
                </c:pt>
                <c:pt idx="5">
                  <c:v>0</c:v>
                </c:pt>
                <c:pt idx="6">
                  <c:v>2.0609884332281808E-2</c:v>
                </c:pt>
                <c:pt idx="7">
                  <c:v>0.45582260371959943</c:v>
                </c:pt>
                <c:pt idx="8">
                  <c:v>0</c:v>
                </c:pt>
                <c:pt idx="9">
                  <c:v>6.962290502793296E-2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0D-4C88-87B6-3379C8021A1A}"/>
            </c:ext>
          </c:extLst>
        </c:ser>
        <c:ser>
          <c:idx val="3"/>
          <c:order val="3"/>
          <c:tx>
            <c:strRef>
              <c:f>Main!$E$409:$E$410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Main!$E$411:$E$420</c:f>
              <c:numCache>
                <c:formatCode>0%</c:formatCode>
                <c:ptCount val="10"/>
                <c:pt idx="0">
                  <c:v>2.7932960893854747E-2</c:v>
                </c:pt>
                <c:pt idx="1">
                  <c:v>0</c:v>
                </c:pt>
                <c:pt idx="2">
                  <c:v>0.18765849535080303</c:v>
                </c:pt>
                <c:pt idx="3">
                  <c:v>0</c:v>
                </c:pt>
                <c:pt idx="4">
                  <c:v>0.30758539109862487</c:v>
                </c:pt>
                <c:pt idx="5">
                  <c:v>0.24188741721854304</c:v>
                </c:pt>
                <c:pt idx="6">
                  <c:v>1.4721345951629864E-2</c:v>
                </c:pt>
                <c:pt idx="7">
                  <c:v>0.15007153075822605</c:v>
                </c:pt>
                <c:pt idx="8">
                  <c:v>0</c:v>
                </c:pt>
                <c:pt idx="9">
                  <c:v>0.17928305400372441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0D-4C88-87B6-3379C8021A1A}"/>
            </c:ext>
          </c:extLst>
        </c:ser>
        <c:ser>
          <c:idx val="4"/>
          <c:order val="4"/>
          <c:tx>
            <c:strRef>
              <c:f>Main!$F$409:$F$410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Main!$F$411:$F$420</c:f>
              <c:numCache>
                <c:formatCode>0%</c:formatCode>
                <c:ptCount val="10"/>
                <c:pt idx="0">
                  <c:v>1.2769353551476457E-2</c:v>
                </c:pt>
                <c:pt idx="1">
                  <c:v>6.0357142857142859E-2</c:v>
                </c:pt>
                <c:pt idx="2">
                  <c:v>9.8393913778529157E-2</c:v>
                </c:pt>
                <c:pt idx="3">
                  <c:v>0.16923076923076924</c:v>
                </c:pt>
                <c:pt idx="4">
                  <c:v>4.6414313174626645E-2</c:v>
                </c:pt>
                <c:pt idx="5">
                  <c:v>0.48658940397350992</c:v>
                </c:pt>
                <c:pt idx="6">
                  <c:v>0.36593059936908517</c:v>
                </c:pt>
                <c:pt idx="7">
                  <c:v>0.11725321888412017</c:v>
                </c:pt>
                <c:pt idx="8">
                  <c:v>0</c:v>
                </c:pt>
                <c:pt idx="9">
                  <c:v>0.14911545623836125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0D-4C88-87B6-3379C8021A1A}"/>
            </c:ext>
          </c:extLst>
        </c:ser>
        <c:ser>
          <c:idx val="5"/>
          <c:order val="5"/>
          <c:tx>
            <c:strRef>
              <c:f>Main!$G$409:$G$410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Main!$G$411:$G$420</c:f>
              <c:numCache>
                <c:formatCode>0%</c:formatCode>
                <c:ptCount val="10"/>
                <c:pt idx="0">
                  <c:v>1.2569832402234637E-2</c:v>
                </c:pt>
                <c:pt idx="1">
                  <c:v>5.6250000000000001E-2</c:v>
                </c:pt>
                <c:pt idx="2">
                  <c:v>9.7407720484643565E-2</c:v>
                </c:pt>
                <c:pt idx="3">
                  <c:v>0.33846153846153848</c:v>
                </c:pt>
                <c:pt idx="4">
                  <c:v>8.3542806446843115E-2</c:v>
                </c:pt>
                <c:pt idx="5">
                  <c:v>0</c:v>
                </c:pt>
                <c:pt idx="6">
                  <c:v>0.15688748685594112</c:v>
                </c:pt>
                <c:pt idx="7">
                  <c:v>5.7796852646638053E-3</c:v>
                </c:pt>
                <c:pt idx="8">
                  <c:v>0</c:v>
                </c:pt>
                <c:pt idx="9">
                  <c:v>5.0744878957169458E-3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0D-4C88-87B6-3379C8021A1A}"/>
            </c:ext>
          </c:extLst>
        </c:ser>
        <c:ser>
          <c:idx val="6"/>
          <c:order val="6"/>
          <c:tx>
            <c:strRef>
              <c:f>Main!$H$409:$H$410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Main!$H$411:$H$420</c:f>
              <c:numCache>
                <c:formatCode>0%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9.7534516765286003E-2</c:v>
                </c:pt>
                <c:pt idx="3">
                  <c:v>0</c:v>
                </c:pt>
                <c:pt idx="4">
                  <c:v>4.2081916309330177E-2</c:v>
                </c:pt>
                <c:pt idx="5">
                  <c:v>0.25264900662251655</c:v>
                </c:pt>
                <c:pt idx="6">
                  <c:v>8.7907465825446895E-2</c:v>
                </c:pt>
                <c:pt idx="7">
                  <c:v>0.12566523605150215</c:v>
                </c:pt>
                <c:pt idx="8">
                  <c:v>0</c:v>
                </c:pt>
                <c:pt idx="9">
                  <c:v>0.24816108007448789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0D-4C88-87B6-3379C8021A1A}"/>
            </c:ext>
          </c:extLst>
        </c:ser>
        <c:ser>
          <c:idx val="7"/>
          <c:order val="7"/>
          <c:tx>
            <c:strRef>
              <c:f>Main!$I$409:$I$410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Main!$A$411:$A$420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Main!$I$411:$I$420</c:f>
              <c:numCache>
                <c:formatCode>0%</c:formatCode>
                <c:ptCount val="10"/>
                <c:pt idx="0">
                  <c:v>0</c:v>
                </c:pt>
                <c:pt idx="1">
                  <c:v>0.75839285714285709</c:v>
                </c:pt>
                <c:pt idx="2">
                  <c:v>0.12493660185967878</c:v>
                </c:pt>
                <c:pt idx="3">
                  <c:v>0.49230769230769234</c:v>
                </c:pt>
                <c:pt idx="4">
                  <c:v>7.9151264231849774E-2</c:v>
                </c:pt>
                <c:pt idx="5">
                  <c:v>1.8874172185430464E-2</c:v>
                </c:pt>
                <c:pt idx="6">
                  <c:v>0.34826498422712932</c:v>
                </c:pt>
                <c:pt idx="7">
                  <c:v>0.11939914163090129</c:v>
                </c:pt>
                <c:pt idx="8">
                  <c:v>1</c:v>
                </c:pt>
                <c:pt idx="9">
                  <c:v>9.0782122905027934E-2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30D-4C88-87B6-3379C802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30912"/>
        <c:axId val="166632448"/>
      </c:barChart>
      <c:catAx>
        <c:axId val="16663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632448"/>
        <c:crosses val="autoZero"/>
        <c:auto val="1"/>
        <c:lblAlgn val="ctr"/>
        <c:lblOffset val="100"/>
        <c:noMultiLvlLbl val="0"/>
      </c:catAx>
      <c:valAx>
        <c:axId val="1666324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63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Main!$E$360:$E$367</c:f>
              <c:strCache>
                <c:ptCount val="8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  <c:pt idx="4">
                  <c:v>_5</c:v>
                </c:pt>
                <c:pt idx="5">
                  <c:v>_6</c:v>
                </c:pt>
                <c:pt idx="6">
                  <c:v>_7</c:v>
                </c:pt>
                <c:pt idx="7">
                  <c:v>_8</c:v>
                </c:pt>
              </c:strCache>
            </c:strRef>
          </c:cat>
          <c:val>
            <c:numRef>
              <c:f>Main!$F$360:$F$367</c:f>
              <c:numCache>
                <c:formatCode>#,##0</c:formatCode>
                <c:ptCount val="8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  <c:pt idx="4">
                  <c:v>67271.255080576564</c:v>
                </c:pt>
                <c:pt idx="5">
                  <c:v>60150.60247077544</c:v>
                </c:pt>
                <c:pt idx="6">
                  <c:v>65849.873741760763</c:v>
                </c:pt>
                <c:pt idx="7">
                  <c:v>57011.342005972758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0640"/>
        <c:axId val="166646528"/>
      </c:lineChart>
      <c:catAx>
        <c:axId val="16664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646528"/>
        <c:crosses val="autoZero"/>
        <c:auto val="1"/>
        <c:lblAlgn val="ctr"/>
        <c:lblOffset val="100"/>
        <c:noMultiLvlLbl val="0"/>
      </c:catAx>
      <c:valAx>
        <c:axId val="166646528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664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Main!$E$378:$E$387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Main!$F$378:$F$387</c:f>
              <c:numCache>
                <c:formatCode>#,##0</c:formatCode>
                <c:ptCount val="10"/>
                <c:pt idx="0">
                  <c:v>27509.158020750201</c:v>
                </c:pt>
                <c:pt idx="1">
                  <c:v>102276.21089285714</c:v>
                </c:pt>
                <c:pt idx="2">
                  <c:v>54801.537010425469</c:v>
                </c:pt>
                <c:pt idx="3">
                  <c:v>77437.13846153846</c:v>
                </c:pt>
                <c:pt idx="4">
                  <c:v>48460.183084429984</c:v>
                </c:pt>
                <c:pt idx="5">
                  <c:v>57608.648509933773</c:v>
                </c:pt>
                <c:pt idx="6">
                  <c:v>76222.074342797059</c:v>
                </c:pt>
                <c:pt idx="7">
                  <c:v>53834.329613733906</c:v>
                </c:pt>
                <c:pt idx="8">
                  <c:v>171231.77249999999</c:v>
                </c:pt>
                <c:pt idx="9">
                  <c:v>53594.151582867788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16096"/>
        <c:axId val="167321984"/>
      </c:barChart>
      <c:catAx>
        <c:axId val="16731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321984"/>
        <c:crosses val="autoZero"/>
        <c:auto val="1"/>
        <c:lblAlgn val="ctr"/>
        <c:lblOffset val="100"/>
        <c:noMultiLvlLbl val="0"/>
      </c:catAx>
      <c:valAx>
        <c:axId val="16732198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6731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Main!$B$445:$B$446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Main!$A$447:$A$455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Main!$B$447:$B$455</c:f>
              <c:numCache>
                <c:formatCode>0%</c:formatCode>
                <c:ptCount val="9"/>
                <c:pt idx="0">
                  <c:v>0.33964152700186218</c:v>
                </c:pt>
                <c:pt idx="1">
                  <c:v>0</c:v>
                </c:pt>
                <c:pt idx="2">
                  <c:v>8.4835479256080121E-2</c:v>
                </c:pt>
                <c:pt idx="3">
                  <c:v>0.74321766561514191</c:v>
                </c:pt>
                <c:pt idx="4">
                  <c:v>0.29373059293213072</c:v>
                </c:pt>
                <c:pt idx="5">
                  <c:v>0.34243448858833475</c:v>
                </c:pt>
                <c:pt idx="6">
                  <c:v>1.4285714285714286E-3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Main!$C$445:$C$446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Main!$A$447:$A$455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Main!$C$447:$C$455</c:f>
              <c:numCache>
                <c:formatCode>0%</c:formatCode>
                <c:ptCount val="9"/>
                <c:pt idx="0">
                  <c:v>0.66035847299813777</c:v>
                </c:pt>
                <c:pt idx="1">
                  <c:v>1</c:v>
                </c:pt>
                <c:pt idx="2">
                  <c:v>0.91516452074391985</c:v>
                </c:pt>
                <c:pt idx="3">
                  <c:v>0.25678233438485804</c:v>
                </c:pt>
                <c:pt idx="4">
                  <c:v>0.70626940706786934</c:v>
                </c:pt>
                <c:pt idx="5">
                  <c:v>0.6575655114116653</c:v>
                </c:pt>
                <c:pt idx="6">
                  <c:v>0.99857142857142855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7-4574-AB5B-E2CC2318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51424"/>
        <c:axId val="167352960"/>
      </c:barChart>
      <c:catAx>
        <c:axId val="16735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352960"/>
        <c:crosses val="autoZero"/>
        <c:auto val="1"/>
        <c:lblAlgn val="ctr"/>
        <c:lblOffset val="100"/>
        <c:noMultiLvlLbl val="0"/>
      </c:catAx>
      <c:valAx>
        <c:axId val="1673529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73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0.7835273646269213</c:v>
                </c:pt>
                <c:pt idx="1">
                  <c:v>0.41684885585191661</c:v>
                </c:pt>
                <c:pt idx="2">
                  <c:v>0.29012132802457913</c:v>
                </c:pt>
                <c:pt idx="3">
                  <c:v>0.11611289746337977</c:v>
                </c:pt>
                <c:pt idx="4">
                  <c:v>-2.2645615100450382E-2</c:v>
                </c:pt>
                <c:pt idx="5">
                  <c:v>4.1457318150831923E-2</c:v>
                </c:pt>
                <c:pt idx="6">
                  <c:v>-6.7597704090958943E-2</c:v>
                </c:pt>
                <c:pt idx="7">
                  <c:v>0.24603363477709028</c:v>
                </c:pt>
                <c:pt idx="8">
                  <c:v>-0.25996218731820825</c:v>
                </c:pt>
                <c:pt idx="9">
                  <c:v>0.21130120392113011</c:v>
                </c:pt>
                <c:pt idx="10">
                  <c:v>0.10560422416896675</c:v>
                </c:pt>
                <c:pt idx="11">
                  <c:v>0.11258416254543288</c:v>
                </c:pt>
                <c:pt idx="12">
                  <c:v>-0.21828613905084904</c:v>
                </c:pt>
                <c:pt idx="13">
                  <c:v>-0.10749922847443678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19776"/>
        <c:axId val="140621312"/>
      </c:barChart>
      <c:catAx>
        <c:axId val="1406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621312"/>
        <c:crosses val="autoZero"/>
        <c:auto val="1"/>
        <c:lblAlgn val="ctr"/>
        <c:lblOffset val="100"/>
        <c:noMultiLvlLbl val="0"/>
      </c:catAx>
      <c:valAx>
        <c:axId val="14062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61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Summary!$B$190:$I$190</c:f>
              <c:numCache>
                <c:formatCode>0%</c:formatCode>
                <c:ptCount val="8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  <c:pt idx="4">
                  <c:v>0.58412262350858646</c:v>
                </c:pt>
                <c:pt idx="5">
                  <c:v>0.58892243953574819</c:v>
                </c:pt>
                <c:pt idx="6">
                  <c:v>0.59259949445007165</c:v>
                </c:pt>
                <c:pt idx="7">
                  <c:v>0.62621822419695539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Summary!$B$191:$I$191</c:f>
              <c:numCache>
                <c:formatCode>0%</c:formatCode>
                <c:ptCount val="8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  <c:pt idx="4">
                  <c:v>0.37918687785926114</c:v>
                </c:pt>
                <c:pt idx="5">
                  <c:v>0.38139985549555422</c:v>
                </c:pt>
                <c:pt idx="6">
                  <c:v>0.3257220316975597</c:v>
                </c:pt>
                <c:pt idx="7">
                  <c:v>0.34447519848495883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Summary!$B$192:$I$192</c:f>
              <c:numCache>
                <c:formatCode>0%</c:formatCode>
                <c:ptCount val="8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  <c:pt idx="4">
                  <c:v>3.6690498632152464E-2</c:v>
                </c:pt>
                <c:pt idx="5">
                  <c:v>2.9677704968697663E-2</c:v>
                </c:pt>
                <c:pt idx="6">
                  <c:v>8.1678473852368594E-2</c:v>
                </c:pt>
                <c:pt idx="7">
                  <c:v>2.9262874207881127E-2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6F-4B8F-BBC9-DFDD0E2F1D20}"/>
            </c:ext>
          </c:extLst>
        </c:ser>
        <c:ser>
          <c:idx val="3"/>
          <c:order val="3"/>
          <c:tx>
            <c:strRef>
              <c:f>Summary!$A$193</c:f>
              <c:strCache>
                <c:ptCount val="1"/>
                <c:pt idx="0">
                  <c:v>Qualcomm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Summary!$B$189:$I$189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Summary!$B$193:$I$193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4.3703110204676234E-5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2112"/>
        <c:axId val="140843648"/>
      </c:areaChart>
      <c:catAx>
        <c:axId val="140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43648"/>
        <c:crosses val="autoZero"/>
        <c:auto val="1"/>
        <c:lblAlgn val="ctr"/>
        <c:lblOffset val="100"/>
        <c:noMultiLvlLbl val="0"/>
      </c:catAx>
      <c:valAx>
        <c:axId val="140843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8421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Summary!$A$214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Summary!$B$214:$I$214</c:f>
              <c:numCache>
                <c:formatCode>0%</c:formatCode>
                <c:ptCount val="8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  <c:pt idx="4">
                  <c:v>4.2357295570013102E-3</c:v>
                </c:pt>
                <c:pt idx="5">
                  <c:v>2.0380973859730452E-3</c:v>
                </c:pt>
                <c:pt idx="6">
                  <c:v>2.6810376697815196E-3</c:v>
                </c:pt>
                <c:pt idx="7">
                  <c:v>2.0176269211158861E-3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Summary!$A$215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Summary!$B$215:$I$215</c:f>
              <c:numCache>
                <c:formatCode>0%</c:formatCode>
                <c:ptCount val="8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  <c:pt idx="4">
                  <c:v>0.1783374330444378</c:v>
                </c:pt>
                <c:pt idx="5">
                  <c:v>0.15205960599568158</c:v>
                </c:pt>
                <c:pt idx="6">
                  <c:v>0.16386189650353014</c:v>
                </c:pt>
                <c:pt idx="7">
                  <c:v>0.12098113482409498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Summary!$A$216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Summary!$B$216:$I$216</c:f>
              <c:numCache>
                <c:formatCode>0%</c:formatCode>
                <c:ptCount val="8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  <c:pt idx="4">
                  <c:v>5.8242718223407437E-2</c:v>
                </c:pt>
                <c:pt idx="5">
                  <c:v>8.027096671803674E-2</c:v>
                </c:pt>
                <c:pt idx="6">
                  <c:v>4.9169389282461742E-2</c:v>
                </c:pt>
                <c:pt idx="7">
                  <c:v>6.6639959210430477E-2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Summary!$A$217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Summary!$B$217:$I$217</c:f>
              <c:numCache>
                <c:formatCode>0%</c:formatCode>
                <c:ptCount val="8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  <c:pt idx="4">
                  <c:v>0.395842433159383</c:v>
                </c:pt>
                <c:pt idx="5">
                  <c:v>0.43375557031227158</c:v>
                </c:pt>
                <c:pt idx="6">
                  <c:v>0.40047248780458483</c:v>
                </c:pt>
                <c:pt idx="7">
                  <c:v>0.50931240439944647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Summary!$A$218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Summary!$B$218:$I$218</c:f>
              <c:numCache>
                <c:formatCode>0%</c:formatCode>
                <c:ptCount val="8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  <c:pt idx="4">
                  <c:v>0.32955930021379803</c:v>
                </c:pt>
                <c:pt idx="5">
                  <c:v>0.2961505853265341</c:v>
                </c:pt>
                <c:pt idx="6">
                  <c:v>0.36909352673673834</c:v>
                </c:pt>
                <c:pt idx="7">
                  <c:v>0.27232500546288879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Summary!$A$219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Summary!$B$213:$I$213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Summary!$B$219:$I$219</c:f>
              <c:numCache>
                <c:formatCode>0%</c:formatCode>
                <c:ptCount val="8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  <c:pt idx="4">
                  <c:v>3.3782385801972459E-2</c:v>
                </c:pt>
                <c:pt idx="5">
                  <c:v>3.5725174261502929E-2</c:v>
                </c:pt>
                <c:pt idx="6">
                  <c:v>1.4721662002903455E-2</c:v>
                </c:pt>
                <c:pt idx="7">
                  <c:v>2.8723869182023454E-2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4976"/>
        <c:axId val="140896512"/>
      </c:areaChart>
      <c:catAx>
        <c:axId val="1408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96512"/>
        <c:crosses val="autoZero"/>
        <c:auto val="1"/>
        <c:lblAlgn val="ctr"/>
        <c:lblOffset val="100"/>
        <c:noMultiLvlLbl val="0"/>
      </c:catAx>
      <c:valAx>
        <c:axId val="140896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89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Summary!$B$108:$I$108</c:f>
              <c:numCache>
                <c:formatCode>0%</c:formatCode>
                <c:ptCount val="8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0.28878700227706322</c:v>
                </c:pt>
                <c:pt idx="4">
                  <c:v>0.27124715076522304</c:v>
                </c:pt>
                <c:pt idx="5">
                  <c:v>0.21258535279153837</c:v>
                </c:pt>
                <c:pt idx="6">
                  <c:v>0.31287887792701768</c:v>
                </c:pt>
                <c:pt idx="7">
                  <c:v>0.22747810050714615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Summary!$B$109:$I$109</c:f>
              <c:numCache>
                <c:formatCode>0%</c:formatCode>
                <c:ptCount val="8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0.16576404701827804</c:v>
                </c:pt>
                <c:pt idx="4">
                  <c:v>0.21256195954991136</c:v>
                </c:pt>
                <c:pt idx="5">
                  <c:v>0.2618556701030928</c:v>
                </c:pt>
                <c:pt idx="6">
                  <c:v>0.18518958754308809</c:v>
                </c:pt>
                <c:pt idx="7">
                  <c:v>0.2144306131857999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Summary!$B$110:$I$110</c:f>
              <c:numCache>
                <c:formatCode>0%</c:formatCode>
                <c:ptCount val="8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0.15176318542679548</c:v>
                </c:pt>
                <c:pt idx="4">
                  <c:v>0.11277542602843808</c:v>
                </c:pt>
                <c:pt idx="5">
                  <c:v>0.1176328825813362</c:v>
                </c:pt>
                <c:pt idx="6">
                  <c:v>0.13419707595388089</c:v>
                </c:pt>
                <c:pt idx="7">
                  <c:v>0.13517750115260488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Summary!$B$111:$I$111</c:f>
              <c:numCache>
                <c:formatCode>0%</c:formatCode>
                <c:ptCount val="8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0.13157732783555912</c:v>
                </c:pt>
                <c:pt idx="4">
                  <c:v>0.11498245233184992</c:v>
                </c:pt>
                <c:pt idx="5">
                  <c:v>0.12309546123979113</c:v>
                </c:pt>
                <c:pt idx="6">
                  <c:v>0.11125638892190658</c:v>
                </c:pt>
                <c:pt idx="7">
                  <c:v>0.12279852466574458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Summary!$B$112:$I$112</c:f>
              <c:numCache>
                <c:formatCode>0%</c:formatCode>
                <c:ptCount val="8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6.9911994584282114E-2</c:v>
                </c:pt>
                <c:pt idx="4">
                  <c:v>0.11320959513730598</c:v>
                </c:pt>
                <c:pt idx="5">
                  <c:v>9.0694872138171109E-2</c:v>
                </c:pt>
                <c:pt idx="6">
                  <c:v>8.8375133721621299E-2</c:v>
                </c:pt>
                <c:pt idx="7">
                  <c:v>8.6791147994467494E-2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Summary!$B$113:$I$113</c:f>
              <c:numCache>
                <c:formatCode>0%</c:formatCode>
                <c:ptCount val="8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5.1664717828789467E-2</c:v>
                </c:pt>
                <c:pt idx="4">
                  <c:v>3.903903903903904E-2</c:v>
                </c:pt>
                <c:pt idx="5">
                  <c:v>5.4491899852724596E-2</c:v>
                </c:pt>
                <c:pt idx="6">
                  <c:v>3.6223701414477595E-2</c:v>
                </c:pt>
                <c:pt idx="7">
                  <c:v>0.10202858460119871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Honor</c:v>
                </c:pt>
              </c:strCache>
            </c:strRef>
          </c:tx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Summary!$B$114:$I$114</c:f>
              <c:numCache>
                <c:formatCode>0%</c:formatCode>
                <c:ptCount val="8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3.3109729829527972E-2</c:v>
                </c:pt>
                <c:pt idx="4">
                  <c:v>3.7953616266869279E-2</c:v>
                </c:pt>
                <c:pt idx="5">
                  <c:v>5.1091176864372742E-2</c:v>
                </c:pt>
                <c:pt idx="6">
                  <c:v>4.7456317603708546E-2</c:v>
                </c:pt>
                <c:pt idx="7">
                  <c:v>5.7030889810972797E-2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Summary!$B$115:$I$115</c:f>
              <c:numCache>
                <c:formatCode>0%</c:formatCode>
                <c:ptCount val="8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4.9510739122407534E-2</c:v>
                </c:pt>
                <c:pt idx="4">
                  <c:v>4.9169651579290131E-2</c:v>
                </c:pt>
                <c:pt idx="5">
                  <c:v>4.6458695943232028E-2</c:v>
                </c:pt>
                <c:pt idx="6">
                  <c:v>4.7961488173065496E-2</c:v>
                </c:pt>
                <c:pt idx="7">
                  <c:v>2.1922544951590593E-2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Summary!$B$116:$I$116</c:f>
              <c:numCache>
                <c:formatCode>0%</c:formatCode>
                <c:ptCount val="8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3.1263462366914886E-2</c:v>
                </c:pt>
                <c:pt idx="4">
                  <c:v>2.9378776366728174E-2</c:v>
                </c:pt>
                <c:pt idx="5">
                  <c:v>2.9347971616012852E-2</c:v>
                </c:pt>
                <c:pt idx="6">
                  <c:v>2.7516938072031379E-2</c:v>
                </c:pt>
                <c:pt idx="7">
                  <c:v>2.3697556477639464E-2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Summary!$B$107:$I$107</c:f>
              <c:strCache>
                <c:ptCount val="8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  <c:pt idx="7">
                  <c:v>7`20</c:v>
                </c:pt>
              </c:strCache>
            </c:strRef>
          </c:cat>
          <c:val>
            <c:numRef>
              <c:f>Summary!$B$117:$I$117</c:f>
              <c:numCache>
                <c:formatCode>0%</c:formatCode>
                <c:ptCount val="8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2.6647793710382176E-2</c:v>
                </c:pt>
                <c:pt idx="4">
                  <c:v>1.9682332935344982E-2</c:v>
                </c:pt>
                <c:pt idx="5">
                  <c:v>1.274601686972821E-2</c:v>
                </c:pt>
                <c:pt idx="6">
                  <c:v>8.9444906692024255E-3</c:v>
                </c:pt>
                <c:pt idx="7">
                  <c:v>8.6445366528354085E-3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22-4039-9238-BDD32936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0160"/>
        <c:axId val="141101696"/>
      </c:areaChart>
      <c:catAx>
        <c:axId val="14110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01696"/>
        <c:crosses val="autoZero"/>
        <c:auto val="1"/>
        <c:lblAlgn val="ctr"/>
        <c:lblOffset val="100"/>
        <c:noMultiLvlLbl val="0"/>
      </c:catAx>
      <c:valAx>
        <c:axId val="141101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10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Summary!$B$156:$I$156</c:f>
              <c:numCache>
                <c:formatCode>0%</c:formatCode>
                <c:ptCount val="8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  <c:pt idx="4">
                  <c:v>0.30591954022988505</c:v>
                </c:pt>
                <c:pt idx="5">
                  <c:v>0.23529411764705882</c:v>
                </c:pt>
                <c:pt idx="6">
                  <c:v>0.34759651938835856</c:v>
                </c:pt>
                <c:pt idx="7">
                  <c:v>0.24631241577739738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Summary!$B$157:$I$157</c:f>
              <c:numCache>
                <c:formatCode>0%</c:formatCode>
                <c:ptCount val="8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  <c:pt idx="4">
                  <c:v>0.25086206896551722</c:v>
                </c:pt>
                <c:pt idx="5">
                  <c:v>0.27138849929873771</c:v>
                </c:pt>
                <c:pt idx="6">
                  <c:v>0.24972543718847681</c:v>
                </c:pt>
                <c:pt idx="7">
                  <c:v>0.25851331172378628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Summary!$B$158:$I$158</c:f>
              <c:numCache>
                <c:formatCode>0%</c:formatCode>
                <c:ptCount val="8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  <c:pt idx="4">
                  <c:v>0.13798850574712643</c:v>
                </c:pt>
                <c:pt idx="5">
                  <c:v>0.14594505403844568</c:v>
                </c:pt>
                <c:pt idx="6">
                  <c:v>0.14327954718256314</c:v>
                </c:pt>
                <c:pt idx="7">
                  <c:v>0.15642641220818007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Summary!$B$159:$I$159</c:f>
              <c:numCache>
                <c:formatCode>0%</c:formatCode>
                <c:ptCount val="8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  <c:pt idx="4">
                  <c:v>0.10017241379310345</c:v>
                </c:pt>
                <c:pt idx="5">
                  <c:v>0.11764705882352941</c:v>
                </c:pt>
                <c:pt idx="6">
                  <c:v>8.8873870068429506E-2</c:v>
                </c:pt>
                <c:pt idx="7">
                  <c:v>0.12728994427650508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Summary!$B$160:$I$160</c:f>
              <c:numCache>
                <c:formatCode>0%</c:formatCode>
                <c:ptCount val="8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  <c:pt idx="4">
                  <c:v>7.8103448275862075E-2</c:v>
                </c:pt>
                <c:pt idx="5">
                  <c:v>7.1570002475043318E-2</c:v>
                </c:pt>
                <c:pt idx="6">
                  <c:v>6.8176058122835184E-2</c:v>
                </c:pt>
                <c:pt idx="7">
                  <c:v>3.4635976253778636E-2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Summary!$B$161:$I$161</c:f>
              <c:numCache>
                <c:formatCode>0%</c:formatCode>
                <c:ptCount val="8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  <c:pt idx="4">
                  <c:v>5.7413793103448275E-2</c:v>
                </c:pt>
                <c:pt idx="5">
                  <c:v>4.1951984159722795E-2</c:v>
                </c:pt>
                <c:pt idx="6">
                  <c:v>3.142688181126975E-2</c:v>
                </c:pt>
                <c:pt idx="7">
                  <c:v>4.0791055104344977E-2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Summary!$B$162:$I$162</c:f>
              <c:numCache>
                <c:formatCode>0%</c:formatCode>
                <c:ptCount val="8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  <c:pt idx="4">
                  <c:v>2.2816091954022989E-2</c:v>
                </c:pt>
                <c:pt idx="5">
                  <c:v>2.8297995214916261E-2</c:v>
                </c:pt>
                <c:pt idx="6">
                  <c:v>2.3739123088620428E-2</c:v>
                </c:pt>
                <c:pt idx="7">
                  <c:v>2.0395527552172488E-2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Summary!$B$163:$I$163</c:f>
              <c:numCache>
                <c:formatCode>0%</c:formatCode>
                <c:ptCount val="8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  <c:pt idx="4">
                  <c:v>3.8505747126436783E-3</c:v>
                </c:pt>
                <c:pt idx="5">
                  <c:v>1.9676594340400956E-2</c:v>
                </c:pt>
                <c:pt idx="6">
                  <c:v>1.0306665540255132E-2</c:v>
                </c:pt>
                <c:pt idx="7">
                  <c:v>3.3798302800742981E-2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Summary!$B$164:$I$164</c:f>
              <c:numCache>
                <c:formatCode>0%</c:formatCode>
                <c:ptCount val="8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  <c:pt idx="4">
                  <c:v>1.5517241379310345E-2</c:v>
                </c:pt>
                <c:pt idx="5">
                  <c:v>1.468525699199736E-2</c:v>
                </c:pt>
                <c:pt idx="6">
                  <c:v>1.0560108135507307E-2</c:v>
                </c:pt>
                <c:pt idx="7">
                  <c:v>1.6571366136140145E-2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Summary!$B$165:$I$165</c:f>
              <c:numCache>
                <c:formatCode>0%</c:formatCode>
                <c:ptCount val="8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  <c:pt idx="4">
                  <c:v>1.4425287356321839E-2</c:v>
                </c:pt>
                <c:pt idx="5">
                  <c:v>8.1676429337513411E-3</c:v>
                </c:pt>
                <c:pt idx="6">
                  <c:v>7.3075948297710571E-3</c:v>
                </c:pt>
                <c:pt idx="7">
                  <c:v>2.950067378082092E-2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Summary!$B$166:$I$166</c:f>
              <c:numCache>
                <c:formatCode>0%</c:formatCode>
                <c:ptCount val="8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  <c:pt idx="4">
                  <c:v>7.068965517241379E-3</c:v>
                </c:pt>
                <c:pt idx="5">
                  <c:v>2.5781701179770647E-2</c:v>
                </c:pt>
                <c:pt idx="6">
                  <c:v>7.2653543972290274E-3</c:v>
                </c:pt>
                <c:pt idx="7">
                  <c:v>1.1399643078267838E-2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Summary!$B$167:$I$167</c:f>
              <c:numCache>
                <c:formatCode>0%</c:formatCode>
                <c:ptCount val="8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  <c:pt idx="4">
                  <c:v>5.4022988505747129E-3</c:v>
                </c:pt>
                <c:pt idx="5">
                  <c:v>1.8686577015097763E-2</c:v>
                </c:pt>
                <c:pt idx="6">
                  <c:v>1.043338683788122E-2</c:v>
                </c:pt>
                <c:pt idx="7">
                  <c:v>2.1998033288414612E-2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Summary!$B$155:$I$155</c:f>
              <c:strCache>
                <c:ptCount val="8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  <c:pt idx="6">
                  <c:v>7`21</c:v>
                </c:pt>
                <c:pt idx="7">
                  <c:v>8`21</c:v>
                </c:pt>
              </c:strCache>
            </c:strRef>
          </c:cat>
          <c:val>
            <c:numRef>
              <c:f>Summary!$B$168:$I$168</c:f>
              <c:numCache>
                <c:formatCode>0%</c:formatCode>
                <c:ptCount val="8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  <c:pt idx="4">
                  <c:v>4.5977011494252872E-4</c:v>
                </c:pt>
                <c:pt idx="5">
                  <c:v>9.0751588152792673E-4</c:v>
                </c:pt>
                <c:pt idx="6">
                  <c:v>1.3094534088029062E-3</c:v>
                </c:pt>
                <c:pt idx="7">
                  <c:v>2.3673380194485926E-3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FA-46CE-9571-13B2D9C6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6592"/>
        <c:axId val="141888128"/>
      </c:areaChart>
      <c:catAx>
        <c:axId val="1418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888128"/>
        <c:crosses val="autoZero"/>
        <c:auto val="1"/>
        <c:lblAlgn val="ctr"/>
        <c:lblOffset val="100"/>
        <c:noMultiLvlLbl val="0"/>
      </c:catAx>
      <c:valAx>
        <c:axId val="141888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88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009453604640498"/>
          <c:y val="1.2442055015026444E-2"/>
          <c:w val="0.1065356763672991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Other</c:v>
                </c:pt>
                <c:pt idx="5">
                  <c:v>Apple</c:v>
                </c:pt>
                <c:pt idx="6">
                  <c:v>Honor</c:v>
                </c:pt>
                <c:pt idx="7">
                  <c:v>MSI</c:v>
                </c:pt>
                <c:pt idx="8">
                  <c:v>Dell</c:v>
                </c:pt>
                <c:pt idx="9">
                  <c:v>Huawei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67630</c:v>
                </c:pt>
                <c:pt idx="1">
                  <c:v>70980</c:v>
                </c:pt>
                <c:pt idx="2">
                  <c:v>42950</c:v>
                </c:pt>
                <c:pt idx="3">
                  <c:v>34950</c:v>
                </c:pt>
                <c:pt idx="4">
                  <c:v>25060</c:v>
                </c:pt>
                <c:pt idx="5">
                  <c:v>11200</c:v>
                </c:pt>
                <c:pt idx="6">
                  <c:v>6040</c:v>
                </c:pt>
                <c:pt idx="7">
                  <c:v>5600</c:v>
                </c:pt>
                <c:pt idx="8">
                  <c:v>9510</c:v>
                </c:pt>
                <c:pt idx="9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Other</c:v>
                </c:pt>
                <c:pt idx="5">
                  <c:v>Apple</c:v>
                </c:pt>
                <c:pt idx="6">
                  <c:v>Honor</c:v>
                </c:pt>
                <c:pt idx="7">
                  <c:v>MSI</c:v>
                </c:pt>
                <c:pt idx="8">
                  <c:v>Dell</c:v>
                </c:pt>
                <c:pt idx="9">
                  <c:v>Huawei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31050</c:v>
                </c:pt>
                <c:pt idx="1">
                  <c:v>22040</c:v>
                </c:pt>
                <c:pt idx="2">
                  <c:v>15690</c:v>
                </c:pt>
                <c:pt idx="3">
                  <c:v>18320</c:v>
                </c:pt>
                <c:pt idx="4">
                  <c:v>19200</c:v>
                </c:pt>
                <c:pt idx="5">
                  <c:v>26450</c:v>
                </c:pt>
                <c:pt idx="6">
                  <c:v>18700</c:v>
                </c:pt>
                <c:pt idx="7">
                  <c:v>4680</c:v>
                </c:pt>
                <c:pt idx="9">
                  <c:v>3100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82560"/>
        <c:axId val="143284096"/>
      </c:barChart>
      <c:catAx>
        <c:axId val="1432825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3284096"/>
        <c:crosses val="autoZero"/>
        <c:auto val="1"/>
        <c:lblAlgn val="ctr"/>
        <c:lblOffset val="100"/>
        <c:noMultiLvlLbl val="0"/>
      </c:catAx>
      <c:valAx>
        <c:axId val="14328409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328256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Summary!$B$256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Summary!$A$257:$A$265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Summary!$B$257:$B$265</c:f>
              <c:numCache>
                <c:formatCode>0%</c:formatCode>
                <c:ptCount val="9"/>
                <c:pt idx="0">
                  <c:v>0.33964152700186218</c:v>
                </c:pt>
                <c:pt idx="1">
                  <c:v>0</c:v>
                </c:pt>
                <c:pt idx="2">
                  <c:v>8.4835479256080121E-2</c:v>
                </c:pt>
                <c:pt idx="3">
                  <c:v>0.74321766561514191</c:v>
                </c:pt>
                <c:pt idx="4">
                  <c:v>0.29373059293213072</c:v>
                </c:pt>
                <c:pt idx="5">
                  <c:v>0.34243448858833475</c:v>
                </c:pt>
                <c:pt idx="6">
                  <c:v>1.4285714285714286E-3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Summary!$C$256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Summary!$A$257:$A$265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Summary!$C$257:$C$265</c:f>
              <c:numCache>
                <c:formatCode>0%</c:formatCode>
                <c:ptCount val="9"/>
                <c:pt idx="0">
                  <c:v>0.66035847299813777</c:v>
                </c:pt>
                <c:pt idx="1">
                  <c:v>1</c:v>
                </c:pt>
                <c:pt idx="2">
                  <c:v>0.91516452074391985</c:v>
                </c:pt>
                <c:pt idx="3">
                  <c:v>0.25678233438485804</c:v>
                </c:pt>
                <c:pt idx="4">
                  <c:v>0.70626940706786934</c:v>
                </c:pt>
                <c:pt idx="5">
                  <c:v>0.6575655114116653</c:v>
                </c:pt>
                <c:pt idx="6">
                  <c:v>0.99857142857142855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31712"/>
        <c:axId val="143737600"/>
      </c:barChart>
      <c:catAx>
        <c:axId val="14373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3737600"/>
        <c:crosses val="autoZero"/>
        <c:auto val="1"/>
        <c:lblAlgn val="ctr"/>
        <c:lblOffset val="100"/>
        <c:noMultiLvlLbl val="0"/>
      </c:catAx>
      <c:valAx>
        <c:axId val="1437376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37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[ITResearch_NB_Report-8`21.xlsx]Main!СводнаяТаблица15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257720</c:v>
                </c:pt>
                <c:pt idx="1">
                  <c:v>327790</c:v>
                </c:pt>
                <c:pt idx="2">
                  <c:v>270230</c:v>
                </c:pt>
                <c:pt idx="3">
                  <c:v>221160</c:v>
                </c:pt>
                <c:pt idx="4">
                  <c:v>251290</c:v>
                </c:pt>
                <c:pt idx="5">
                  <c:v>277040</c:v>
                </c:pt>
                <c:pt idx="6">
                  <c:v>138010</c:v>
                </c:pt>
                <c:pt idx="7">
                  <c:v>195120</c:v>
                </c:pt>
                <c:pt idx="8">
                  <c:v>196060</c:v>
                </c:pt>
                <c:pt idx="9">
                  <c:v>218450</c:v>
                </c:pt>
                <c:pt idx="10">
                  <c:v>174000</c:v>
                </c:pt>
                <c:pt idx="11">
                  <c:v>242420</c:v>
                </c:pt>
                <c:pt idx="12">
                  <c:v>236740</c:v>
                </c:pt>
                <c:pt idx="13">
                  <c:v>274570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7`20</c:v>
                </c:pt>
                <c:pt idx="1">
                  <c:v>8`20</c:v>
                </c:pt>
                <c:pt idx="2">
                  <c:v>9`20</c:v>
                </c:pt>
                <c:pt idx="3">
                  <c:v>10`20</c:v>
                </c:pt>
                <c:pt idx="4">
                  <c:v>11`20</c:v>
                </c:pt>
                <c:pt idx="5">
                  <c:v>12`20</c:v>
                </c:pt>
                <c:pt idx="6">
                  <c:v>1`21</c:v>
                </c:pt>
                <c:pt idx="7">
                  <c:v>2`21</c:v>
                </c:pt>
                <c:pt idx="8">
                  <c:v>3`21</c:v>
                </c:pt>
                <c:pt idx="9">
                  <c:v>4`21</c:v>
                </c:pt>
                <c:pt idx="10">
                  <c:v>5`21</c:v>
                </c:pt>
                <c:pt idx="11">
                  <c:v>6`21</c:v>
                </c:pt>
                <c:pt idx="12">
                  <c:v>7`21</c:v>
                </c:pt>
                <c:pt idx="13">
                  <c:v>8`21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172770</c:v>
                </c:pt>
                <c:pt idx="1">
                  <c:v>158260</c:v>
                </c:pt>
                <c:pt idx="2">
                  <c:v>141280</c:v>
                </c:pt>
                <c:pt idx="3">
                  <c:v>122480</c:v>
                </c:pt>
                <c:pt idx="4">
                  <c:v>134980</c:v>
                </c:pt>
                <c:pt idx="5">
                  <c:v>135450</c:v>
                </c:pt>
                <c:pt idx="6">
                  <c:v>117030</c:v>
                </c:pt>
                <c:pt idx="7">
                  <c:v>119030</c:v>
                </c:pt>
                <c:pt idx="8">
                  <c:v>109250</c:v>
                </c:pt>
                <c:pt idx="9">
                  <c:v>106530</c:v>
                </c:pt>
                <c:pt idx="10">
                  <c:v>102390</c:v>
                </c:pt>
                <c:pt idx="11">
                  <c:v>131030</c:v>
                </c:pt>
                <c:pt idx="12">
                  <c:v>99780</c:v>
                </c:pt>
                <c:pt idx="13">
                  <c:v>159230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29664"/>
        <c:axId val="149731200"/>
      </c:barChart>
      <c:catAx>
        <c:axId val="14972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31200"/>
        <c:crosses val="autoZero"/>
        <c:auto val="1"/>
        <c:lblAlgn val="ctr"/>
        <c:lblOffset val="100"/>
        <c:noMultiLvlLbl val="0"/>
      </c:catAx>
      <c:valAx>
        <c:axId val="14973120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972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194</xdr:row>
      <xdr:rowOff>57150</xdr:rowOff>
    </xdr:from>
    <xdr:to>
      <xdr:col>7</xdr:col>
      <xdr:colOff>0</xdr:colOff>
      <xdr:row>208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219</xdr:row>
      <xdr:rowOff>133350</xdr:rowOff>
    </xdr:from>
    <xdr:to>
      <xdr:col>9</xdr:col>
      <xdr:colOff>590550</xdr:colOff>
      <xdr:row>234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117</xdr:row>
      <xdr:rowOff>123825</xdr:rowOff>
    </xdr:from>
    <xdr:to>
      <xdr:col>10</xdr:col>
      <xdr:colOff>9525</xdr:colOff>
      <xdr:row>132</xdr:row>
      <xdr:rowOff>9525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19047</xdr:colOff>
      <xdr:row>168</xdr:row>
      <xdr:rowOff>66675</xdr:rowOff>
    </xdr:from>
    <xdr:to>
      <xdr:col>10</xdr:col>
      <xdr:colOff>0</xdr:colOff>
      <xdr:row>184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108</xdr:row>
      <xdr:rowOff>41911</xdr:rowOff>
    </xdr:from>
    <xdr:to>
      <xdr:col>10</xdr:col>
      <xdr:colOff>123824</xdr:colOff>
      <xdr:row>124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433387</xdr:colOff>
      <xdr:row>142</xdr:row>
      <xdr:rowOff>57150</xdr:rowOff>
    </xdr:from>
    <xdr:to>
      <xdr:col>14</xdr:col>
      <xdr:colOff>728662</xdr:colOff>
      <xdr:row>156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271</xdr:row>
      <xdr:rowOff>9525</xdr:rowOff>
    </xdr:from>
    <xdr:to>
      <xdr:col>13</xdr:col>
      <xdr:colOff>566737</xdr:colOff>
      <xdr:row>285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307</xdr:row>
      <xdr:rowOff>9525</xdr:rowOff>
    </xdr:from>
    <xdr:to>
      <xdr:col>16</xdr:col>
      <xdr:colOff>257174</xdr:colOff>
      <xdr:row>321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339</xdr:row>
      <xdr:rowOff>19049</xdr:rowOff>
    </xdr:from>
    <xdr:to>
      <xdr:col>19</xdr:col>
      <xdr:colOff>571500</xdr:colOff>
      <xdr:row>350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408</xdr:row>
      <xdr:rowOff>47625</xdr:rowOff>
    </xdr:from>
    <xdr:to>
      <xdr:col>16</xdr:col>
      <xdr:colOff>404812</xdr:colOff>
      <xdr:row>422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357</xdr:row>
      <xdr:rowOff>28577</xdr:rowOff>
    </xdr:from>
    <xdr:to>
      <xdr:col>14</xdr:col>
      <xdr:colOff>457200</xdr:colOff>
      <xdr:row>374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375</xdr:row>
      <xdr:rowOff>38100</xdr:rowOff>
    </xdr:from>
    <xdr:to>
      <xdr:col>14</xdr:col>
      <xdr:colOff>447674</xdr:colOff>
      <xdr:row>389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443</xdr:row>
      <xdr:rowOff>66675</xdr:rowOff>
    </xdr:from>
    <xdr:to>
      <xdr:col>13</xdr:col>
      <xdr:colOff>1252537</xdr:colOff>
      <xdr:row>457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68.544767361112" createdVersion="4" refreshedVersion="4" minRefreshableVersion="3" recordCount="410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6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s v="5`21"/>
        <s v="6`21"/>
        <s v="7`21"/>
        <s v="8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u" u="1"/>
        <s v="Total DIS" u="1"/>
        <s v="Fujitsu" u="1"/>
        <s v="Digma" u="1"/>
        <s v="Irbis" u="1"/>
        <s v="Prestigio" u="1"/>
        <s v="DNS" u="1"/>
        <s v="4Good" u="1"/>
      </sharedItems>
    </cacheField>
    <cacheField name="units" numFmtId="0">
      <sharedItems containsString="0" containsBlank="1" containsNumber="1" containsInteger="1" minValue="20" maxValue="10184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468.549260300926" createdVersion="4" refreshedVersion="4" minRefreshableVersion="3" recordCount="3974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25060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/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6">
        <s v="AMD"/>
        <s v="Intel"/>
        <s v="Apple"/>
        <s v="Qualcomm"/>
        <m/>
        <n v="0" u="1"/>
      </sharedItems>
    </cacheField>
    <cacheField name="Base Platform" numFmtId="0">
      <sharedItems containsBlank="1" count="36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s v="Skylake"/>
        <s v="Renior-H"/>
        <s v="Snapdragon 8cx Gen2"/>
        <s v="Cezanne-U"/>
        <s v="Broadwell"/>
        <m/>
        <s v="Renoir" u="1"/>
        <s v="Tiger Lkae-H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4800" maxValue="525169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12">
        <s v="_1"/>
        <s v="_2"/>
        <s v="_3"/>
        <s v="_4"/>
        <s v="_5"/>
        <s v="_6"/>
        <s v="_7"/>
        <s v="_8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2506316400"/>
    </cacheField>
    <cacheField name="Money, USD" numFmtId="0">
      <sharedItems containsString="0" containsBlank="1" containsNumber="1" containsInteger="1" minValue="0" maxValue="33960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2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8050"/>
    <x v="1"/>
  </r>
  <r>
    <x v="18"/>
    <s v="Q2`21"/>
    <x v="7"/>
    <n v="5890"/>
    <x v="1"/>
  </r>
  <r>
    <x v="19"/>
    <s v="Q2`21"/>
    <x v="0"/>
    <n v="24010"/>
    <x v="0"/>
  </r>
  <r>
    <x v="19"/>
    <s v="Q2`21"/>
    <x v="1"/>
    <n v="17430"/>
    <x v="0"/>
  </r>
  <r>
    <x v="19"/>
    <s v="Q2`21"/>
    <x v="2"/>
    <n v="43650"/>
    <x v="0"/>
  </r>
  <r>
    <x v="19"/>
    <s v="Q2`21"/>
    <x v="3"/>
    <n v="53230"/>
    <x v="0"/>
  </r>
  <r>
    <x v="19"/>
    <s v="Q2`21"/>
    <x v="4"/>
    <n v="13590"/>
    <x v="0"/>
  </r>
  <r>
    <x v="19"/>
    <s v="Q2`21"/>
    <x v="5"/>
    <n v="9990"/>
    <x v="0"/>
  </r>
  <r>
    <x v="19"/>
    <s v="Q2`21"/>
    <x v="6"/>
    <n v="3970"/>
    <x v="0"/>
  </r>
  <r>
    <x v="19"/>
    <s v="Q2`21"/>
    <x v="8"/>
    <n v="80"/>
    <x v="0"/>
  </r>
  <r>
    <x v="19"/>
    <s v="Q2`21"/>
    <x v="9"/>
    <n v="940"/>
    <x v="0"/>
  </r>
  <r>
    <x v="19"/>
    <s v="Q2`21"/>
    <x v="7"/>
    <n v="7110"/>
    <x v="0"/>
  </r>
  <r>
    <x v="19"/>
    <s v="Q2`21"/>
    <x v="0"/>
    <n v="7160"/>
    <x v="1"/>
  </r>
  <r>
    <x v="19"/>
    <s v="Q2`21"/>
    <x v="1"/>
    <n v="14350"/>
    <x v="1"/>
  </r>
  <r>
    <x v="19"/>
    <s v="Q2`21"/>
    <x v="2"/>
    <n v="15100"/>
    <x v="1"/>
  </r>
  <r>
    <x v="19"/>
    <s v="Q2`21"/>
    <x v="3"/>
    <n v="21740"/>
    <x v="1"/>
  </r>
  <r>
    <x v="19"/>
    <s v="Q2`21"/>
    <x v="5"/>
    <n v="21300"/>
    <x v="1"/>
  </r>
  <r>
    <x v="19"/>
    <s v="Q2`21"/>
    <x v="6"/>
    <n v="4150"/>
    <x v="1"/>
  </r>
  <r>
    <x v="19"/>
    <s v="Q2`21"/>
    <x v="8"/>
    <n v="5360"/>
    <x v="1"/>
  </r>
  <r>
    <x v="19"/>
    <s v="Q2`21"/>
    <x v="9"/>
    <n v="9550"/>
    <x v="1"/>
  </r>
  <r>
    <x v="19"/>
    <s v="Q2`21"/>
    <x v="7"/>
    <n v="3680"/>
    <x v="1"/>
  </r>
  <r>
    <x v="20"/>
    <s v="Q2`21"/>
    <x v="0"/>
    <n v="35380"/>
    <x v="0"/>
  </r>
  <r>
    <x v="20"/>
    <s v="Q2`21"/>
    <x v="1"/>
    <n v="28520"/>
    <x v="0"/>
  </r>
  <r>
    <x v="20"/>
    <s v="Q2`21"/>
    <x v="2"/>
    <n v="65790"/>
    <x v="0"/>
  </r>
  <r>
    <x v="20"/>
    <s v="Q2`21"/>
    <x v="3"/>
    <n v="57040"/>
    <x v="0"/>
  </r>
  <r>
    <x v="20"/>
    <s v="Q2`21"/>
    <x v="4"/>
    <n v="17350"/>
    <x v="0"/>
  </r>
  <r>
    <x v="20"/>
    <s v="Q2`21"/>
    <x v="5"/>
    <n v="10170"/>
    <x v="0"/>
  </r>
  <r>
    <x v="20"/>
    <s v="Q2`21"/>
    <x v="6"/>
    <n v="6860"/>
    <x v="0"/>
  </r>
  <r>
    <x v="20"/>
    <s v="Q2`21"/>
    <x v="8"/>
    <n v="220"/>
    <x v="0"/>
  </r>
  <r>
    <x v="20"/>
    <s v="Q2`21"/>
    <x v="9"/>
    <n v="4530"/>
    <x v="0"/>
  </r>
  <r>
    <x v="20"/>
    <s v="Q2`21"/>
    <x v="7"/>
    <n v="16560"/>
    <x v="0"/>
  </r>
  <r>
    <x v="20"/>
    <s v="Q2`21"/>
    <x v="0"/>
    <n v="8550"/>
    <x v="1"/>
  </r>
  <r>
    <x v="20"/>
    <s v="Q2`21"/>
    <x v="1"/>
    <n v="17450"/>
    <x v="1"/>
  </r>
  <r>
    <x v="20"/>
    <s v="Q2`21"/>
    <x v="2"/>
    <n v="32000"/>
    <x v="1"/>
  </r>
  <r>
    <x v="20"/>
    <s v="Q2`21"/>
    <x v="3"/>
    <n v="22350"/>
    <x v="1"/>
  </r>
  <r>
    <x v="20"/>
    <s v="Q2`21"/>
    <x v="5"/>
    <n v="23700"/>
    <x v="1"/>
  </r>
  <r>
    <x v="20"/>
    <s v="Q2`21"/>
    <x v="6"/>
    <n v="4100"/>
    <x v="1"/>
  </r>
  <r>
    <x v="20"/>
    <s v="Q2`21"/>
    <x v="8"/>
    <n v="4540"/>
    <x v="1"/>
  </r>
  <r>
    <x v="20"/>
    <s v="Q2`21"/>
    <x v="9"/>
    <n v="14550"/>
    <x v="1"/>
  </r>
  <r>
    <x v="20"/>
    <s v="Q2`21"/>
    <x v="7"/>
    <n v="3790"/>
    <x v="1"/>
  </r>
  <r>
    <x v="21"/>
    <s v="Q3`21"/>
    <x v="0"/>
    <n v="33920"/>
    <x v="0"/>
  </r>
  <r>
    <x v="21"/>
    <s v="Q3`21"/>
    <x v="1"/>
    <n v="21040"/>
    <x v="0"/>
  </r>
  <r>
    <x v="21"/>
    <s v="Q3`21"/>
    <x v="2"/>
    <n v="59120"/>
    <x v="0"/>
  </r>
  <r>
    <x v="21"/>
    <s v="Q3`21"/>
    <x v="3"/>
    <n v="82290"/>
    <x v="0"/>
  </r>
  <r>
    <x v="21"/>
    <s v="Q3`21"/>
    <x v="4"/>
    <n v="16140"/>
    <x v="0"/>
  </r>
  <r>
    <x v="21"/>
    <s v="Q3`21"/>
    <x v="5"/>
    <n v="7440"/>
    <x v="0"/>
  </r>
  <r>
    <x v="21"/>
    <s v="Q3`21"/>
    <x v="6"/>
    <n v="5620"/>
    <x v="0"/>
  </r>
  <r>
    <x v="21"/>
    <s v="Q3`21"/>
    <x v="8"/>
    <n v="310"/>
    <x v="0"/>
  </r>
  <r>
    <x v="21"/>
    <s v="Q3`21"/>
    <x v="9"/>
    <n v="2470"/>
    <x v="0"/>
  </r>
  <r>
    <x v="21"/>
    <s v="Q3`21"/>
    <x v="7"/>
    <n v="8390"/>
    <x v="0"/>
  </r>
  <r>
    <x v="21"/>
    <s v="Q3`21"/>
    <x v="0"/>
    <n v="11240"/>
    <x v="1"/>
  </r>
  <r>
    <x v="21"/>
    <s v="Q3`21"/>
    <x v="1"/>
    <n v="16400"/>
    <x v="1"/>
  </r>
  <r>
    <x v="21"/>
    <s v="Q3`21"/>
    <x v="2"/>
    <n v="3200"/>
    <x v="1"/>
  </r>
  <r>
    <x v="21"/>
    <s v="Q3`21"/>
    <x v="3"/>
    <n v="23000"/>
    <x v="1"/>
  </r>
  <r>
    <x v="21"/>
    <s v="Q3`21"/>
    <x v="5"/>
    <n v="22300"/>
    <x v="1"/>
  </r>
  <r>
    <x v="21"/>
    <s v="Q3`21"/>
    <x v="6"/>
    <n v="3640"/>
    <x v="1"/>
  </r>
  <r>
    <x v="21"/>
    <s v="Q3`21"/>
    <x v="8"/>
    <n v="2700"/>
    <x v="1"/>
  </r>
  <r>
    <x v="21"/>
    <s v="Q3`21"/>
    <x v="9"/>
    <n v="13500"/>
    <x v="1"/>
  </r>
  <r>
    <x v="21"/>
    <s v="Q3`21"/>
    <x v="7"/>
    <n v="3800"/>
    <x v="1"/>
  </r>
  <r>
    <x v="22"/>
    <s v="Q3`21"/>
    <x v="0"/>
    <n v="42950"/>
    <x v="0"/>
  </r>
  <r>
    <x v="22"/>
    <s v="Q3`21"/>
    <x v="1"/>
    <n v="34950"/>
    <x v="0"/>
  </r>
  <r>
    <x v="22"/>
    <s v="Q3`21"/>
    <x v="2"/>
    <n v="70980"/>
    <x v="0"/>
  </r>
  <r>
    <x v="22"/>
    <s v="Q3`21"/>
    <x v="3"/>
    <n v="67630"/>
    <x v="0"/>
  </r>
  <r>
    <x v="22"/>
    <s v="Q3`21"/>
    <x v="4"/>
    <n v="9510"/>
    <x v="0"/>
  </r>
  <r>
    <x v="22"/>
    <s v="Q3`21"/>
    <x v="5"/>
    <n v="11200"/>
    <x v="0"/>
  </r>
  <r>
    <x v="22"/>
    <s v="Q3`21"/>
    <x v="6"/>
    <n v="5600"/>
    <x v="0"/>
  </r>
  <r>
    <x v="22"/>
    <s v="Q3`21"/>
    <x v="8"/>
    <n v="650"/>
    <x v="0"/>
  </r>
  <r>
    <x v="22"/>
    <s v="Q3`21"/>
    <x v="9"/>
    <n v="6040"/>
    <x v="0"/>
  </r>
  <r>
    <x v="22"/>
    <s v="Q3`21"/>
    <x v="7"/>
    <n v="25060"/>
    <x v="0"/>
  </r>
  <r>
    <x v="22"/>
    <s v="Q3`21"/>
    <x v="0"/>
    <n v="15690"/>
    <x v="1"/>
  </r>
  <r>
    <x v="22"/>
    <s v="Q3`21"/>
    <x v="1"/>
    <n v="18320"/>
    <x v="1"/>
  </r>
  <r>
    <x v="22"/>
    <s v="Q3`21"/>
    <x v="2"/>
    <n v="22040"/>
    <x v="1"/>
  </r>
  <r>
    <x v="22"/>
    <s v="Q3`21"/>
    <x v="3"/>
    <n v="31050"/>
    <x v="1"/>
  </r>
  <r>
    <x v="22"/>
    <s v="Q3`21"/>
    <x v="5"/>
    <n v="26450"/>
    <x v="1"/>
  </r>
  <r>
    <x v="22"/>
    <s v="Q3`21"/>
    <x v="6"/>
    <n v="4680"/>
    <x v="1"/>
  </r>
  <r>
    <x v="22"/>
    <s v="Q3`21"/>
    <x v="8"/>
    <n v="3100"/>
    <x v="1"/>
  </r>
  <r>
    <x v="22"/>
    <s v="Q3`21"/>
    <x v="9"/>
    <n v="18700"/>
    <x v="1"/>
  </r>
  <r>
    <x v="22"/>
    <s v="Q3`21"/>
    <x v="7"/>
    <n v="19200"/>
    <x v="1"/>
  </r>
  <r>
    <x v="23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74">
  <r>
    <n v="2"/>
    <x v="0"/>
    <s v="Aspire A315-22"/>
    <x v="0"/>
    <x v="0"/>
    <x v="0"/>
    <x v="0"/>
    <s v="Int"/>
    <x v="0"/>
    <s v="1366x768"/>
    <x v="0"/>
    <x v="0"/>
    <n v="29170"/>
    <s v="5_25-30"/>
    <s v="2_20-30"/>
    <x v="0"/>
    <x v="0"/>
    <s v="Q1`21"/>
    <n v="58340"/>
    <n v="785"/>
  </r>
  <r>
    <n v="3846"/>
    <x v="0"/>
    <s v="Aspire A315-23"/>
    <x v="0"/>
    <x v="0"/>
    <x v="0"/>
    <x v="1"/>
    <s v="Int"/>
    <x v="0"/>
    <s v="1920x1080"/>
    <x v="0"/>
    <x v="0"/>
    <n v="44070"/>
    <s v="8_40-45"/>
    <s v="4_40-50"/>
    <x v="1"/>
    <x v="0"/>
    <s v="Q1`21"/>
    <n v="169493220"/>
    <n v="2281201"/>
  </r>
  <r>
    <n v="2610"/>
    <x v="0"/>
    <s v="Aspire A315-23G"/>
    <x v="1"/>
    <x v="0"/>
    <x v="0"/>
    <x v="1"/>
    <n v="540"/>
    <x v="0"/>
    <s v="1920x1080"/>
    <x v="0"/>
    <x v="0"/>
    <n v="51531"/>
    <s v="10_50-55"/>
    <s v="5_50-60"/>
    <x v="2"/>
    <x v="0"/>
    <s v="Q1`21"/>
    <n v="134495910"/>
    <n v="1810174"/>
  </r>
  <r>
    <n v="9"/>
    <x v="0"/>
    <s v="Aspire A315-34"/>
    <x v="0"/>
    <x v="0"/>
    <x v="1"/>
    <x v="2"/>
    <s v="Int"/>
    <x v="0"/>
    <s v="1366x768"/>
    <x v="0"/>
    <x v="1"/>
    <n v="38990"/>
    <s v="7_35-40"/>
    <s v="3_30-40"/>
    <x v="3"/>
    <x v="0"/>
    <s v="Q1`21"/>
    <n v="350910"/>
    <n v="4723"/>
  </r>
  <r>
    <n v="236"/>
    <x v="0"/>
    <s v="Aspire A315-42"/>
    <x v="0"/>
    <x v="0"/>
    <x v="0"/>
    <x v="1"/>
    <s v="Int"/>
    <x v="0"/>
    <s v="1366x768/1920x0180"/>
    <x v="0"/>
    <x v="0"/>
    <n v="56264"/>
    <s v="11_55-60"/>
    <s v="5_50-60"/>
    <x v="2"/>
    <x v="0"/>
    <s v="Q1`21"/>
    <n v="13278304"/>
    <n v="178712"/>
  </r>
  <r>
    <n v="247"/>
    <x v="0"/>
    <s v="Aspire A315-42G"/>
    <x v="1"/>
    <x v="0"/>
    <x v="0"/>
    <x v="1"/>
    <s v="RX540"/>
    <x v="0"/>
    <s v="1920x0180"/>
    <x v="0"/>
    <x v="0"/>
    <n v="56353"/>
    <s v="11_55-60"/>
    <s v="5_50-60"/>
    <x v="2"/>
    <x v="0"/>
    <s v="Q1`21"/>
    <n v="13919191"/>
    <n v="187338"/>
  </r>
  <r>
    <n v="4"/>
    <x v="0"/>
    <s v="Aspire A315-54"/>
    <x v="0"/>
    <x v="0"/>
    <x v="1"/>
    <x v="3"/>
    <s v="Int"/>
    <x v="0"/>
    <s v="1920x1080"/>
    <x v="0"/>
    <x v="0"/>
    <n v="40590"/>
    <s v="8_40-45"/>
    <s v="4_40-50"/>
    <x v="1"/>
    <x v="0"/>
    <s v="Q1`21"/>
    <n v="162360"/>
    <n v="2185"/>
  </r>
  <r>
    <n v="9"/>
    <x v="0"/>
    <s v="Aspire A315-55G"/>
    <x v="1"/>
    <x v="0"/>
    <x v="1"/>
    <x v="4"/>
    <s v="MX230"/>
    <x v="0"/>
    <s v="1920x1080"/>
    <x v="0"/>
    <x v="0"/>
    <n v="54409"/>
    <s v="10_50-55"/>
    <s v="5_50-60"/>
    <x v="2"/>
    <x v="0"/>
    <s v="Q1`21"/>
    <n v="489681"/>
    <n v="6591"/>
  </r>
  <r>
    <n v="9"/>
    <x v="0"/>
    <s v="Aspire A315-56"/>
    <x v="0"/>
    <x v="0"/>
    <x v="1"/>
    <x v="5"/>
    <s v="Int"/>
    <x v="0"/>
    <s v="1920x1080"/>
    <x v="0"/>
    <x v="0"/>
    <n v="49705"/>
    <s v="9_45-50"/>
    <s v="4_40-50"/>
    <x v="1"/>
    <x v="0"/>
    <s v="Q1`21"/>
    <n v="447345"/>
    <n v="6021"/>
  </r>
  <r>
    <n v="1907"/>
    <x v="0"/>
    <s v="Aspire A315-57G"/>
    <x v="1"/>
    <x v="0"/>
    <x v="1"/>
    <x v="5"/>
    <s v="MX330"/>
    <x v="0"/>
    <s v="1920x1080"/>
    <x v="0"/>
    <x v="0"/>
    <n v="47892"/>
    <s v="9_45-50"/>
    <s v="4_40-50"/>
    <x v="1"/>
    <x v="0"/>
    <s v="Q1`21"/>
    <n v="91330044"/>
    <n v="1229207"/>
  </r>
  <r>
    <n v="1229"/>
    <x v="0"/>
    <s v="Aspire A317-32"/>
    <x v="0"/>
    <x v="0"/>
    <x v="1"/>
    <x v="2"/>
    <s v="Int"/>
    <x v="1"/>
    <s v="1600x900"/>
    <x v="0"/>
    <x v="1"/>
    <n v="39089"/>
    <s v="7_35-40"/>
    <s v="3_30-40"/>
    <x v="3"/>
    <x v="0"/>
    <s v="Q1`21"/>
    <n v="48040381"/>
    <n v="646573"/>
  </r>
  <r>
    <n v="20"/>
    <x v="0"/>
    <s v="Aspire A317-51G"/>
    <x v="1"/>
    <x v="0"/>
    <x v="1"/>
    <x v="4"/>
    <s v="MX230"/>
    <x v="1"/>
    <s v="1920x1080"/>
    <x v="0"/>
    <x v="0"/>
    <n v="59397"/>
    <s v="11_55-60"/>
    <s v="5_50-60"/>
    <x v="2"/>
    <x v="0"/>
    <s v="Q1`21"/>
    <n v="1187940"/>
    <n v="15988"/>
  </r>
  <r>
    <n v="22"/>
    <x v="0"/>
    <s v="Aspire A317-52"/>
    <x v="0"/>
    <x v="0"/>
    <x v="1"/>
    <x v="5"/>
    <s v="Int"/>
    <x v="1"/>
    <s v="1920x1080"/>
    <x v="0"/>
    <x v="0"/>
    <n v="54833"/>
    <s v="10_50-55"/>
    <s v="5_50-60"/>
    <x v="2"/>
    <x v="0"/>
    <s v="Q1`21"/>
    <n v="1206326"/>
    <n v="16236"/>
  </r>
  <r>
    <n v="9"/>
    <x v="0"/>
    <s v="Aspire A514-54"/>
    <x v="2"/>
    <x v="0"/>
    <x v="1"/>
    <x v="6"/>
    <s v="Int"/>
    <x v="2"/>
    <s v="1920x1080"/>
    <x v="0"/>
    <x v="0"/>
    <n v="51473"/>
    <s v="10_50-55"/>
    <s v="5_50-60"/>
    <x v="2"/>
    <x v="0"/>
    <s v="Q1`21"/>
    <n v="463257"/>
    <n v="6235"/>
  </r>
  <r>
    <n v="4"/>
    <x v="0"/>
    <s v="Aspire A515-44"/>
    <x v="0"/>
    <x v="0"/>
    <x v="0"/>
    <x v="7"/>
    <s v="Int"/>
    <x v="0"/>
    <s v="1920x1080"/>
    <x v="0"/>
    <x v="0"/>
    <n v="59726"/>
    <s v="11_55-60"/>
    <s v="5_50-60"/>
    <x v="2"/>
    <x v="0"/>
    <s v="Q1`21"/>
    <n v="238904"/>
    <n v="3215"/>
  </r>
  <r>
    <n v="173"/>
    <x v="0"/>
    <s v="Aspire A515-55"/>
    <x v="0"/>
    <x v="0"/>
    <x v="1"/>
    <x v="5"/>
    <s v="Int"/>
    <x v="0"/>
    <s v="1920x1080"/>
    <x v="0"/>
    <x v="0"/>
    <n v="50409"/>
    <s v="10_50-55"/>
    <s v="5_50-60"/>
    <x v="2"/>
    <x v="0"/>
    <s v="Q1`21"/>
    <n v="8720757"/>
    <n v="117372"/>
  </r>
  <r>
    <n v="142"/>
    <x v="0"/>
    <s v="Aspire A515-55G"/>
    <x v="1"/>
    <x v="0"/>
    <x v="1"/>
    <x v="5"/>
    <s v="MX350"/>
    <x v="0"/>
    <s v="1920x1080"/>
    <x v="0"/>
    <x v="0"/>
    <n v="55314"/>
    <s v="11_55-60"/>
    <s v="5_50-60"/>
    <x v="2"/>
    <x v="0"/>
    <s v="Q1`21"/>
    <n v="7854588"/>
    <n v="105715"/>
  </r>
  <r>
    <n v="216"/>
    <x v="0"/>
    <s v="Aspire A715-41G"/>
    <x v="3"/>
    <x v="0"/>
    <x v="0"/>
    <x v="1"/>
    <s v="GTX1650"/>
    <x v="0"/>
    <s v="1920x1080"/>
    <x v="0"/>
    <x v="0"/>
    <n v="69106"/>
    <s v="13_65-70"/>
    <s v="6_60-70"/>
    <x v="4"/>
    <x v="0"/>
    <s v="Q1`21"/>
    <n v="14926896"/>
    <n v="200900"/>
  </r>
  <r>
    <n v="51"/>
    <x v="0"/>
    <s v="Aspire AN515-43"/>
    <x v="3"/>
    <x v="0"/>
    <x v="0"/>
    <x v="8"/>
    <s v="RX560"/>
    <x v="0"/>
    <s v="1920x1080"/>
    <x v="0"/>
    <x v="0"/>
    <n v="65105"/>
    <s v="13_65-70"/>
    <s v="6_60-70"/>
    <x v="4"/>
    <x v="0"/>
    <s v="Q1`21"/>
    <n v="3320355"/>
    <n v="44688"/>
  </r>
  <r>
    <n v="307"/>
    <x v="0"/>
    <s v="Aspire AN515-44"/>
    <x v="3"/>
    <x v="0"/>
    <x v="0"/>
    <x v="7"/>
    <s v="GTX1650"/>
    <x v="0"/>
    <s v="1920x1080"/>
    <x v="0"/>
    <x v="0"/>
    <n v="86244"/>
    <s v="17_85-90"/>
    <s v="8_80-90"/>
    <x v="5"/>
    <x v="0"/>
    <s v="Q1`21"/>
    <n v="26476908"/>
    <n v="356351"/>
  </r>
  <r>
    <n v="329"/>
    <x v="0"/>
    <s v="Aspire AN515-54"/>
    <x v="3"/>
    <x v="0"/>
    <x v="1"/>
    <x v="9"/>
    <s v="GTX1050/GTX1650/GTX1660"/>
    <x v="0"/>
    <s v="1920x1080"/>
    <x v="0"/>
    <x v="0"/>
    <n v="80620"/>
    <s v="16_80-85"/>
    <s v="8_80-90"/>
    <x v="5"/>
    <x v="0"/>
    <s v="Q1`21"/>
    <n v="26523980"/>
    <n v="356985"/>
  </r>
  <r>
    <n v="164"/>
    <x v="0"/>
    <s v="Aspire AN515-55"/>
    <x v="3"/>
    <x v="0"/>
    <x v="1"/>
    <x v="10"/>
    <s v="GTX1650/RTX2060"/>
    <x v="0"/>
    <s v="1920x1080"/>
    <x v="0"/>
    <x v="0"/>
    <n v="88192"/>
    <s v="17_85-90"/>
    <s v="8_80-90"/>
    <x v="5"/>
    <x v="0"/>
    <s v="Q1`21"/>
    <n v="14463488"/>
    <n v="194663"/>
  </r>
  <r>
    <n v="496"/>
    <x v="0"/>
    <s v="Aspire AN517-51"/>
    <x v="3"/>
    <x v="0"/>
    <x v="1"/>
    <x v="9"/>
    <s v="GTX1050"/>
    <x v="0"/>
    <s v="1920x1080"/>
    <x v="0"/>
    <x v="0"/>
    <n v="84807"/>
    <s v="16_80-85"/>
    <s v="8_80-90"/>
    <x v="5"/>
    <x v="0"/>
    <s v="Q1`21"/>
    <n v="42064272"/>
    <n v="566141"/>
  </r>
  <r>
    <n v="95"/>
    <x v="0"/>
    <s v="Aspire AN517-52"/>
    <x v="3"/>
    <x v="0"/>
    <x v="1"/>
    <x v="10"/>
    <s v="GTX1650/RTX2060"/>
    <x v="0"/>
    <s v="1920x1080"/>
    <x v="0"/>
    <x v="0"/>
    <n v="90286"/>
    <s v="18_90-95"/>
    <s v="9_90-100"/>
    <x v="5"/>
    <x v="0"/>
    <s v="Q1`21"/>
    <n v="8577170"/>
    <n v="115440"/>
  </r>
  <r>
    <n v="9"/>
    <x v="0"/>
    <s v="Aspire AN715-52"/>
    <x v="3"/>
    <x v="0"/>
    <x v="1"/>
    <x v="10"/>
    <s v="GTX1660"/>
    <x v="0"/>
    <s v="1920x1080"/>
    <x v="0"/>
    <x v="0"/>
    <n v="119999"/>
    <s v="23_115-120"/>
    <s v="11_110-120"/>
    <x v="5"/>
    <x v="0"/>
    <s v="Q1`21"/>
    <n v="1079991"/>
    <n v="14536"/>
  </r>
  <r>
    <n v="65"/>
    <x v="0"/>
    <s v="Extensa 215-21"/>
    <x v="0"/>
    <x v="0"/>
    <x v="0"/>
    <x v="0"/>
    <s v="Int"/>
    <x v="0"/>
    <s v="1366x768/1920x1080"/>
    <x v="0"/>
    <x v="0"/>
    <n v="39531"/>
    <s v="7_35-40"/>
    <s v="3_30-40"/>
    <x v="3"/>
    <x v="0"/>
    <s v="Q1`21"/>
    <n v="2569515"/>
    <n v="34583"/>
  </r>
  <r>
    <n v="2357"/>
    <x v="0"/>
    <s v="Extensa 215-31"/>
    <x v="0"/>
    <x v="0"/>
    <x v="1"/>
    <x v="2"/>
    <s v="Int"/>
    <x v="0"/>
    <s v="1366x768/1920x1080"/>
    <x v="0"/>
    <x v="1"/>
    <n v="39210"/>
    <s v="7_35-40"/>
    <s v="3_30-40"/>
    <x v="3"/>
    <x v="0"/>
    <s v="Q1`21"/>
    <n v="92417970"/>
    <n v="1243849"/>
  </r>
  <r>
    <n v="7"/>
    <x v="0"/>
    <s v="Extensa 215-51"/>
    <x v="0"/>
    <x v="0"/>
    <x v="1"/>
    <x v="3"/>
    <s v="Int"/>
    <x v="0"/>
    <s v="1600x900/1366x7688/1920x1080"/>
    <x v="0"/>
    <x v="0"/>
    <n v="49692"/>
    <s v="9_45-50"/>
    <s v="4_40-50"/>
    <x v="1"/>
    <x v="0"/>
    <s v="Q1`21"/>
    <n v="347844"/>
    <n v="4682"/>
  </r>
  <r>
    <n v="104"/>
    <x v="0"/>
    <s v="Extensa 215-52"/>
    <x v="0"/>
    <x v="0"/>
    <x v="1"/>
    <x v="5"/>
    <s v="Int"/>
    <x v="0"/>
    <s v="1920x1080"/>
    <x v="0"/>
    <x v="0"/>
    <n v="54703"/>
    <s v="10_50-55"/>
    <s v="5_50-60"/>
    <x v="2"/>
    <x v="0"/>
    <s v="Q1`21"/>
    <n v="5689112"/>
    <n v="76569"/>
  </r>
  <r>
    <n v="4400"/>
    <x v="0"/>
    <s v="Extensa EX215-22"/>
    <x v="0"/>
    <x v="0"/>
    <x v="0"/>
    <x v="1"/>
    <s v="Int"/>
    <x v="0"/>
    <s v="1920x1080"/>
    <x v="0"/>
    <x v="0"/>
    <n v="46205"/>
    <s v="9_45-50"/>
    <s v="4_40-50"/>
    <x v="1"/>
    <x v="0"/>
    <s v="Q1`21"/>
    <n v="203302000"/>
    <n v="2736231"/>
  </r>
  <r>
    <n v="393"/>
    <x v="0"/>
    <s v="Extensa EX215-22G"/>
    <x v="1"/>
    <x v="0"/>
    <x v="0"/>
    <x v="1"/>
    <n v="625"/>
    <x v="0"/>
    <s v="1920x1080"/>
    <x v="0"/>
    <x v="0"/>
    <n v="52415"/>
    <s v="10_50-55"/>
    <s v="5_50-60"/>
    <x v="2"/>
    <x v="0"/>
    <s v="Q1`21"/>
    <n v="20599095"/>
    <n v="277242"/>
  </r>
  <r>
    <n v="7"/>
    <x v="0"/>
    <s v="Extensa EX215-51"/>
    <x v="0"/>
    <x v="0"/>
    <x v="1"/>
    <x v="11"/>
    <s v="Int"/>
    <x v="0"/>
    <s v="1920x1080"/>
    <x v="0"/>
    <x v="0"/>
    <n v="54728"/>
    <s v="10_50-55"/>
    <s v="5_50-60"/>
    <x v="2"/>
    <x v="0"/>
    <s v="Q1`21"/>
    <n v="383096"/>
    <n v="5156"/>
  </r>
  <r>
    <n v="11"/>
    <x v="0"/>
    <s v="Extensa EX215-51G"/>
    <x v="1"/>
    <x v="0"/>
    <x v="1"/>
    <x v="11"/>
    <s v="MX230"/>
    <x v="0"/>
    <s v="1920x1080"/>
    <x v="0"/>
    <x v="0"/>
    <n v="51798"/>
    <s v="10_50-55"/>
    <s v="5_50-60"/>
    <x v="2"/>
    <x v="0"/>
    <s v="Q1`21"/>
    <n v="569778"/>
    <n v="7669"/>
  </r>
  <r>
    <n v="4876"/>
    <x v="0"/>
    <s v="Extensa EX215-53G"/>
    <x v="1"/>
    <x v="0"/>
    <x v="1"/>
    <x v="5"/>
    <s v="MX330"/>
    <x v="0"/>
    <s v="1920x1080"/>
    <x v="0"/>
    <x v="0"/>
    <n v="66003"/>
    <s v="13_65-70"/>
    <s v="6_60-70"/>
    <x v="4"/>
    <x v="0"/>
    <s v="Q1`21"/>
    <n v="321830628"/>
    <n v="4331502"/>
  </r>
  <r>
    <n v="4"/>
    <x v="0"/>
    <s v="Predator Helios 300 PH315-52"/>
    <x v="3"/>
    <x v="0"/>
    <x v="1"/>
    <x v="9"/>
    <s v="GTX1660/RTX2060"/>
    <x v="0"/>
    <s v="1920x1080"/>
    <x v="0"/>
    <x v="0"/>
    <n v="99248"/>
    <s v="19_95-100"/>
    <s v="9_90-100"/>
    <x v="5"/>
    <x v="0"/>
    <s v="Q1`21"/>
    <n v="396992"/>
    <n v="5343"/>
  </r>
  <r>
    <n v="65"/>
    <x v="0"/>
    <s v="Predator Helios 300 PH315-53"/>
    <x v="3"/>
    <x v="0"/>
    <x v="1"/>
    <x v="10"/>
    <s v="GTX1660/RTX2060/RTX2070"/>
    <x v="0"/>
    <s v="1920x1080"/>
    <x v="0"/>
    <x v="0"/>
    <n v="123863"/>
    <s v="24_120-125"/>
    <s v="12_120-130"/>
    <x v="5"/>
    <x v="0"/>
    <s v="Q1`21"/>
    <n v="8051095"/>
    <n v="108359"/>
  </r>
  <r>
    <n v="4"/>
    <x v="0"/>
    <s v="Predator Helios 300 PH317-52"/>
    <x v="3"/>
    <x v="0"/>
    <x v="1"/>
    <x v="9"/>
    <s v="GTX1050/GTX1060"/>
    <x v="1"/>
    <s v="1920x1080"/>
    <x v="0"/>
    <x v="0"/>
    <n v="89686"/>
    <s v="17_85-90"/>
    <s v="8_80-90"/>
    <x v="5"/>
    <x v="0"/>
    <s v="Q1`21"/>
    <n v="358744"/>
    <n v="4828"/>
  </r>
  <r>
    <n v="9"/>
    <x v="0"/>
    <s v="Spin SP513-53"/>
    <x v="2"/>
    <x v="0"/>
    <x v="1"/>
    <x v="4"/>
    <s v="Int"/>
    <x v="3"/>
    <s v="1920x1080"/>
    <x v="1"/>
    <x v="0"/>
    <n v="56990"/>
    <s v="11_55-60"/>
    <s v="5_50-60"/>
    <x v="2"/>
    <x v="0"/>
    <s v="Q1`21"/>
    <n v="512910"/>
    <n v="6903"/>
  </r>
  <r>
    <n v="374"/>
    <x v="0"/>
    <s v="Swift SF114-33"/>
    <x v="2"/>
    <x v="0"/>
    <x v="1"/>
    <x v="2"/>
    <s v="Int"/>
    <x v="2"/>
    <s v="1920x1080"/>
    <x v="0"/>
    <x v="1"/>
    <n v="36933"/>
    <s v="7_35-40"/>
    <s v="3_30-40"/>
    <x v="3"/>
    <x v="0"/>
    <s v="Q1`21"/>
    <n v="13812942"/>
    <n v="185908"/>
  </r>
  <r>
    <n v="84"/>
    <x v="0"/>
    <s v="Swift SF314-42"/>
    <x v="2"/>
    <x v="0"/>
    <x v="0"/>
    <x v="7"/>
    <s v="Int"/>
    <x v="2"/>
    <s v="1920x1080"/>
    <x v="0"/>
    <x v="0"/>
    <n v="68408"/>
    <s v="13_65-70"/>
    <s v="6_60-70"/>
    <x v="4"/>
    <x v="0"/>
    <s v="Q1`21"/>
    <n v="5746272"/>
    <n v="77339"/>
  </r>
  <r>
    <n v="18"/>
    <x v="0"/>
    <s v="Swift SF314-57"/>
    <x v="2"/>
    <x v="0"/>
    <x v="1"/>
    <x v="5"/>
    <s v="Int/MX250"/>
    <x v="2"/>
    <s v="1920x1080"/>
    <x v="0"/>
    <x v="0"/>
    <n v="72197"/>
    <s v="14_70-75"/>
    <s v="7_70-80"/>
    <x v="6"/>
    <x v="0"/>
    <s v="Q1`21"/>
    <n v="1299546"/>
    <n v="17491"/>
  </r>
  <r>
    <n v="4"/>
    <x v="0"/>
    <s v="Swift SF314-57G"/>
    <x v="2"/>
    <x v="0"/>
    <x v="1"/>
    <x v="5"/>
    <s v="MX250"/>
    <x v="2"/>
    <s v="1920x1080"/>
    <x v="0"/>
    <x v="0"/>
    <n v="79038"/>
    <s v="15_75-80"/>
    <s v="7_70-80"/>
    <x v="6"/>
    <x v="0"/>
    <s v="Q1`21"/>
    <n v="316152"/>
    <n v="4255"/>
  </r>
  <r>
    <n v="6"/>
    <x v="0"/>
    <s v="Swift SF314-59"/>
    <x v="2"/>
    <x v="0"/>
    <x v="1"/>
    <x v="6"/>
    <s v="Int"/>
    <x v="2"/>
    <s v="1920x1080"/>
    <x v="0"/>
    <x v="0"/>
    <n v="79449"/>
    <s v="15_75-80"/>
    <s v="7_70-80"/>
    <x v="6"/>
    <x v="0"/>
    <s v="Q1`21"/>
    <n v="476694"/>
    <n v="6416"/>
  </r>
  <r>
    <n v="5426"/>
    <x v="0"/>
    <s v="TravelMate B118-M"/>
    <x v="4"/>
    <x v="1"/>
    <x v="1"/>
    <x v="12"/>
    <s v="Int"/>
    <x v="4"/>
    <s v="1920x1080"/>
    <x v="0"/>
    <x v="1"/>
    <n v="24000"/>
    <s v="4_20-25"/>
    <s v="2_20-30"/>
    <x v="0"/>
    <x v="0"/>
    <s v="Q1`21"/>
    <n v="130224000"/>
    <n v="1752678"/>
  </r>
  <r>
    <n v="80"/>
    <x v="0"/>
    <s v="TravelMate P214-52"/>
    <x v="2"/>
    <x v="1"/>
    <x v="1"/>
    <x v="11"/>
    <s v="Int"/>
    <x v="2"/>
    <s v="1920x1080"/>
    <x v="0"/>
    <x v="0"/>
    <n v="71977"/>
    <s v="14_70-75"/>
    <s v="7_70-80"/>
    <x v="6"/>
    <x v="0"/>
    <s v="Q1`21"/>
    <n v="5758160"/>
    <n v="77499"/>
  </r>
  <r>
    <n v="7"/>
    <x v="0"/>
    <s v="TravelMate P215-52"/>
    <x v="0"/>
    <x v="1"/>
    <x v="1"/>
    <x v="11"/>
    <s v="Int"/>
    <x v="0"/>
    <s v="1920x1080"/>
    <x v="0"/>
    <x v="0"/>
    <n v="81914"/>
    <s v="16_80-85"/>
    <s v="8_80-90"/>
    <x v="5"/>
    <x v="0"/>
    <s v="Q1`21"/>
    <n v="573398"/>
    <n v="7717"/>
  </r>
  <r>
    <n v="2"/>
    <x v="0"/>
    <s v="TravelMate P215-52G"/>
    <x v="1"/>
    <x v="1"/>
    <x v="1"/>
    <x v="11"/>
    <s v="MX230"/>
    <x v="0"/>
    <s v="1920x1080"/>
    <x v="0"/>
    <x v="0"/>
    <n v="107710"/>
    <s v="21_105-110"/>
    <s v="10_100-110"/>
    <x v="5"/>
    <x v="0"/>
    <s v="Q1`21"/>
    <n v="215420"/>
    <n v="2899"/>
  </r>
  <r>
    <n v="2"/>
    <x v="0"/>
    <s v="TravelMate P614-51T-G2"/>
    <x v="2"/>
    <x v="1"/>
    <x v="1"/>
    <x v="11"/>
    <s v="Int"/>
    <x v="2"/>
    <s v="1920x1080"/>
    <x v="1"/>
    <x v="0"/>
    <n v="133600"/>
    <s v="26_130-135"/>
    <s v="13_130-140"/>
    <x v="5"/>
    <x v="0"/>
    <s v="Q1`21"/>
    <n v="267200"/>
    <n v="3596"/>
  </r>
  <r>
    <n v="896"/>
    <x v="1"/>
    <s v="Macbook Air 13 (KY)"/>
    <x v="2"/>
    <x v="0"/>
    <x v="1"/>
    <x v="13"/>
    <s v="Int"/>
    <x v="3"/>
    <s v="2304x1440/2560x1600"/>
    <x v="0"/>
    <x v="2"/>
    <n v="74941"/>
    <s v="14_70-75"/>
    <s v="7_70-80"/>
    <x v="6"/>
    <x v="0"/>
    <s v="Q1`21"/>
    <n v="67147136"/>
    <n v="903730"/>
  </r>
  <r>
    <n v="10488"/>
    <x v="1"/>
    <s v="Macbook Air 13 2020 (M1)"/>
    <x v="2"/>
    <x v="0"/>
    <x v="2"/>
    <x v="14"/>
    <s v="Int"/>
    <x v="3"/>
    <s v="2560x1600"/>
    <x v="0"/>
    <x v="3"/>
    <n v="127514"/>
    <s v="25_125-130"/>
    <s v="12_120-130"/>
    <x v="5"/>
    <x v="0"/>
    <s v="Q1`21"/>
    <n v="1337366832"/>
    <n v="17999554"/>
  </r>
  <r>
    <n v="9"/>
    <x v="1"/>
    <s v="Macbook Pro 13 (CL)"/>
    <x v="2"/>
    <x v="0"/>
    <x v="1"/>
    <x v="9"/>
    <s v="Int"/>
    <x v="3"/>
    <s v="2560x1600"/>
    <x v="0"/>
    <x v="0"/>
    <n v="162409"/>
    <s v="32_160-165"/>
    <s v="16_160-170"/>
    <x v="5"/>
    <x v="0"/>
    <s v="Q1`21"/>
    <n v="1461681"/>
    <n v="19673"/>
  </r>
  <r>
    <n v="162"/>
    <x v="1"/>
    <s v="Macbook Pro 13 (IL)"/>
    <x v="2"/>
    <x v="0"/>
    <x v="1"/>
    <x v="5"/>
    <s v="Int"/>
    <x v="3"/>
    <s v="2560x1600"/>
    <x v="0"/>
    <x v="0"/>
    <n v="199340"/>
    <s v="39_195-200"/>
    <s v="19_190-200"/>
    <x v="5"/>
    <x v="0"/>
    <s v="Q1`21"/>
    <n v="32293080"/>
    <n v="434631"/>
  </r>
  <r>
    <n v="15"/>
    <x v="1"/>
    <s v="Macbook Pro 13 2020 (M1)"/>
    <x v="2"/>
    <x v="0"/>
    <x v="2"/>
    <x v="14"/>
    <s v="Int"/>
    <x v="3"/>
    <s v="2560x1600"/>
    <x v="0"/>
    <x v="3"/>
    <n v="145670"/>
    <s v="29_145-150"/>
    <s v="14_140-150"/>
    <x v="5"/>
    <x v="0"/>
    <s v="Q1`21"/>
    <n v="2185050"/>
    <n v="29408"/>
  </r>
  <r>
    <n v="840"/>
    <x v="1"/>
    <s v="Macbook Pro 16"/>
    <x v="3"/>
    <x v="0"/>
    <x v="1"/>
    <x v="9"/>
    <s v="Pro 5300M/5500M"/>
    <x v="5"/>
    <s v="3072x1920"/>
    <x v="0"/>
    <x v="0"/>
    <n v="279830"/>
    <s v="55_275-280"/>
    <s v="27_270-280"/>
    <x v="5"/>
    <x v="0"/>
    <s v="Q1`21"/>
    <n v="235057200"/>
    <n v="3163623"/>
  </r>
  <r>
    <n v="555"/>
    <x v="2"/>
    <s v="Asus FX505D"/>
    <x v="3"/>
    <x v="0"/>
    <x v="0"/>
    <x v="1"/>
    <s v="RX560"/>
    <x v="0"/>
    <s v="1920x1080"/>
    <x v="0"/>
    <x v="0"/>
    <n v="67981"/>
    <s v="13_65-70"/>
    <s v="6_60-70"/>
    <x v="4"/>
    <x v="0"/>
    <s v="Q1`21"/>
    <n v="37729455"/>
    <n v="507799"/>
  </r>
  <r>
    <n v="60"/>
    <x v="2"/>
    <s v="Asus FX506I"/>
    <x v="3"/>
    <x v="0"/>
    <x v="0"/>
    <x v="7"/>
    <s v="GTX1650/GTX1660/RTX2060"/>
    <x v="0"/>
    <s v="1920x1080"/>
    <x v="0"/>
    <x v="0"/>
    <n v="92787"/>
    <s v="18_90-95"/>
    <s v="9_90-100"/>
    <x v="5"/>
    <x v="0"/>
    <s v="Q1`21"/>
    <n v="5567220"/>
    <n v="74929"/>
  </r>
  <r>
    <n v="2"/>
    <x v="2"/>
    <s v="Asus FX506L"/>
    <x v="3"/>
    <x v="0"/>
    <x v="1"/>
    <x v="10"/>
    <s v="GTX1650"/>
    <x v="0"/>
    <s v="1920x1080"/>
    <x v="0"/>
    <x v="0"/>
    <n v="79250"/>
    <s v="15_75-80"/>
    <s v="7_70-80"/>
    <x v="6"/>
    <x v="0"/>
    <s v="Q1`21"/>
    <n v="158500"/>
    <n v="2133"/>
  </r>
  <r>
    <n v="87"/>
    <x v="2"/>
    <s v="Asus FX706I"/>
    <x v="3"/>
    <x v="0"/>
    <x v="0"/>
    <x v="7"/>
    <s v="GTX1650/GTX1660"/>
    <x v="0"/>
    <s v="1920x1080"/>
    <x v="0"/>
    <x v="0"/>
    <n v="93977"/>
    <s v="18_90-95"/>
    <s v="9_90-100"/>
    <x v="5"/>
    <x v="0"/>
    <s v="Q1`21"/>
    <n v="8175999"/>
    <n v="110040"/>
  </r>
  <r>
    <n v="104"/>
    <x v="2"/>
    <s v="Asus G512L"/>
    <x v="3"/>
    <x v="0"/>
    <x v="1"/>
    <x v="10"/>
    <s v="GTX1660"/>
    <x v="0"/>
    <s v="1920x1080"/>
    <x v="0"/>
    <x v="0"/>
    <n v="124685"/>
    <s v="24_120-125"/>
    <s v="12_120-130"/>
    <x v="5"/>
    <x v="0"/>
    <s v="Q1`21"/>
    <n v="12967240"/>
    <n v="174525"/>
  </r>
  <r>
    <n v="13"/>
    <x v="2"/>
    <s v="Asus G532L"/>
    <x v="3"/>
    <x v="0"/>
    <x v="1"/>
    <x v="10"/>
    <s v="RTX2070"/>
    <x v="0"/>
    <s v="1920x1080"/>
    <x v="0"/>
    <x v="0"/>
    <n v="166708"/>
    <s v="33_165-170"/>
    <s v="16_160-170"/>
    <x v="5"/>
    <x v="0"/>
    <s v="Q1`21"/>
    <n v="2167204"/>
    <n v="29168"/>
  </r>
  <r>
    <n v="223"/>
    <x v="2"/>
    <s v="Asus G712L"/>
    <x v="3"/>
    <x v="0"/>
    <x v="1"/>
    <x v="10"/>
    <s v="RTX2060"/>
    <x v="1"/>
    <s v="1920x1080"/>
    <x v="0"/>
    <x v="0"/>
    <n v="133278"/>
    <s v="26_130-135"/>
    <s v="13_130-140"/>
    <x v="5"/>
    <x v="0"/>
    <s v="Q1`21"/>
    <n v="29720994"/>
    <n v="400013"/>
  </r>
  <r>
    <n v="34"/>
    <x v="2"/>
    <s v="Asus G732L"/>
    <x v="3"/>
    <x v="0"/>
    <x v="1"/>
    <x v="10"/>
    <s v="RTX2060/RTX2080"/>
    <x v="1"/>
    <s v="1920x1080"/>
    <x v="0"/>
    <x v="0"/>
    <n v="192609"/>
    <s v="38_190-195"/>
    <s v="19_190-200"/>
    <x v="5"/>
    <x v="0"/>
    <s v="Q1`21"/>
    <n v="6548706"/>
    <n v="88139"/>
  </r>
  <r>
    <n v="49"/>
    <x v="2"/>
    <s v="Asus GA401I"/>
    <x v="2"/>
    <x v="0"/>
    <x v="0"/>
    <x v="7"/>
    <s v="GTX1650/GTX1660"/>
    <x v="2"/>
    <s v="1920x1080/2560x1440"/>
    <x v="0"/>
    <x v="0"/>
    <n v="117549"/>
    <s v="23_115-120"/>
    <s v="11_110-120"/>
    <x v="5"/>
    <x v="0"/>
    <s v="Q1`21"/>
    <n v="5759901"/>
    <n v="77522"/>
  </r>
  <r>
    <n v="74"/>
    <x v="2"/>
    <s v="Asus GA502I"/>
    <x v="3"/>
    <x v="0"/>
    <x v="0"/>
    <x v="7"/>
    <s v="GTX1660/RTX2060"/>
    <x v="0"/>
    <s v="1920x1080/2560x1440"/>
    <x v="0"/>
    <x v="0"/>
    <n v="106315"/>
    <s v="21_105-110"/>
    <s v="10_100-110"/>
    <x v="5"/>
    <x v="0"/>
    <s v="Q1`21"/>
    <n v="7867310"/>
    <n v="105886"/>
  </r>
  <r>
    <n v="38"/>
    <x v="2"/>
    <s v="Asus GL712L"/>
    <x v="3"/>
    <x v="0"/>
    <x v="1"/>
    <x v="10"/>
    <s v="GTX1660"/>
    <x v="1"/>
    <s v="1920x1080"/>
    <x v="0"/>
    <x v="0"/>
    <n v="107340"/>
    <s v="21_105-110"/>
    <s v="10_100-110"/>
    <x v="5"/>
    <x v="0"/>
    <s v="Q1`21"/>
    <n v="4078920"/>
    <n v="54898"/>
  </r>
  <r>
    <n v="28"/>
    <x v="2"/>
    <s v="Asus GU502L"/>
    <x v="3"/>
    <x v="0"/>
    <x v="1"/>
    <x v="10"/>
    <s v="RTX2060"/>
    <x v="0"/>
    <s v="1920x1080"/>
    <x v="0"/>
    <x v="0"/>
    <n v="140097"/>
    <s v="28_140-145"/>
    <s v="14_140-150"/>
    <x v="5"/>
    <x v="0"/>
    <s v="Q1`21"/>
    <n v="3922716"/>
    <n v="52796"/>
  </r>
  <r>
    <n v="442"/>
    <x v="2"/>
    <s v="Asus Pro P1440F"/>
    <x v="2"/>
    <x v="1"/>
    <x v="1"/>
    <x v="4"/>
    <s v="Int"/>
    <x v="2"/>
    <s v="1920x1080"/>
    <x v="0"/>
    <x v="0"/>
    <n v="50842"/>
    <s v="10_50-55"/>
    <s v="5_50-60"/>
    <x v="2"/>
    <x v="0"/>
    <s v="Q1`21"/>
    <n v="22472164"/>
    <n v="302452"/>
  </r>
  <r>
    <n v="549"/>
    <x v="2"/>
    <s v="Asus Pro P2540F"/>
    <x v="1"/>
    <x v="1"/>
    <x v="1"/>
    <x v="4"/>
    <s v="MX110"/>
    <x v="0"/>
    <s v="1920x1080"/>
    <x v="0"/>
    <x v="0"/>
    <n v="64873"/>
    <s v="12_60-65"/>
    <s v="6_60-70"/>
    <x v="4"/>
    <x v="0"/>
    <s v="Q1`21"/>
    <n v="35615277"/>
    <n v="479344"/>
  </r>
  <r>
    <n v="17"/>
    <x v="2"/>
    <s v="Asus Pro P5440F"/>
    <x v="0"/>
    <x v="1"/>
    <x v="1"/>
    <x v="4"/>
    <s v="Int"/>
    <x v="0"/>
    <s v="1920x1080"/>
    <x v="0"/>
    <x v="0"/>
    <n v="67113"/>
    <s v="13_65-70"/>
    <s v="6_60-70"/>
    <x v="4"/>
    <x v="0"/>
    <s v="Q1`21"/>
    <n v="1140921"/>
    <n v="15356"/>
  </r>
  <r>
    <n v="485"/>
    <x v="2"/>
    <s v="Asus X509D"/>
    <x v="1"/>
    <x v="0"/>
    <x v="0"/>
    <x v="1"/>
    <s v="Int/MX230"/>
    <x v="0"/>
    <s v="1920x1080"/>
    <x v="0"/>
    <x v="0"/>
    <n v="51949"/>
    <s v="10_50-55"/>
    <s v="5_50-60"/>
    <x v="2"/>
    <x v="0"/>
    <s v="Q1`21"/>
    <n v="25195265"/>
    <n v="339102"/>
  </r>
  <r>
    <n v="128"/>
    <x v="2"/>
    <s v="Asus X509J"/>
    <x v="1"/>
    <x v="0"/>
    <x v="1"/>
    <x v="5"/>
    <s v="Int/MX110"/>
    <x v="0"/>
    <s v="1920x1080"/>
    <x v="0"/>
    <x v="0"/>
    <n v="53809"/>
    <s v="10_50-55"/>
    <s v="5_50-60"/>
    <x v="2"/>
    <x v="0"/>
    <s v="Q1`21"/>
    <n v="6887552"/>
    <n v="92699"/>
  </r>
  <r>
    <n v="77"/>
    <x v="2"/>
    <s v="Asus X515J"/>
    <x v="1"/>
    <x v="0"/>
    <x v="1"/>
    <x v="5"/>
    <s v="MX130"/>
    <x v="0"/>
    <s v="1920x1080"/>
    <x v="0"/>
    <x v="0"/>
    <n v="58106"/>
    <s v="11_55-60"/>
    <s v="5_50-60"/>
    <x v="2"/>
    <x v="0"/>
    <s v="Q1`21"/>
    <n v="4474162"/>
    <n v="60218"/>
  </r>
  <r>
    <n v="3926"/>
    <x v="2"/>
    <s v="Asus X543B"/>
    <x v="0"/>
    <x v="0"/>
    <x v="0"/>
    <x v="0"/>
    <s v="Int"/>
    <x v="0"/>
    <s v="1920x1080"/>
    <x v="0"/>
    <x v="0"/>
    <n v="37915"/>
    <s v="7_35-40"/>
    <s v="3_30-40"/>
    <x v="3"/>
    <x v="0"/>
    <s v="Q1`21"/>
    <n v="148854290"/>
    <n v="2003422"/>
  </r>
  <r>
    <n v="989"/>
    <x v="2"/>
    <s v="Asus X570D"/>
    <x v="3"/>
    <x v="0"/>
    <x v="0"/>
    <x v="1"/>
    <s v="GTX1050"/>
    <x v="0"/>
    <s v="1920x1080"/>
    <x v="0"/>
    <x v="0"/>
    <n v="61158"/>
    <s v="12_60-65"/>
    <s v="6_60-70"/>
    <x v="4"/>
    <x v="0"/>
    <s v="Q1`21"/>
    <n v="60485262"/>
    <n v="814068"/>
  </r>
  <r>
    <n v="85"/>
    <x v="2"/>
    <s v="ExpertBook B9400C"/>
    <x v="2"/>
    <x v="1"/>
    <x v="1"/>
    <x v="6"/>
    <s v="Int"/>
    <x v="2"/>
    <s v="1920x1080"/>
    <x v="0"/>
    <x v="0"/>
    <n v="148281"/>
    <s v="29_145-150"/>
    <s v="14_140-150"/>
    <x v="5"/>
    <x v="0"/>
    <s v="Q1`21"/>
    <n v="12603885"/>
    <n v="169635"/>
  </r>
  <r>
    <n v="4"/>
    <x v="2"/>
    <s v="ExpertBook B9450F"/>
    <x v="2"/>
    <x v="1"/>
    <x v="1"/>
    <x v="11"/>
    <s v="Int"/>
    <x v="2"/>
    <s v="1920x1080"/>
    <x v="0"/>
    <x v="0"/>
    <n v="102954"/>
    <s v="20_100-105"/>
    <s v="10_100-110"/>
    <x v="5"/>
    <x v="0"/>
    <s v="Q1`21"/>
    <n v="411816"/>
    <n v="5543"/>
  </r>
  <r>
    <n v="13"/>
    <x v="2"/>
    <s v="ProArt StudioBook H500G"/>
    <x v="5"/>
    <x v="1"/>
    <x v="1"/>
    <x v="9"/>
    <s v="RTX2060"/>
    <x v="0"/>
    <s v="3840x2160"/>
    <x v="0"/>
    <x v="0"/>
    <n v="159990"/>
    <s v="31_155-160"/>
    <s v="15_150-160"/>
    <x v="5"/>
    <x v="0"/>
    <s v="Q1`21"/>
    <n v="2079870"/>
    <n v="27993"/>
  </r>
  <r>
    <n v="4"/>
    <x v="2"/>
    <s v="ProArt StudioBook W730G5"/>
    <x v="5"/>
    <x v="1"/>
    <x v="1"/>
    <x v="9"/>
    <s v="Quadro RTX5000"/>
    <x v="1"/>
    <s v="1920x1200"/>
    <x v="0"/>
    <x v="0"/>
    <n v="387000"/>
    <s v="77_385-390"/>
    <s v="38_380-390"/>
    <x v="5"/>
    <x v="0"/>
    <s v="Q1`21"/>
    <n v="1548000"/>
    <n v="20834"/>
  </r>
  <r>
    <n v="3"/>
    <x v="2"/>
    <s v="VivoBook Flip TM420I"/>
    <x v="2"/>
    <x v="0"/>
    <x v="0"/>
    <x v="7"/>
    <s v="Int"/>
    <x v="2"/>
    <s v="1920x1080"/>
    <x v="1"/>
    <x v="0"/>
    <n v="54542"/>
    <s v="10_50-55"/>
    <s v="5_50-60"/>
    <x v="2"/>
    <x v="0"/>
    <s v="Q1`21"/>
    <n v="163626"/>
    <n v="2202"/>
  </r>
  <r>
    <n v="81"/>
    <x v="2"/>
    <s v="VivoBook S15 M533I"/>
    <x v="0"/>
    <x v="0"/>
    <x v="0"/>
    <x v="7"/>
    <s v="Int"/>
    <x v="0"/>
    <s v="1920x1080"/>
    <x v="0"/>
    <x v="0"/>
    <n v="63328"/>
    <s v="12_60-65"/>
    <s v="6_60-70"/>
    <x v="4"/>
    <x v="0"/>
    <s v="Q1`21"/>
    <n v="5129568"/>
    <n v="69039"/>
  </r>
  <r>
    <n v="26"/>
    <x v="2"/>
    <s v="VivoBook S333J"/>
    <x v="2"/>
    <x v="0"/>
    <x v="1"/>
    <x v="5"/>
    <s v="Int"/>
    <x v="3"/>
    <s v="1920x1080"/>
    <x v="0"/>
    <x v="0"/>
    <n v="66858"/>
    <s v="13_65-70"/>
    <s v="6_60-70"/>
    <x v="4"/>
    <x v="0"/>
    <s v="Q1`21"/>
    <n v="1738308"/>
    <n v="23396"/>
  </r>
  <r>
    <n v="43"/>
    <x v="2"/>
    <s v="VivoBook S433F"/>
    <x v="2"/>
    <x v="0"/>
    <x v="1"/>
    <x v="11"/>
    <s v="Int"/>
    <x v="2"/>
    <s v="1920x1080"/>
    <x v="0"/>
    <x v="0"/>
    <n v="61628"/>
    <s v="12_60-65"/>
    <s v="6_60-70"/>
    <x v="4"/>
    <x v="0"/>
    <s v="Q1`21"/>
    <n v="2650004"/>
    <n v="35666"/>
  </r>
  <r>
    <n v="223"/>
    <x v="2"/>
    <s v="VivoBook X512F"/>
    <x v="1"/>
    <x v="0"/>
    <x v="1"/>
    <x v="4"/>
    <s v="MX250"/>
    <x v="0"/>
    <s v="1920x1080"/>
    <x v="0"/>
    <x v="0"/>
    <n v="58925"/>
    <s v="11_55-60"/>
    <s v="5_50-60"/>
    <x v="2"/>
    <x v="0"/>
    <s v="Q1`21"/>
    <n v="13140275"/>
    <n v="176854"/>
  </r>
  <r>
    <n v="5041"/>
    <x v="2"/>
    <s v="VivoBook X543M"/>
    <x v="0"/>
    <x v="0"/>
    <x v="1"/>
    <x v="2"/>
    <s v="Int"/>
    <x v="0"/>
    <s v="1920x1080"/>
    <x v="0"/>
    <x v="1"/>
    <n v="35220"/>
    <s v="7_35-40"/>
    <s v="3_30-40"/>
    <x v="3"/>
    <x v="0"/>
    <s v="Q1`21"/>
    <n v="177544020"/>
    <n v="2389556"/>
  </r>
  <r>
    <n v="1320"/>
    <x v="2"/>
    <s v="VivoBook X705B"/>
    <x v="0"/>
    <x v="0"/>
    <x v="0"/>
    <x v="0"/>
    <s v="Int"/>
    <x v="1"/>
    <s v="1920x1080"/>
    <x v="0"/>
    <x v="0"/>
    <n v="38495"/>
    <s v="7_35-40"/>
    <s v="3_30-40"/>
    <x v="3"/>
    <x v="0"/>
    <s v="Q1`21"/>
    <n v="50813400"/>
    <n v="683895"/>
  </r>
  <r>
    <n v="57"/>
    <x v="2"/>
    <s v="Zenbook Duo UX482E"/>
    <x v="2"/>
    <x v="0"/>
    <x v="1"/>
    <x v="6"/>
    <s v="Int/MX450"/>
    <x v="2"/>
    <s v="1920x1080+ScreenPad"/>
    <x v="1"/>
    <x v="0"/>
    <n v="131176"/>
    <s v="26_130-135"/>
    <s v="13_130-140"/>
    <x v="5"/>
    <x v="0"/>
    <s v="Q1`21"/>
    <n v="7477032"/>
    <n v="100633"/>
  </r>
  <r>
    <n v="111"/>
    <x v="2"/>
    <s v="Zenbook Flip S UX371E"/>
    <x v="2"/>
    <x v="0"/>
    <x v="1"/>
    <x v="6"/>
    <s v="Int"/>
    <x v="3"/>
    <s v="3840х2160"/>
    <x v="1"/>
    <x v="0"/>
    <n v="99999"/>
    <s v="19_95-100"/>
    <s v="9_90-100"/>
    <x v="5"/>
    <x v="0"/>
    <s v="Q1`21"/>
    <n v="11099889"/>
    <n v="149393"/>
  </r>
  <r>
    <n v="285"/>
    <x v="2"/>
    <s v="Zenbook Flip UM462D"/>
    <x v="2"/>
    <x v="0"/>
    <x v="0"/>
    <x v="1"/>
    <s v="Int"/>
    <x v="2"/>
    <s v="1920x1080"/>
    <x v="1"/>
    <x v="0"/>
    <n v="60995"/>
    <s v="12_60-65"/>
    <s v="6_60-70"/>
    <x v="4"/>
    <x v="0"/>
    <s v="Q1`21"/>
    <n v="17383575"/>
    <n v="233965"/>
  </r>
  <r>
    <n v="119"/>
    <x v="2"/>
    <s v="Zenbook Flip UX363E"/>
    <x v="2"/>
    <x v="0"/>
    <x v="1"/>
    <x v="6"/>
    <s v="Int"/>
    <x v="3"/>
    <s v="1920x1080"/>
    <x v="1"/>
    <x v="0"/>
    <n v="99924"/>
    <s v="19_95-100"/>
    <s v="9_90-100"/>
    <x v="5"/>
    <x v="0"/>
    <s v="Q1`21"/>
    <n v="11890956"/>
    <n v="160040"/>
  </r>
  <r>
    <n v="23"/>
    <x v="2"/>
    <s v="Zenbook Flip UX363J"/>
    <x v="2"/>
    <x v="0"/>
    <x v="1"/>
    <x v="5"/>
    <s v="Int"/>
    <x v="3"/>
    <s v="1920x1080"/>
    <x v="1"/>
    <x v="0"/>
    <n v="96502"/>
    <s v="19_95-100"/>
    <s v="9_90-100"/>
    <x v="5"/>
    <x v="0"/>
    <s v="Q1`21"/>
    <n v="2219546"/>
    <n v="29873"/>
  </r>
  <r>
    <n v="13"/>
    <x v="2"/>
    <s v="Zenbook Flip UX463F"/>
    <x v="2"/>
    <x v="0"/>
    <x v="1"/>
    <x v="4"/>
    <s v="Int"/>
    <x v="2"/>
    <s v="1920x1080"/>
    <x v="1"/>
    <x v="0"/>
    <n v="81613"/>
    <s v="16_80-85"/>
    <s v="8_80-90"/>
    <x v="5"/>
    <x v="0"/>
    <s v="Q1`21"/>
    <n v="1060969"/>
    <n v="14280"/>
  </r>
  <r>
    <n v="106"/>
    <x v="2"/>
    <s v="Zenbook Flip UX563F"/>
    <x v="3"/>
    <x v="0"/>
    <x v="1"/>
    <x v="4"/>
    <s v="GTX1050/GTX1060"/>
    <x v="0"/>
    <s v="1920x1080/3840x2160"/>
    <x v="1"/>
    <x v="0"/>
    <n v="105129"/>
    <s v="21_105-110"/>
    <s v="10_100-110"/>
    <x v="5"/>
    <x v="0"/>
    <s v="Q1`21"/>
    <n v="11143674"/>
    <n v="149982"/>
  </r>
  <r>
    <n v="213"/>
    <x v="2"/>
    <s v="Zenbook UX325E"/>
    <x v="2"/>
    <x v="0"/>
    <x v="1"/>
    <x v="6"/>
    <s v="Int"/>
    <x v="3"/>
    <s v="1920x1080"/>
    <x v="0"/>
    <x v="0"/>
    <n v="104489"/>
    <s v="20_100-105"/>
    <s v="10_100-110"/>
    <x v="5"/>
    <x v="0"/>
    <s v="Q1`21"/>
    <n v="22256157"/>
    <n v="299545"/>
  </r>
  <r>
    <n v="17"/>
    <x v="2"/>
    <s v="Zenbook UX393E"/>
    <x v="2"/>
    <x v="0"/>
    <x v="1"/>
    <x v="6"/>
    <s v="Int"/>
    <x v="2"/>
    <s v="1920x1080"/>
    <x v="1"/>
    <x v="0"/>
    <n v="123450"/>
    <s v="24_120-125"/>
    <s v="12_120-130"/>
    <x v="5"/>
    <x v="0"/>
    <s v="Q1`21"/>
    <n v="2098650"/>
    <n v="28246"/>
  </r>
  <r>
    <n v="230"/>
    <x v="2"/>
    <s v="Zenbook UX425E"/>
    <x v="2"/>
    <x v="0"/>
    <x v="1"/>
    <x v="6"/>
    <s v="Int"/>
    <x v="2"/>
    <s v="1920x1080"/>
    <x v="0"/>
    <x v="0"/>
    <n v="94139"/>
    <s v="18_90-95"/>
    <s v="9_90-100"/>
    <x v="5"/>
    <x v="0"/>
    <s v="Q1`21"/>
    <n v="21651970"/>
    <n v="291413"/>
  </r>
  <r>
    <n v="149"/>
    <x v="2"/>
    <s v="Zenbook UX431F"/>
    <x v="2"/>
    <x v="0"/>
    <x v="1"/>
    <x v="4"/>
    <s v="Int"/>
    <x v="2"/>
    <s v="1920x1080"/>
    <x v="0"/>
    <x v="0"/>
    <n v="80416"/>
    <s v="16_80-85"/>
    <s v="8_80-90"/>
    <x v="5"/>
    <x v="0"/>
    <s v="Q1`21"/>
    <n v="11981984"/>
    <n v="161265"/>
  </r>
  <r>
    <n v="304"/>
    <x v="2"/>
    <s v="Zenbook UX434F"/>
    <x v="2"/>
    <x v="0"/>
    <x v="1"/>
    <x v="11"/>
    <s v="MX250"/>
    <x v="2"/>
    <s v="1920x1080"/>
    <x v="0"/>
    <x v="0"/>
    <n v="92133"/>
    <s v="18_90-95"/>
    <s v="9_90-100"/>
    <x v="5"/>
    <x v="0"/>
    <s v="Q1`21"/>
    <n v="28008432"/>
    <n v="376964"/>
  </r>
  <r>
    <n v="130"/>
    <x v="2"/>
    <s v="Zenbook UX435E"/>
    <x v="2"/>
    <x v="0"/>
    <x v="1"/>
    <x v="6"/>
    <s v="Int"/>
    <x v="2"/>
    <s v="1920x1080"/>
    <x v="0"/>
    <x v="0"/>
    <n v="85680"/>
    <s v="17_85-90"/>
    <s v="8_80-90"/>
    <x v="5"/>
    <x v="0"/>
    <s v="Q1`21"/>
    <n v="11138400"/>
    <n v="149911"/>
  </r>
  <r>
    <n v="6"/>
    <x v="3"/>
    <s v="Alienware m15 R3"/>
    <x v="3"/>
    <x v="0"/>
    <x v="1"/>
    <x v="10"/>
    <s v="RTX2060/RTX2070/RTX2080"/>
    <x v="0"/>
    <s v="1920x1080/3840x2160"/>
    <x v="0"/>
    <x v="0"/>
    <n v="255613"/>
    <s v="51_255-260"/>
    <s v="25_250-260"/>
    <x v="5"/>
    <x v="0"/>
    <s v="Q1`21"/>
    <n v="1533678"/>
    <n v="20642"/>
  </r>
  <r>
    <n v="6"/>
    <x v="3"/>
    <s v="Inspiron 3501"/>
    <x v="0"/>
    <x v="0"/>
    <x v="1"/>
    <x v="5"/>
    <s v="Int"/>
    <x v="0"/>
    <s v="1920x1080"/>
    <x v="0"/>
    <x v="0"/>
    <n v="36990"/>
    <s v="7_35-40"/>
    <s v="3_30-40"/>
    <x v="3"/>
    <x v="0"/>
    <s v="Q1`21"/>
    <n v="221940"/>
    <n v="2987"/>
  </r>
  <r>
    <n v="10"/>
    <x v="3"/>
    <s v="Inspiron 3593"/>
    <x v="1"/>
    <x v="0"/>
    <x v="1"/>
    <x v="5"/>
    <s v="Int/MX230"/>
    <x v="0"/>
    <s v="1920x1080"/>
    <x v="0"/>
    <x v="0"/>
    <n v="54270"/>
    <s v="10_50-55"/>
    <s v="5_50-60"/>
    <x v="2"/>
    <x v="0"/>
    <s v="Q1`21"/>
    <n v="542700"/>
    <n v="7304"/>
  </r>
  <r>
    <n v="895"/>
    <x v="3"/>
    <s v="Inspiron 3793"/>
    <x v="1"/>
    <x v="0"/>
    <x v="1"/>
    <x v="5"/>
    <s v="Int/MX230/MX250"/>
    <x v="1"/>
    <s v="1920x1080"/>
    <x v="0"/>
    <x v="0"/>
    <n v="70777"/>
    <s v="14_70-75"/>
    <s v="7_70-80"/>
    <x v="6"/>
    <x v="0"/>
    <s v="Q1`21"/>
    <n v="63345415"/>
    <n v="852563"/>
  </r>
  <r>
    <n v="20"/>
    <x v="3"/>
    <s v="Inspiron 7400"/>
    <x v="2"/>
    <x v="0"/>
    <x v="1"/>
    <x v="6"/>
    <s v="Int/MX350"/>
    <x v="2"/>
    <s v="2560x1600"/>
    <x v="0"/>
    <x v="0"/>
    <n v="99723"/>
    <s v="19_95-100"/>
    <s v="9_90-100"/>
    <x v="5"/>
    <x v="0"/>
    <s v="Q1`21"/>
    <n v="1994460"/>
    <n v="26843"/>
  </r>
  <r>
    <n v="274"/>
    <x v="3"/>
    <s v="Inspiron G3 15-3500"/>
    <x v="3"/>
    <x v="0"/>
    <x v="1"/>
    <x v="10"/>
    <s v="GTX1650/GTX1650/RTX2060"/>
    <x v="0"/>
    <s v="1920x1080"/>
    <x v="0"/>
    <x v="0"/>
    <n v="98120"/>
    <s v="19_95-100"/>
    <s v="9_90-100"/>
    <x v="5"/>
    <x v="0"/>
    <s v="Q1`21"/>
    <n v="26884880"/>
    <n v="361842"/>
  </r>
  <r>
    <n v="294"/>
    <x v="3"/>
    <s v="Inspiron G5 15-5500"/>
    <x v="3"/>
    <x v="0"/>
    <x v="1"/>
    <x v="10"/>
    <s v="GTX1650/RTX2060/RTX2070"/>
    <x v="0"/>
    <s v="1920x1080"/>
    <x v="0"/>
    <x v="0"/>
    <n v="116996"/>
    <s v="23_115-120"/>
    <s v="11_110-120"/>
    <x v="5"/>
    <x v="0"/>
    <s v="Q1`21"/>
    <n v="34396824"/>
    <n v="462945"/>
  </r>
  <r>
    <n v="16"/>
    <x v="3"/>
    <s v="Inspiron G5 15-5590"/>
    <x v="3"/>
    <x v="0"/>
    <x v="1"/>
    <x v="9"/>
    <s v="GTX1660/RTX2060/RTX2070"/>
    <x v="0"/>
    <s v="1920x1080"/>
    <x v="0"/>
    <x v="0"/>
    <n v="105599"/>
    <s v="21_105-110"/>
    <s v="10_100-110"/>
    <x v="5"/>
    <x v="0"/>
    <s v="Q1`21"/>
    <n v="1689584"/>
    <n v="22740"/>
  </r>
  <r>
    <n v="58"/>
    <x v="3"/>
    <s v="Inspiron G7 17-7700"/>
    <x v="3"/>
    <x v="0"/>
    <x v="1"/>
    <x v="10"/>
    <s v="GTX1660/RTX2060/RTX2070"/>
    <x v="1"/>
    <s v="1920x1080"/>
    <x v="0"/>
    <x v="0"/>
    <n v="155505"/>
    <s v="31_155-160"/>
    <s v="15_150-160"/>
    <x v="5"/>
    <x v="0"/>
    <s v="Q1`21"/>
    <n v="9019290"/>
    <n v="121390"/>
  </r>
  <r>
    <n v="79"/>
    <x v="3"/>
    <s v="Latitude 3301"/>
    <x v="2"/>
    <x v="1"/>
    <x v="1"/>
    <x v="4"/>
    <s v="Int"/>
    <x v="3"/>
    <s v="1920x1080"/>
    <x v="0"/>
    <x v="0"/>
    <n v="74020"/>
    <s v="14_70-75"/>
    <s v="7_70-80"/>
    <x v="6"/>
    <x v="0"/>
    <s v="Q1`21"/>
    <n v="5847580"/>
    <n v="78702"/>
  </r>
  <r>
    <n v="212"/>
    <x v="3"/>
    <s v="Latitude 3410"/>
    <x v="2"/>
    <x v="1"/>
    <x v="1"/>
    <x v="11"/>
    <s v="Int"/>
    <x v="2"/>
    <s v="1920x1080"/>
    <x v="0"/>
    <x v="0"/>
    <n v="69147"/>
    <s v="13_65-70"/>
    <s v="6_60-70"/>
    <x v="4"/>
    <x v="0"/>
    <s v="Q1`21"/>
    <n v="14659164"/>
    <n v="197297"/>
  </r>
  <r>
    <n v="964"/>
    <x v="3"/>
    <s v="Latitude 3510"/>
    <x v="1"/>
    <x v="1"/>
    <x v="1"/>
    <x v="11"/>
    <s v="Int/RX640"/>
    <x v="0"/>
    <s v="1920x1080"/>
    <x v="0"/>
    <x v="0"/>
    <n v="55713"/>
    <s v="11_55-60"/>
    <s v="5_50-60"/>
    <x v="2"/>
    <x v="0"/>
    <s v="Q1`21"/>
    <n v="53707332"/>
    <n v="722844"/>
  </r>
  <r>
    <n v="218"/>
    <x v="3"/>
    <s v="Latitude 5310"/>
    <x v="2"/>
    <x v="1"/>
    <x v="1"/>
    <x v="11"/>
    <s v="Int"/>
    <x v="3"/>
    <s v="1920x1080"/>
    <x v="0"/>
    <x v="0"/>
    <n v="92696"/>
    <s v="18_90-95"/>
    <s v="9_90-100"/>
    <x v="5"/>
    <x v="0"/>
    <s v="Q1`21"/>
    <n v="20207728"/>
    <n v="271975"/>
  </r>
  <r>
    <n v="34"/>
    <x v="3"/>
    <s v="Latitude 5310 2-in-1"/>
    <x v="2"/>
    <x v="1"/>
    <x v="1"/>
    <x v="11"/>
    <s v="Int"/>
    <x v="3"/>
    <s v="1920x1080"/>
    <x v="1"/>
    <x v="0"/>
    <n v="102570"/>
    <s v="20_100-105"/>
    <s v="10_100-110"/>
    <x v="5"/>
    <x v="0"/>
    <s v="Q1`21"/>
    <n v="3487380"/>
    <n v="46936"/>
  </r>
  <r>
    <n v="744"/>
    <x v="3"/>
    <s v="Latitude 5410"/>
    <x v="2"/>
    <x v="1"/>
    <x v="1"/>
    <x v="11"/>
    <s v="Int"/>
    <x v="2"/>
    <s v="1920x1080"/>
    <x v="0"/>
    <x v="0"/>
    <n v="81720"/>
    <s v="16_80-85"/>
    <s v="8_80-90"/>
    <x v="5"/>
    <x v="0"/>
    <s v="Q1`21"/>
    <n v="60799680"/>
    <n v="818300"/>
  </r>
  <r>
    <n v="73"/>
    <x v="3"/>
    <s v="Latitude 5411"/>
    <x v="2"/>
    <x v="1"/>
    <x v="1"/>
    <x v="10"/>
    <s v="Int/MX250"/>
    <x v="2"/>
    <s v="1920x1080"/>
    <x v="0"/>
    <x v="0"/>
    <n v="94580"/>
    <s v="18_90-95"/>
    <s v="9_90-100"/>
    <x v="5"/>
    <x v="0"/>
    <s v="Q1`21"/>
    <n v="6904340"/>
    <n v="92925"/>
  </r>
  <r>
    <n v="22"/>
    <x v="3"/>
    <s v="Latitude 5501"/>
    <x v="0"/>
    <x v="1"/>
    <x v="1"/>
    <x v="9"/>
    <s v="Int"/>
    <x v="0"/>
    <s v="1920x1080"/>
    <x v="0"/>
    <x v="0"/>
    <n v="102999"/>
    <s v="20_100-105"/>
    <s v="10_100-110"/>
    <x v="5"/>
    <x v="0"/>
    <s v="Q1`21"/>
    <n v="2265978"/>
    <n v="30498"/>
  </r>
  <r>
    <n v="50"/>
    <x v="3"/>
    <s v="Latitude 5510"/>
    <x v="0"/>
    <x v="1"/>
    <x v="1"/>
    <x v="11"/>
    <s v="Int"/>
    <x v="0"/>
    <s v="1920x1080"/>
    <x v="0"/>
    <x v="0"/>
    <n v="79770"/>
    <s v="15_75-80"/>
    <s v="7_70-80"/>
    <x v="6"/>
    <x v="0"/>
    <s v="Q1`21"/>
    <n v="3988500"/>
    <n v="53681"/>
  </r>
  <r>
    <n v="347"/>
    <x v="3"/>
    <s v="Latitude 5511"/>
    <x v="0"/>
    <x v="1"/>
    <x v="1"/>
    <x v="11"/>
    <s v="Int"/>
    <x v="0"/>
    <s v="1920x1080"/>
    <x v="0"/>
    <x v="0"/>
    <n v="94832"/>
    <s v="18_90-95"/>
    <s v="9_90-100"/>
    <x v="5"/>
    <x v="0"/>
    <s v="Q1`21"/>
    <n v="32906704"/>
    <n v="442890"/>
  </r>
  <r>
    <n v="280"/>
    <x v="3"/>
    <s v="Latitude 7210 2-in-1"/>
    <x v="4"/>
    <x v="1"/>
    <x v="1"/>
    <x v="11"/>
    <s v="Int"/>
    <x v="6"/>
    <s v="1920x1080"/>
    <x v="1"/>
    <x v="0"/>
    <n v="125000"/>
    <s v="25_125-130"/>
    <s v="12_120-130"/>
    <x v="5"/>
    <x v="0"/>
    <s v="Q1`21"/>
    <n v="35000000"/>
    <n v="471063"/>
  </r>
  <r>
    <n v="40"/>
    <x v="3"/>
    <s v="Latitude 7310"/>
    <x v="2"/>
    <x v="1"/>
    <x v="1"/>
    <x v="11"/>
    <s v="Int"/>
    <x v="3"/>
    <s v="1920x1080"/>
    <x v="0"/>
    <x v="0"/>
    <n v="104047"/>
    <s v="20_100-105"/>
    <s v="10_100-110"/>
    <x v="5"/>
    <x v="0"/>
    <s v="Q1`21"/>
    <n v="4161880"/>
    <n v="56015"/>
  </r>
  <r>
    <n v="270"/>
    <x v="3"/>
    <s v="Latitude 7410"/>
    <x v="2"/>
    <x v="1"/>
    <x v="1"/>
    <x v="11"/>
    <s v="Int"/>
    <x v="2"/>
    <s v="1920x1080/3840x2160"/>
    <x v="0"/>
    <x v="0"/>
    <n v="121418"/>
    <s v="24_120-125"/>
    <s v="12_120-130"/>
    <x v="5"/>
    <x v="0"/>
    <s v="Q1`21"/>
    <n v="32782860"/>
    <n v="441223"/>
  </r>
  <r>
    <n v="28"/>
    <x v="3"/>
    <s v="Latitude 9510 2-in-1"/>
    <x v="0"/>
    <x v="1"/>
    <x v="1"/>
    <x v="11"/>
    <s v="Int"/>
    <x v="0"/>
    <s v="1920x1080"/>
    <x v="1"/>
    <x v="0"/>
    <n v="203360"/>
    <s v="40_200-205"/>
    <s v="20_200-210"/>
    <x v="5"/>
    <x v="0"/>
    <s v="Q1`21"/>
    <n v="5694080"/>
    <n v="76636"/>
  </r>
  <r>
    <n v="169"/>
    <x v="3"/>
    <s v="Latitude E5420"/>
    <x v="2"/>
    <x v="1"/>
    <x v="1"/>
    <x v="15"/>
    <s v="Int"/>
    <x v="2"/>
    <s v="1920x1080"/>
    <x v="0"/>
    <x v="0"/>
    <n v="125000"/>
    <s v="25_125-130"/>
    <s v="12_120-130"/>
    <x v="5"/>
    <x v="0"/>
    <s v="Q1`21"/>
    <n v="21125000"/>
    <n v="284320"/>
  </r>
  <r>
    <n v="28"/>
    <x v="3"/>
    <s v="Precision 3550"/>
    <x v="5"/>
    <x v="1"/>
    <x v="1"/>
    <x v="10"/>
    <s v="Quadro P520"/>
    <x v="0"/>
    <s v="1920x1080"/>
    <x v="0"/>
    <x v="0"/>
    <n v="114675"/>
    <s v="22_110-115"/>
    <s v="11_110-120"/>
    <x v="5"/>
    <x v="0"/>
    <s v="Q1`21"/>
    <n v="3210900"/>
    <n v="43215"/>
  </r>
  <r>
    <n v="22"/>
    <x v="3"/>
    <s v="Precision 3551"/>
    <x v="5"/>
    <x v="1"/>
    <x v="1"/>
    <x v="10"/>
    <s v="Quadro P620"/>
    <x v="0"/>
    <s v="1920x1080"/>
    <x v="0"/>
    <x v="0"/>
    <n v="144565"/>
    <s v="28_140-145"/>
    <s v="14_140-150"/>
    <x v="5"/>
    <x v="0"/>
    <s v="Q1`21"/>
    <n v="3180430"/>
    <n v="42805"/>
  </r>
  <r>
    <n v="12"/>
    <x v="3"/>
    <s v="Precision 5540"/>
    <x v="5"/>
    <x v="1"/>
    <x v="1"/>
    <x v="9"/>
    <s v="Quadro T1000/T2000"/>
    <x v="0"/>
    <s v="1920x1080/3840x2160"/>
    <x v="0"/>
    <x v="0"/>
    <n v="225165"/>
    <s v="45_225-230"/>
    <s v="22_220-230"/>
    <x v="5"/>
    <x v="0"/>
    <s v="Q1`21"/>
    <n v="2701980"/>
    <n v="36366"/>
  </r>
  <r>
    <n v="6"/>
    <x v="3"/>
    <s v="Precision 5750"/>
    <x v="5"/>
    <x v="1"/>
    <x v="1"/>
    <x v="10"/>
    <s v="Quadro RTX3000"/>
    <x v="0"/>
    <s v="1920x1280/3840x2400"/>
    <x v="0"/>
    <x v="0"/>
    <n v="285108"/>
    <s v="57_285-290"/>
    <s v="28_280-290"/>
    <x v="5"/>
    <x v="0"/>
    <s v="Q1`21"/>
    <n v="1710648"/>
    <n v="23024"/>
  </r>
  <r>
    <n v="16"/>
    <x v="3"/>
    <s v="Precision 7550"/>
    <x v="5"/>
    <x v="1"/>
    <x v="1"/>
    <x v="10"/>
    <s v="Quadro RTX4000/RTX5000"/>
    <x v="0"/>
    <s v="1920x1080/3840x2160"/>
    <x v="0"/>
    <x v="0"/>
    <n v="264763"/>
    <s v="52_260-265"/>
    <s v="26_260-270"/>
    <x v="5"/>
    <x v="0"/>
    <s v="Q1`21"/>
    <n v="4236208"/>
    <n v="57015"/>
  </r>
  <r>
    <n v="12"/>
    <x v="3"/>
    <s v="Precision 7750"/>
    <x v="5"/>
    <x v="1"/>
    <x v="1"/>
    <x v="10"/>
    <s v="RTX3000/RTX4000"/>
    <x v="1"/>
    <s v="3840x2160"/>
    <x v="0"/>
    <x v="0"/>
    <n v="297888"/>
    <s v="59_295-300"/>
    <s v="29_290-300"/>
    <x v="5"/>
    <x v="0"/>
    <s v="Q1`21"/>
    <n v="3574656"/>
    <n v="48111"/>
  </r>
  <r>
    <n v="117"/>
    <x v="3"/>
    <s v="Vostro 3401"/>
    <x v="2"/>
    <x v="1"/>
    <x v="1"/>
    <x v="5"/>
    <s v="Int"/>
    <x v="2"/>
    <s v="1920x1080"/>
    <x v="0"/>
    <x v="0"/>
    <n v="48746"/>
    <s v="9_45-50"/>
    <s v="4_40-50"/>
    <x v="1"/>
    <x v="0"/>
    <s v="Q1`21"/>
    <n v="5703282"/>
    <n v="76760"/>
  </r>
  <r>
    <n v="95"/>
    <x v="3"/>
    <s v="Vostro 3490"/>
    <x v="2"/>
    <x v="1"/>
    <x v="1"/>
    <x v="11"/>
    <s v="Int"/>
    <x v="2"/>
    <s v="1366x768/1920x1080"/>
    <x v="0"/>
    <x v="0"/>
    <n v="54293"/>
    <s v="10_50-55"/>
    <s v="5_50-60"/>
    <x v="2"/>
    <x v="0"/>
    <s v="Q1`21"/>
    <n v="5157835"/>
    <n v="69419"/>
  </r>
  <r>
    <n v="83"/>
    <x v="3"/>
    <s v="Vostro 3491"/>
    <x v="2"/>
    <x v="1"/>
    <x v="1"/>
    <x v="5"/>
    <s v="Int"/>
    <x v="2"/>
    <s v="1920x1080"/>
    <x v="0"/>
    <x v="0"/>
    <n v="49367"/>
    <s v="9_45-50"/>
    <s v="4_40-50"/>
    <x v="1"/>
    <x v="0"/>
    <s v="Q1`21"/>
    <n v="4097461"/>
    <n v="55148"/>
  </r>
  <r>
    <n v="6"/>
    <x v="3"/>
    <s v="Vostro 3501"/>
    <x v="0"/>
    <x v="1"/>
    <x v="1"/>
    <x v="5"/>
    <s v="Int"/>
    <x v="0"/>
    <s v="1920x1080"/>
    <x v="0"/>
    <x v="0"/>
    <n v="53103"/>
    <s v="10_50-55"/>
    <s v="5_50-60"/>
    <x v="2"/>
    <x v="0"/>
    <s v="Q1`21"/>
    <n v="318618"/>
    <n v="4288"/>
  </r>
  <r>
    <n v="6"/>
    <x v="3"/>
    <s v="Vostro 3591"/>
    <x v="0"/>
    <x v="1"/>
    <x v="1"/>
    <x v="5"/>
    <s v="Int"/>
    <x v="0"/>
    <s v="1920x1080"/>
    <x v="0"/>
    <x v="0"/>
    <n v="52061"/>
    <s v="10_50-55"/>
    <s v="5_50-60"/>
    <x v="2"/>
    <x v="0"/>
    <s v="Q1`21"/>
    <n v="312366"/>
    <n v="4204"/>
  </r>
  <r>
    <n v="67"/>
    <x v="3"/>
    <s v="Vostro 5301"/>
    <x v="2"/>
    <x v="1"/>
    <x v="1"/>
    <x v="6"/>
    <s v="Int"/>
    <x v="3"/>
    <s v="1920x1080"/>
    <x v="0"/>
    <x v="0"/>
    <n v="76977"/>
    <s v="15_75-80"/>
    <s v="7_70-80"/>
    <x v="6"/>
    <x v="0"/>
    <s v="Q1`21"/>
    <n v="5157459"/>
    <n v="69414"/>
  </r>
  <r>
    <n v="12"/>
    <x v="3"/>
    <s v="Vostro 5391"/>
    <x v="2"/>
    <x v="1"/>
    <x v="1"/>
    <x v="11"/>
    <s v="Int/MX230"/>
    <x v="3"/>
    <s v="1920x1080"/>
    <x v="0"/>
    <x v="0"/>
    <n v="59110"/>
    <s v="11_55-60"/>
    <s v="5_50-60"/>
    <x v="2"/>
    <x v="0"/>
    <s v="Q1`21"/>
    <n v="709320"/>
    <n v="9547"/>
  </r>
  <r>
    <n v="16"/>
    <x v="3"/>
    <s v="Vostro 5401"/>
    <x v="2"/>
    <x v="1"/>
    <x v="1"/>
    <x v="5"/>
    <s v="Int"/>
    <x v="2"/>
    <s v="1920x1080"/>
    <x v="0"/>
    <x v="0"/>
    <n v="64862"/>
    <s v="12_60-65"/>
    <s v="6_60-70"/>
    <x v="4"/>
    <x v="0"/>
    <s v="Q1`21"/>
    <n v="1037792"/>
    <n v="13968"/>
  </r>
  <r>
    <n v="202"/>
    <x v="3"/>
    <s v="Vostro 5501"/>
    <x v="0"/>
    <x v="1"/>
    <x v="1"/>
    <x v="5"/>
    <s v="Int"/>
    <x v="0"/>
    <s v="1920x1080"/>
    <x v="0"/>
    <x v="0"/>
    <n v="68779"/>
    <s v="13_65-70"/>
    <s v="6_60-70"/>
    <x v="4"/>
    <x v="0"/>
    <s v="Q1`21"/>
    <n v="13893358"/>
    <n v="186990"/>
  </r>
  <r>
    <n v="12"/>
    <x v="3"/>
    <s v="Vostro 7500"/>
    <x v="3"/>
    <x v="1"/>
    <x v="1"/>
    <x v="10"/>
    <s v="GTX1650"/>
    <x v="0"/>
    <s v="1920x1080"/>
    <x v="0"/>
    <x v="0"/>
    <n v="107890"/>
    <s v="21_105-110"/>
    <s v="10_100-110"/>
    <x v="5"/>
    <x v="0"/>
    <s v="Q1`21"/>
    <n v="1294680"/>
    <n v="17425"/>
  </r>
  <r>
    <n v="34"/>
    <x v="3"/>
    <s v="Vostro 7590"/>
    <x v="3"/>
    <x v="1"/>
    <x v="1"/>
    <x v="9"/>
    <s v="GTX1650"/>
    <x v="0"/>
    <s v="1920x1080"/>
    <x v="0"/>
    <x v="0"/>
    <n v="88546"/>
    <s v="17_85-90"/>
    <s v="8_80-90"/>
    <x v="5"/>
    <x v="0"/>
    <s v="Q1`21"/>
    <n v="3010564"/>
    <n v="40519"/>
  </r>
  <r>
    <n v="42"/>
    <x v="3"/>
    <s v="XPS 13 7390"/>
    <x v="2"/>
    <x v="0"/>
    <x v="1"/>
    <x v="11"/>
    <s v="Int"/>
    <x v="3"/>
    <s v="1920x1080/3840x2160"/>
    <x v="1"/>
    <x v="0"/>
    <n v="125192"/>
    <s v="25_125-130"/>
    <s v="12_120-130"/>
    <x v="5"/>
    <x v="0"/>
    <s v="Q1`21"/>
    <n v="5258064"/>
    <n v="70768"/>
  </r>
  <r>
    <n v="6"/>
    <x v="3"/>
    <s v="XPS 13 7390 2-in-1"/>
    <x v="2"/>
    <x v="0"/>
    <x v="1"/>
    <x v="5"/>
    <s v="Int"/>
    <x v="3"/>
    <s v="1920x1080/3840x2160"/>
    <x v="1"/>
    <x v="0"/>
    <n v="120952"/>
    <s v="24_120-125"/>
    <s v="12_120-130"/>
    <x v="5"/>
    <x v="0"/>
    <s v="Q1`21"/>
    <n v="725712"/>
    <n v="9767"/>
  </r>
  <r>
    <n v="6"/>
    <x v="3"/>
    <s v="XPS 13 9300"/>
    <x v="2"/>
    <x v="0"/>
    <x v="1"/>
    <x v="5"/>
    <s v="Int"/>
    <x v="3"/>
    <s v="1920x1080/1920x1200/3840x2400"/>
    <x v="1"/>
    <x v="0"/>
    <n v="146158"/>
    <s v="29_145-150"/>
    <s v="14_140-150"/>
    <x v="5"/>
    <x v="0"/>
    <s v="Q1`21"/>
    <n v="876948"/>
    <n v="11803"/>
  </r>
  <r>
    <n v="20"/>
    <x v="3"/>
    <s v="XPS 13 9310"/>
    <x v="2"/>
    <x v="0"/>
    <x v="1"/>
    <x v="6"/>
    <s v="Int"/>
    <x v="3"/>
    <s v="1920x1080/1920x1200/3840x2400"/>
    <x v="0"/>
    <x v="0"/>
    <n v="164936"/>
    <s v="32_160-165"/>
    <s v="16_160-170"/>
    <x v="5"/>
    <x v="0"/>
    <s v="Q1`21"/>
    <n v="3298720"/>
    <n v="44397"/>
  </r>
  <r>
    <n v="17"/>
    <x v="3"/>
    <s v="XPS 13 9310 2-in-1"/>
    <x v="2"/>
    <x v="0"/>
    <x v="1"/>
    <x v="6"/>
    <s v="Int"/>
    <x v="3"/>
    <s v="1920x1080/1920x1200/3840x2400"/>
    <x v="1"/>
    <x v="0"/>
    <n v="166952"/>
    <s v="33_165-170"/>
    <s v="16_160-170"/>
    <x v="5"/>
    <x v="0"/>
    <s v="Q1`21"/>
    <n v="2838184"/>
    <n v="38199"/>
  </r>
  <r>
    <n v="32"/>
    <x v="3"/>
    <s v="XPS 15 7590"/>
    <x v="3"/>
    <x v="0"/>
    <x v="1"/>
    <x v="9"/>
    <s v="GTX1050/GTX1650"/>
    <x v="0"/>
    <s v="1920x1080/3840x2160"/>
    <x v="0"/>
    <x v="0"/>
    <n v="156448"/>
    <s v="31_155-160"/>
    <s v="15_150-160"/>
    <x v="5"/>
    <x v="0"/>
    <s v="Q1`21"/>
    <n v="5006336"/>
    <n v="67380"/>
  </r>
  <r>
    <n v="200"/>
    <x v="3"/>
    <s v="XPS 15 9500"/>
    <x v="3"/>
    <x v="0"/>
    <x v="1"/>
    <x v="10"/>
    <s v="GTX1650"/>
    <x v="0"/>
    <s v="1920x1080/3840x2400"/>
    <x v="1"/>
    <x v="0"/>
    <n v="215605"/>
    <s v="43_215-220"/>
    <s v="21_210-220"/>
    <x v="5"/>
    <x v="0"/>
    <s v="Q1`21"/>
    <n v="43121000"/>
    <n v="580363"/>
  </r>
  <r>
    <n v="32"/>
    <x v="3"/>
    <s v="XPS 17 9700"/>
    <x v="3"/>
    <x v="0"/>
    <x v="1"/>
    <x v="10"/>
    <s v="RTX2060"/>
    <x v="0"/>
    <n v="0"/>
    <x v="0"/>
    <x v="0"/>
    <n v="243928"/>
    <s v="48_240-245"/>
    <s v="24_240-250"/>
    <x v="5"/>
    <x v="0"/>
    <s v="Q1`21"/>
    <n v="7805696"/>
    <n v="105056"/>
  </r>
  <r>
    <n v="40"/>
    <x v="4"/>
    <s v="340S G7"/>
    <x v="2"/>
    <x v="1"/>
    <x v="1"/>
    <x v="5"/>
    <s v="Int"/>
    <x v="2"/>
    <s v="1920x1080"/>
    <x v="0"/>
    <x v="0"/>
    <n v="56927"/>
    <s v="11_55-60"/>
    <s v="5_50-60"/>
    <x v="2"/>
    <x v="0"/>
    <s v="Q1`21"/>
    <n v="2277080"/>
    <n v="30647"/>
  </r>
  <r>
    <n v="54"/>
    <x v="4"/>
    <s v="Elite Dragonfly x360 13"/>
    <x v="2"/>
    <x v="1"/>
    <x v="1"/>
    <x v="4"/>
    <s v="Int"/>
    <x v="3"/>
    <s v="1920x1080"/>
    <x v="1"/>
    <x v="0"/>
    <n v="161066"/>
    <s v="32_160-165"/>
    <s v="16_160-170"/>
    <x v="5"/>
    <x v="0"/>
    <s v="Q1`21"/>
    <n v="8697564"/>
    <n v="117060"/>
  </r>
  <r>
    <n v="34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0"/>
    <s v="Q1`21"/>
    <n v="3637660"/>
    <n v="48959"/>
  </r>
  <r>
    <n v="12"/>
    <x v="4"/>
    <s v="EliteBook 830 G6"/>
    <x v="2"/>
    <x v="1"/>
    <x v="1"/>
    <x v="4"/>
    <s v="Int"/>
    <x v="3"/>
    <s v="1920x1080"/>
    <x v="0"/>
    <x v="0"/>
    <n v="95990"/>
    <s v="19_95-100"/>
    <s v="9_90-100"/>
    <x v="5"/>
    <x v="0"/>
    <s v="Q1`21"/>
    <n v="1151880"/>
    <n v="15503"/>
  </r>
  <r>
    <n v="128"/>
    <x v="4"/>
    <s v="EliteBook 830 G7"/>
    <x v="2"/>
    <x v="1"/>
    <x v="1"/>
    <x v="11"/>
    <s v="Int"/>
    <x v="3"/>
    <s v="1920x1080"/>
    <x v="0"/>
    <x v="0"/>
    <n v="127499"/>
    <s v="25_125-130"/>
    <s v="12_120-130"/>
    <x v="5"/>
    <x v="0"/>
    <s v="Q1`21"/>
    <n v="16319872"/>
    <n v="219648"/>
  </r>
  <r>
    <n v="70"/>
    <x v="4"/>
    <s v="EliteBook 835 G7"/>
    <x v="2"/>
    <x v="1"/>
    <x v="0"/>
    <x v="7"/>
    <s v="Int"/>
    <x v="3"/>
    <s v="1920x1080"/>
    <x v="0"/>
    <x v="0"/>
    <n v="114666"/>
    <s v="22_110-115"/>
    <s v="11_110-120"/>
    <x v="5"/>
    <x v="0"/>
    <s v="Q1`21"/>
    <n v="8026620"/>
    <n v="108030"/>
  </r>
  <r>
    <n v="3"/>
    <x v="4"/>
    <s v="EliteBook 840 G6"/>
    <x v="2"/>
    <x v="1"/>
    <x v="1"/>
    <x v="4"/>
    <s v="Int"/>
    <x v="2"/>
    <s v="1920x1080"/>
    <x v="0"/>
    <x v="0"/>
    <n v="90403"/>
    <s v="18_90-95"/>
    <s v="9_90-100"/>
    <x v="5"/>
    <x v="0"/>
    <s v="Q1`21"/>
    <n v="271209"/>
    <n v="3650"/>
  </r>
  <r>
    <n v="1402"/>
    <x v="4"/>
    <s v="EliteBook 840 G7"/>
    <x v="2"/>
    <x v="1"/>
    <x v="1"/>
    <x v="11"/>
    <s v="Int"/>
    <x v="2"/>
    <s v="1920x1080"/>
    <x v="0"/>
    <x v="0"/>
    <n v="108230"/>
    <s v="21_105-110"/>
    <s v="10_100-110"/>
    <x v="5"/>
    <x v="0"/>
    <s v="Q1`21"/>
    <n v="151738460"/>
    <n v="2042240"/>
  </r>
  <r>
    <n v="3467"/>
    <x v="4"/>
    <s v="EliteBook 845 G7"/>
    <x v="2"/>
    <x v="1"/>
    <x v="0"/>
    <x v="7"/>
    <s v="Int"/>
    <x v="2"/>
    <s v="1920x1080"/>
    <x v="0"/>
    <x v="0"/>
    <n v="91461"/>
    <s v="18_90-95"/>
    <s v="9_90-100"/>
    <x v="5"/>
    <x v="0"/>
    <s v="Q1`21"/>
    <n v="317095287"/>
    <n v="4267770"/>
  </r>
  <r>
    <n v="9"/>
    <x v="4"/>
    <s v="EliteBook 850 G6"/>
    <x v="0"/>
    <x v="1"/>
    <x v="1"/>
    <x v="4"/>
    <s v="Int"/>
    <x v="0"/>
    <s v="1920x1080"/>
    <x v="0"/>
    <x v="0"/>
    <n v="101354"/>
    <s v="20_100-105"/>
    <s v="10_100-110"/>
    <x v="5"/>
    <x v="0"/>
    <s v="Q1`21"/>
    <n v="912186"/>
    <n v="12277"/>
  </r>
  <r>
    <n v="49"/>
    <x v="4"/>
    <s v="EliteBook 850 G7"/>
    <x v="1"/>
    <x v="1"/>
    <x v="1"/>
    <x v="11"/>
    <s v="Int/MX230"/>
    <x v="0"/>
    <s v="1920x1080"/>
    <x v="0"/>
    <x v="0"/>
    <n v="90613"/>
    <s v="18_90-95"/>
    <s v="9_90-100"/>
    <x v="5"/>
    <x v="0"/>
    <s v="Q1`21"/>
    <n v="4440037"/>
    <n v="59758"/>
  </r>
  <r>
    <n v="21"/>
    <x v="4"/>
    <s v="EliteBook 855 G7"/>
    <x v="0"/>
    <x v="1"/>
    <x v="0"/>
    <x v="7"/>
    <s v="Int"/>
    <x v="0"/>
    <s v="1920x1080"/>
    <x v="0"/>
    <x v="0"/>
    <n v="102384"/>
    <s v="20_100-105"/>
    <s v="10_100-110"/>
    <x v="5"/>
    <x v="0"/>
    <s v="Q1`21"/>
    <n v="2150064"/>
    <n v="28938"/>
  </r>
  <r>
    <n v="18"/>
    <x v="4"/>
    <s v="EliteBook x360 1030 G4"/>
    <x v="2"/>
    <x v="1"/>
    <x v="1"/>
    <x v="4"/>
    <s v="Int"/>
    <x v="3"/>
    <s v="1920x1080"/>
    <x v="1"/>
    <x v="0"/>
    <n v="135918"/>
    <s v="27_135-140"/>
    <s v="13_130-140"/>
    <x v="5"/>
    <x v="0"/>
    <s v="Q1`21"/>
    <n v="2446524"/>
    <n v="32928"/>
  </r>
  <r>
    <n v="6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0"/>
    <s v="Q1`21"/>
    <n v="10583937"/>
    <n v="142449"/>
  </r>
  <r>
    <n v="25"/>
    <x v="4"/>
    <s v="Elitebook x360 1040 G6"/>
    <x v="2"/>
    <x v="1"/>
    <x v="1"/>
    <x v="4"/>
    <s v="Int"/>
    <x v="2"/>
    <s v="1920x1080/3840x2160"/>
    <x v="1"/>
    <x v="0"/>
    <n v="64891"/>
    <s v="12_60-65"/>
    <s v="6_60-70"/>
    <x v="4"/>
    <x v="0"/>
    <s v="Q1`21"/>
    <n v="1622275"/>
    <n v="21834"/>
  </r>
  <r>
    <n v="94"/>
    <x v="4"/>
    <s v="Elitebook x360 1040 G7"/>
    <x v="2"/>
    <x v="1"/>
    <x v="1"/>
    <x v="11"/>
    <s v="Int"/>
    <x v="2"/>
    <s v="1920x1080/3840x2160"/>
    <x v="1"/>
    <x v="0"/>
    <n v="151221"/>
    <s v="30_150-155"/>
    <s v="15_150-160"/>
    <x v="5"/>
    <x v="0"/>
    <s v="Q1`21"/>
    <n v="14214774"/>
    <n v="191316"/>
  </r>
  <r>
    <n v="9"/>
    <x v="4"/>
    <s v="EliteBook x360 830 G6"/>
    <x v="2"/>
    <x v="1"/>
    <x v="1"/>
    <x v="4"/>
    <s v="Int"/>
    <x v="3"/>
    <s v="1920x1080"/>
    <x v="1"/>
    <x v="0"/>
    <n v="141700"/>
    <s v="28_140-145"/>
    <s v="14_140-150"/>
    <x v="5"/>
    <x v="0"/>
    <s v="Q1`21"/>
    <n v="1275300"/>
    <n v="17164"/>
  </r>
  <r>
    <n v="590"/>
    <x v="4"/>
    <s v="EliteBook x360 830 G7"/>
    <x v="2"/>
    <x v="1"/>
    <x v="1"/>
    <x v="11"/>
    <s v="Int"/>
    <x v="3"/>
    <s v="1920x1080"/>
    <x v="1"/>
    <x v="0"/>
    <n v="118220"/>
    <s v="23_115-120"/>
    <s v="11_110-120"/>
    <x v="5"/>
    <x v="0"/>
    <s v="Q1`21"/>
    <n v="69749800"/>
    <n v="938759"/>
  </r>
  <r>
    <n v="76"/>
    <x v="4"/>
    <s v="Envy 13-ba1000"/>
    <x v="2"/>
    <x v="0"/>
    <x v="1"/>
    <x v="6"/>
    <s v="Int/MX450"/>
    <x v="3"/>
    <s v="1920x1080"/>
    <x v="0"/>
    <x v="0"/>
    <n v="88993"/>
    <s v="17_85-90"/>
    <s v="8_80-90"/>
    <x v="5"/>
    <x v="0"/>
    <s v="Q1`21"/>
    <n v="6763468"/>
    <n v="91029"/>
  </r>
  <r>
    <n v="154"/>
    <x v="4"/>
    <s v="Envy 15-ep0000"/>
    <x v="3"/>
    <x v="0"/>
    <x v="1"/>
    <x v="10"/>
    <s v="GTX1650"/>
    <x v="0"/>
    <s v="1920x1080"/>
    <x v="0"/>
    <x v="0"/>
    <n v="135156"/>
    <s v="27_135-140"/>
    <s v="13_130-140"/>
    <x v="5"/>
    <x v="0"/>
    <s v="Q1`21"/>
    <n v="20814024"/>
    <n v="280135"/>
  </r>
  <r>
    <n v="959"/>
    <x v="4"/>
    <s v="Envy 17-cg1000"/>
    <x v="1"/>
    <x v="0"/>
    <x v="1"/>
    <x v="6"/>
    <s v="Int/MX450"/>
    <x v="1"/>
    <s v="1920x1080"/>
    <x v="0"/>
    <x v="0"/>
    <n v="96700"/>
    <s v="19_95-100"/>
    <s v="9_90-100"/>
    <x v="5"/>
    <x v="0"/>
    <s v="Q1`21"/>
    <n v="92735300"/>
    <n v="1248120"/>
  </r>
  <r>
    <n v="134"/>
    <x v="4"/>
    <s v="Envy x360 13-ay0000"/>
    <x v="2"/>
    <x v="0"/>
    <x v="0"/>
    <x v="7"/>
    <s v="Int"/>
    <x v="3"/>
    <s v="1920x1080"/>
    <x v="1"/>
    <x v="0"/>
    <n v="71443"/>
    <s v="14_70-75"/>
    <s v="7_70-80"/>
    <x v="6"/>
    <x v="0"/>
    <s v="Q1`21"/>
    <n v="9573362"/>
    <n v="128847"/>
  </r>
  <r>
    <n v="288"/>
    <x v="4"/>
    <s v="Envy x360 15-ed1000"/>
    <x v="1"/>
    <x v="0"/>
    <x v="1"/>
    <x v="6"/>
    <s v="Int/MX450"/>
    <x v="0"/>
    <s v="1920x1080"/>
    <x v="1"/>
    <x v="0"/>
    <n v="93865"/>
    <s v="18_90-95"/>
    <s v="9_90-100"/>
    <x v="5"/>
    <x v="0"/>
    <s v="Q1`21"/>
    <n v="27033120"/>
    <n v="363837"/>
  </r>
  <r>
    <n v="212"/>
    <x v="4"/>
    <s v="Essential 240 G8 Core"/>
    <x v="2"/>
    <x v="1"/>
    <x v="1"/>
    <x v="5"/>
    <s v="Int"/>
    <x v="2"/>
    <s v="1366x768/1920x1080"/>
    <x v="0"/>
    <x v="0"/>
    <n v="59990"/>
    <s v="11_55-60"/>
    <s v="5_50-60"/>
    <x v="2"/>
    <x v="0"/>
    <s v="Q1`21"/>
    <n v="12717880"/>
    <n v="171169"/>
  </r>
  <r>
    <n v="12"/>
    <x v="4"/>
    <s v="Essential 250 G7"/>
    <x v="0"/>
    <x v="1"/>
    <x v="1"/>
    <x v="2"/>
    <s v="Int"/>
    <x v="0"/>
    <s v="1920x1080"/>
    <x v="0"/>
    <x v="1"/>
    <n v="38376"/>
    <s v="7_35-40"/>
    <s v="3_30-40"/>
    <x v="3"/>
    <x v="0"/>
    <s v="Q1`21"/>
    <n v="460512"/>
    <n v="6198"/>
  </r>
  <r>
    <n v="15"/>
    <x v="4"/>
    <s v="Essential 250 G7 Core"/>
    <x v="0"/>
    <x v="1"/>
    <x v="1"/>
    <x v="4"/>
    <s v="Int"/>
    <x v="0"/>
    <s v="1920x1080"/>
    <x v="0"/>
    <x v="0"/>
    <n v="51897"/>
    <s v="10_50-55"/>
    <s v="5_50-60"/>
    <x v="2"/>
    <x v="0"/>
    <s v="Q1`21"/>
    <n v="778455"/>
    <n v="10477"/>
  </r>
  <r>
    <n v="670"/>
    <x v="4"/>
    <s v="Essential 250 G7 Core IL"/>
    <x v="0"/>
    <x v="1"/>
    <x v="1"/>
    <x v="5"/>
    <s v="Int"/>
    <x v="0"/>
    <s v="1920x1080"/>
    <x v="0"/>
    <x v="0"/>
    <n v="58449"/>
    <s v="11_55-60"/>
    <s v="5_50-60"/>
    <x v="2"/>
    <x v="0"/>
    <s v="Q1`21"/>
    <n v="39160830"/>
    <n v="527064"/>
  </r>
  <r>
    <n v="198"/>
    <x v="4"/>
    <s v="Essential 250 G8"/>
    <x v="0"/>
    <x v="1"/>
    <x v="1"/>
    <x v="5"/>
    <s v="Int"/>
    <x v="0"/>
    <s v="1920x1080"/>
    <x v="0"/>
    <x v="0"/>
    <n v="66542"/>
    <s v="13_65-70"/>
    <s v="6_60-70"/>
    <x v="4"/>
    <x v="0"/>
    <s v="Q1`21"/>
    <n v="13175316"/>
    <n v="177326"/>
  </r>
  <r>
    <n v="1957"/>
    <x v="4"/>
    <s v="Essential 255 G7"/>
    <x v="0"/>
    <x v="1"/>
    <x v="0"/>
    <x v="8"/>
    <s v="Int"/>
    <x v="0"/>
    <s v="1920x1080"/>
    <x v="0"/>
    <x v="0"/>
    <n v="51811"/>
    <s v="10_50-55"/>
    <s v="5_50-60"/>
    <x v="2"/>
    <x v="0"/>
    <s v="Q1`21"/>
    <n v="101394127"/>
    <n v="1364659"/>
  </r>
  <r>
    <n v="9"/>
    <x v="4"/>
    <s v="HP 14-cf0000 Core"/>
    <x v="2"/>
    <x v="0"/>
    <x v="1"/>
    <x v="3"/>
    <n v="530"/>
    <x v="2"/>
    <s v="1366x768/1920x1080"/>
    <x v="0"/>
    <x v="0"/>
    <n v="46990"/>
    <s v="9_45-50"/>
    <s v="4_40-50"/>
    <x v="1"/>
    <x v="0"/>
    <s v="Q1`21"/>
    <n v="422910"/>
    <n v="5692"/>
  </r>
  <r>
    <n v="48"/>
    <x v="4"/>
    <s v="HP 14-cf3000 Core"/>
    <x v="2"/>
    <x v="0"/>
    <x v="1"/>
    <x v="5"/>
    <s v="Int/620"/>
    <x v="2"/>
    <s v="1920x1080"/>
    <x v="0"/>
    <x v="0"/>
    <n v="52773"/>
    <s v="10_50-55"/>
    <s v="5_50-60"/>
    <x v="2"/>
    <x v="0"/>
    <s v="Q1`21"/>
    <n v="2533104"/>
    <n v="34093"/>
  </r>
  <r>
    <n v="797"/>
    <x v="4"/>
    <s v="HP 14s-dq1000"/>
    <x v="2"/>
    <x v="0"/>
    <x v="1"/>
    <x v="5"/>
    <s v="Int"/>
    <x v="2"/>
    <s v="1366x768/1920x1080"/>
    <x v="0"/>
    <x v="0"/>
    <n v="49202"/>
    <s v="9_45-50"/>
    <s v="4_40-50"/>
    <x v="1"/>
    <x v="0"/>
    <s v="Q1`21"/>
    <n v="39213994"/>
    <n v="527779"/>
  </r>
  <r>
    <n v="192"/>
    <x v="4"/>
    <s v="HP 14s-dq2000"/>
    <x v="2"/>
    <x v="0"/>
    <x v="1"/>
    <x v="6"/>
    <s v="Int"/>
    <x v="2"/>
    <s v="1920x1080"/>
    <x v="0"/>
    <x v="0"/>
    <n v="50990"/>
    <s v="10_50-55"/>
    <s v="5_50-60"/>
    <x v="2"/>
    <x v="0"/>
    <s v="Q1`21"/>
    <n v="9790080"/>
    <n v="131764"/>
  </r>
  <r>
    <n v="6037"/>
    <x v="4"/>
    <s v="HP 14s-fq0000"/>
    <x v="2"/>
    <x v="0"/>
    <x v="0"/>
    <x v="7"/>
    <s v="Int"/>
    <x v="2"/>
    <s v="1366x768/1920x1080"/>
    <x v="0"/>
    <x v="0"/>
    <n v="42601"/>
    <s v="8_40-45"/>
    <s v="4_40-50"/>
    <x v="1"/>
    <x v="0"/>
    <s v="Q1`21"/>
    <n v="257182237"/>
    <n v="3461403"/>
  </r>
  <r>
    <n v="96"/>
    <x v="4"/>
    <s v="HP 15-da3000 Core"/>
    <x v="0"/>
    <x v="0"/>
    <x v="1"/>
    <x v="5"/>
    <s v="Int"/>
    <x v="0"/>
    <s v="1920x0180"/>
    <x v="0"/>
    <x v="0"/>
    <n v="48913"/>
    <s v="9_45-50"/>
    <s v="4_40-50"/>
    <x v="1"/>
    <x v="0"/>
    <s v="Q1`21"/>
    <n v="4695648"/>
    <n v="63198"/>
  </r>
  <r>
    <n v="500"/>
    <x v="4"/>
    <s v="HP 15-db1000"/>
    <x v="0"/>
    <x v="0"/>
    <x v="0"/>
    <x v="1"/>
    <s v="Int"/>
    <x v="0"/>
    <s v="1366x768/1920x1080"/>
    <x v="0"/>
    <x v="0"/>
    <n v="46610"/>
    <s v="9_45-50"/>
    <s v="4_40-50"/>
    <x v="1"/>
    <x v="0"/>
    <s v="Q1`21"/>
    <n v="23305000"/>
    <n v="313661"/>
  </r>
  <r>
    <n v="28"/>
    <x v="4"/>
    <s v="HP 15-dw1000 Core"/>
    <x v="0"/>
    <x v="0"/>
    <x v="1"/>
    <x v="11"/>
    <s v="Int"/>
    <x v="0"/>
    <s v="1366x768/1920x1080"/>
    <x v="0"/>
    <x v="0"/>
    <n v="54049"/>
    <s v="10_50-55"/>
    <s v="5_50-60"/>
    <x v="2"/>
    <x v="0"/>
    <s v="Q1`21"/>
    <n v="1513372"/>
    <n v="20368"/>
  </r>
  <r>
    <n v="422"/>
    <x v="4"/>
    <s v="HP 15-dw3000 Core"/>
    <x v="1"/>
    <x v="0"/>
    <x v="1"/>
    <x v="6"/>
    <s v="MX350"/>
    <x v="0"/>
    <s v="1920x1080"/>
    <x v="0"/>
    <x v="0"/>
    <n v="61430"/>
    <s v="12_60-65"/>
    <s v="6_60-70"/>
    <x v="4"/>
    <x v="0"/>
    <s v="Q1`21"/>
    <n v="25923460"/>
    <n v="348903"/>
  </r>
  <r>
    <n v="327"/>
    <x v="4"/>
    <s v="HP 15-gw0000"/>
    <x v="0"/>
    <x v="0"/>
    <x v="0"/>
    <x v="1"/>
    <s v="Int"/>
    <x v="0"/>
    <s v="1920x1080"/>
    <x v="0"/>
    <x v="0"/>
    <n v="44148"/>
    <s v="8_40-45"/>
    <s v="4_40-50"/>
    <x v="1"/>
    <x v="0"/>
    <s v="Q1`21"/>
    <n v="14436396"/>
    <n v="194299"/>
  </r>
  <r>
    <n v="720"/>
    <x v="4"/>
    <s v="HP 15s-eq1000"/>
    <x v="0"/>
    <x v="0"/>
    <x v="0"/>
    <x v="1"/>
    <s v="Int"/>
    <x v="0"/>
    <s v="1920x1080"/>
    <x v="0"/>
    <x v="0"/>
    <n v="48358"/>
    <s v="9_45-50"/>
    <s v="4_40-50"/>
    <x v="1"/>
    <x v="0"/>
    <s v="Q1`21"/>
    <n v="34817760"/>
    <n v="468610"/>
  </r>
  <r>
    <n v="1247"/>
    <x v="4"/>
    <s v="HP 15s-fq1000 Core"/>
    <x v="0"/>
    <x v="0"/>
    <x v="1"/>
    <x v="5"/>
    <s v="Int"/>
    <x v="0"/>
    <s v="1366x768/1920x1080"/>
    <x v="0"/>
    <x v="0"/>
    <n v="44652"/>
    <s v="8_40-45"/>
    <s v="4_40-50"/>
    <x v="1"/>
    <x v="0"/>
    <s v="Q1`21"/>
    <n v="55681044"/>
    <n v="749408"/>
  </r>
  <r>
    <n v="3935"/>
    <x v="4"/>
    <s v="HP 15s-fq2000 Core"/>
    <x v="0"/>
    <x v="0"/>
    <x v="1"/>
    <x v="6"/>
    <s v="Int"/>
    <x v="0"/>
    <s v="1920x1080"/>
    <x v="0"/>
    <x v="0"/>
    <n v="56939"/>
    <s v="11_55-60"/>
    <s v="5_50-60"/>
    <x v="2"/>
    <x v="0"/>
    <s v="Q1`21"/>
    <n v="224054965"/>
    <n v="3015545"/>
  </r>
  <r>
    <n v="58"/>
    <x v="4"/>
    <s v="HP 17-by3000 Core"/>
    <x v="1"/>
    <x v="0"/>
    <x v="1"/>
    <x v="5"/>
    <s v="Int/MX330"/>
    <x v="1"/>
    <s v="1920x1080"/>
    <x v="0"/>
    <x v="0"/>
    <n v="63436"/>
    <s v="12_60-65"/>
    <s v="6_60-70"/>
    <x v="4"/>
    <x v="0"/>
    <s v="Q1`21"/>
    <n v="3679288"/>
    <n v="49519"/>
  </r>
  <r>
    <n v="154"/>
    <x v="4"/>
    <s v="HP 17-by4000 Core"/>
    <x v="1"/>
    <x v="0"/>
    <x v="1"/>
    <x v="6"/>
    <s v="Int/MX350"/>
    <x v="1"/>
    <s v="1920x1080"/>
    <x v="0"/>
    <x v="0"/>
    <n v="45990"/>
    <s v="9_45-50"/>
    <s v="4_40-50"/>
    <x v="1"/>
    <x v="0"/>
    <s v="Q1`21"/>
    <n v="7082460"/>
    <n v="95322"/>
  </r>
  <r>
    <n v="58"/>
    <x v="4"/>
    <s v="HP 17-ca2000"/>
    <x v="0"/>
    <x v="0"/>
    <x v="0"/>
    <x v="1"/>
    <s v="Int"/>
    <x v="1"/>
    <s v="1600x900/1920x1080"/>
    <x v="0"/>
    <x v="0"/>
    <n v="49482"/>
    <s v="9_45-50"/>
    <s v="4_40-50"/>
    <x v="1"/>
    <x v="0"/>
    <s v="Q1`21"/>
    <n v="2869956"/>
    <n v="38627"/>
  </r>
  <r>
    <n v="19"/>
    <x v="4"/>
    <s v="Omen 15-dh1000"/>
    <x v="3"/>
    <x v="0"/>
    <x v="1"/>
    <x v="10"/>
    <s v="RTX2060/RTX2070"/>
    <x v="0"/>
    <s v="1920x1080"/>
    <x v="0"/>
    <x v="0"/>
    <n v="177022"/>
    <s v="35_175-180"/>
    <s v="17_170-180"/>
    <x v="5"/>
    <x v="0"/>
    <s v="Q1`21"/>
    <n v="3363418"/>
    <n v="45268"/>
  </r>
  <r>
    <n v="39"/>
    <x v="4"/>
    <s v="Omen 15-ek0000"/>
    <x v="3"/>
    <x v="0"/>
    <x v="1"/>
    <x v="10"/>
    <s v="GTX1660"/>
    <x v="0"/>
    <s v="1920x1080"/>
    <x v="0"/>
    <x v="0"/>
    <n v="133940"/>
    <s v="26_130-135"/>
    <s v="13_130-140"/>
    <x v="5"/>
    <x v="0"/>
    <s v="Q1`21"/>
    <n v="5223660"/>
    <n v="70305"/>
  </r>
  <r>
    <n v="19"/>
    <x v="4"/>
    <s v="Omen 15-en0000"/>
    <x v="3"/>
    <x v="0"/>
    <x v="0"/>
    <x v="7"/>
    <s v="GTX1660"/>
    <x v="0"/>
    <s v="1920x1080"/>
    <x v="0"/>
    <x v="0"/>
    <n v="95498"/>
    <s v="19_95-100"/>
    <s v="9_90-100"/>
    <x v="5"/>
    <x v="0"/>
    <s v="Q1`21"/>
    <n v="1814462"/>
    <n v="24421"/>
  </r>
  <r>
    <n v="163"/>
    <x v="4"/>
    <s v="Omen 17-cb1000"/>
    <x v="3"/>
    <x v="0"/>
    <x v="1"/>
    <x v="10"/>
    <s v="RTX2070/RTX2080"/>
    <x v="1"/>
    <s v="1920x1080"/>
    <x v="0"/>
    <x v="0"/>
    <n v="138204"/>
    <s v="27_135-140"/>
    <s v="13_130-140"/>
    <x v="5"/>
    <x v="0"/>
    <s v="Q1`21"/>
    <n v="22527252"/>
    <n v="303193"/>
  </r>
  <r>
    <n v="212"/>
    <x v="4"/>
    <s v="Pavilion 13-bb0000"/>
    <x v="2"/>
    <x v="0"/>
    <x v="1"/>
    <x v="6"/>
    <s v="Int"/>
    <x v="3"/>
    <s v="1920x1080"/>
    <x v="0"/>
    <x v="0"/>
    <n v="69134"/>
    <s v="13_65-70"/>
    <s v="6_60-70"/>
    <x v="4"/>
    <x v="0"/>
    <s v="Q1`21"/>
    <n v="14656408"/>
    <n v="197260"/>
  </r>
  <r>
    <n v="163"/>
    <x v="4"/>
    <s v="Pavilion 15-dk1000"/>
    <x v="3"/>
    <x v="0"/>
    <x v="1"/>
    <x v="10"/>
    <s v="GTX1650/GTX1660"/>
    <x v="0"/>
    <s v="1920x1080"/>
    <x v="0"/>
    <x v="0"/>
    <n v="92616"/>
    <s v="18_90-95"/>
    <s v="9_90-100"/>
    <x v="5"/>
    <x v="0"/>
    <s v="Q1`21"/>
    <n v="15096408"/>
    <n v="203182"/>
  </r>
  <r>
    <n v="221"/>
    <x v="4"/>
    <s v="Pavilion 15-ec1000"/>
    <x v="3"/>
    <x v="0"/>
    <x v="0"/>
    <x v="7"/>
    <s v="GTX1650"/>
    <x v="0"/>
    <s v="1920x1080"/>
    <x v="0"/>
    <x v="0"/>
    <n v="84895"/>
    <s v="16_80-85"/>
    <s v="8_80-90"/>
    <x v="5"/>
    <x v="0"/>
    <s v="Q1`21"/>
    <n v="18761795"/>
    <n v="252514"/>
  </r>
  <r>
    <n v="154"/>
    <x v="4"/>
    <s v="Pavilion 15-eg0000"/>
    <x v="1"/>
    <x v="0"/>
    <x v="1"/>
    <x v="6"/>
    <s v="MX450"/>
    <x v="0"/>
    <s v="1920x1080"/>
    <x v="0"/>
    <x v="0"/>
    <n v="70990"/>
    <s v="14_70-75"/>
    <s v="7_70-80"/>
    <x v="6"/>
    <x v="0"/>
    <s v="Q1`21"/>
    <n v="10932460"/>
    <n v="147139"/>
  </r>
  <r>
    <n v="279"/>
    <x v="4"/>
    <s v="Pavilion 15-eh0000"/>
    <x v="0"/>
    <x v="0"/>
    <x v="0"/>
    <x v="7"/>
    <s v="Int"/>
    <x v="0"/>
    <s v="1920x1080"/>
    <x v="0"/>
    <x v="0"/>
    <n v="44697"/>
    <s v="8_40-45"/>
    <s v="4_40-50"/>
    <x v="1"/>
    <x v="0"/>
    <s v="Q1`21"/>
    <n v="12470463"/>
    <n v="167839"/>
  </r>
  <r>
    <n v="192"/>
    <x v="4"/>
    <s v="Pavilion 16-a0000"/>
    <x v="3"/>
    <x v="0"/>
    <x v="1"/>
    <x v="10"/>
    <s v="GTX1650/GTX1660/RTX2060"/>
    <x v="5"/>
    <s v="1920x1080"/>
    <x v="0"/>
    <x v="0"/>
    <n v="92343"/>
    <s v="18_90-95"/>
    <s v="9_90-100"/>
    <x v="5"/>
    <x v="0"/>
    <s v="Q1`21"/>
    <n v="17729856"/>
    <n v="238625"/>
  </r>
  <r>
    <n v="240"/>
    <x v="4"/>
    <s v="Pavilion 17-cd1000"/>
    <x v="3"/>
    <x v="0"/>
    <x v="1"/>
    <x v="10"/>
    <s v="GTX1650/GTX1660"/>
    <x v="1"/>
    <s v="1920x1080"/>
    <x v="0"/>
    <x v="0"/>
    <n v="95569"/>
    <s v="19_95-100"/>
    <s v="9_90-100"/>
    <x v="5"/>
    <x v="0"/>
    <s v="Q1`21"/>
    <n v="22936560"/>
    <n v="308702"/>
  </r>
  <r>
    <n v="595"/>
    <x v="4"/>
    <s v="Pavilion x360 14-dw1000"/>
    <x v="2"/>
    <x v="0"/>
    <x v="1"/>
    <x v="6"/>
    <s v="Int"/>
    <x v="2"/>
    <s v="1920x1080"/>
    <x v="1"/>
    <x v="0"/>
    <n v="51749"/>
    <s v="10_50-55"/>
    <s v="5_50-60"/>
    <x v="2"/>
    <x v="0"/>
    <s v="Q1`21"/>
    <n v="30790655"/>
    <n v="414410"/>
  </r>
  <r>
    <n v="9"/>
    <x v="4"/>
    <s v="Pavilion x360 15-dq0000"/>
    <x v="0"/>
    <x v="0"/>
    <x v="1"/>
    <x v="4"/>
    <s v="Int"/>
    <x v="0"/>
    <s v="1920x1080"/>
    <x v="1"/>
    <x v="0"/>
    <n v="63210"/>
    <s v="12_60-65"/>
    <s v="6_60-70"/>
    <x v="4"/>
    <x v="0"/>
    <s v="Q1`21"/>
    <n v="568890"/>
    <n v="7657"/>
  </r>
  <r>
    <n v="673"/>
    <x v="4"/>
    <s v="ProBook 430 G7"/>
    <x v="2"/>
    <x v="1"/>
    <x v="1"/>
    <x v="11"/>
    <s v="Int"/>
    <x v="3"/>
    <s v="1920x1080"/>
    <x v="0"/>
    <x v="0"/>
    <n v="70670"/>
    <s v="14_70-75"/>
    <s v="7_70-80"/>
    <x v="6"/>
    <x v="0"/>
    <s v="Q1`21"/>
    <n v="47560910"/>
    <n v="640120"/>
  </r>
  <r>
    <n v="3"/>
    <x v="4"/>
    <s v="ProBook 430 G8"/>
    <x v="2"/>
    <x v="1"/>
    <x v="1"/>
    <x v="6"/>
    <s v="Int"/>
    <x v="3"/>
    <s v="1920x1080"/>
    <x v="0"/>
    <x v="0"/>
    <n v="83562"/>
    <s v="16_80-85"/>
    <s v="8_80-90"/>
    <x v="5"/>
    <x v="0"/>
    <s v="Q1`21"/>
    <n v="250686"/>
    <n v="3374"/>
  </r>
  <r>
    <n v="1445"/>
    <x v="4"/>
    <s v="ProBook 440 G7"/>
    <x v="2"/>
    <x v="1"/>
    <x v="1"/>
    <x v="11"/>
    <s v="Int"/>
    <x v="2"/>
    <s v="1366x768/1920x1080"/>
    <x v="0"/>
    <x v="0"/>
    <n v="70567"/>
    <s v="14_70-75"/>
    <s v="7_70-80"/>
    <x v="6"/>
    <x v="0"/>
    <s v="Q1`21"/>
    <n v="101969315"/>
    <n v="1372400"/>
  </r>
  <r>
    <n v="3"/>
    <x v="4"/>
    <s v="ProBook 440 G8"/>
    <x v="2"/>
    <x v="1"/>
    <x v="1"/>
    <x v="6"/>
    <s v="Int"/>
    <x v="2"/>
    <s v="1920x1080"/>
    <x v="0"/>
    <x v="0"/>
    <n v="79300"/>
    <s v="15_75-80"/>
    <s v="7_70-80"/>
    <x v="6"/>
    <x v="0"/>
    <s v="Q1`21"/>
    <n v="237900"/>
    <n v="3202"/>
  </r>
  <r>
    <n v="378"/>
    <x v="4"/>
    <s v="ProBook 445 G7"/>
    <x v="2"/>
    <x v="1"/>
    <x v="0"/>
    <x v="7"/>
    <s v="Int"/>
    <x v="2"/>
    <s v="1920x1080"/>
    <x v="0"/>
    <x v="0"/>
    <n v="67885"/>
    <s v="13_65-70"/>
    <s v="6_60-70"/>
    <x v="4"/>
    <x v="0"/>
    <s v="Q1`21"/>
    <n v="25660530"/>
    <n v="345364"/>
  </r>
  <r>
    <n v="970"/>
    <x v="4"/>
    <s v="ProBook 450 G7"/>
    <x v="0"/>
    <x v="1"/>
    <x v="1"/>
    <x v="11"/>
    <s v="Int"/>
    <x v="0"/>
    <s v="1920x1080"/>
    <x v="0"/>
    <x v="0"/>
    <n v="79782"/>
    <s v="15_75-80"/>
    <s v="7_70-80"/>
    <x v="6"/>
    <x v="0"/>
    <s v="Q1`21"/>
    <n v="77388540"/>
    <n v="1041569"/>
  </r>
  <r>
    <n v="272"/>
    <x v="4"/>
    <s v="ProBook 450 G8"/>
    <x v="0"/>
    <x v="1"/>
    <x v="1"/>
    <x v="6"/>
    <s v="Int"/>
    <x v="0"/>
    <s v="1920x1080"/>
    <x v="0"/>
    <x v="0"/>
    <n v="81150"/>
    <s v="16_80-85"/>
    <s v="8_80-90"/>
    <x v="5"/>
    <x v="0"/>
    <s v="Q1`21"/>
    <n v="22072800"/>
    <n v="297077"/>
  </r>
  <r>
    <n v="3"/>
    <x v="4"/>
    <s v="ProBook 455R G6"/>
    <x v="0"/>
    <x v="1"/>
    <x v="0"/>
    <x v="1"/>
    <s v="Int"/>
    <x v="0"/>
    <s v="1920x1080"/>
    <x v="0"/>
    <x v="0"/>
    <n v="65782"/>
    <s v="13_65-70"/>
    <s v="6_60-70"/>
    <x v="4"/>
    <x v="0"/>
    <s v="Q1`21"/>
    <n v="197346"/>
    <n v="2656"/>
  </r>
  <r>
    <n v="3"/>
    <x v="4"/>
    <s v="ProBook 470 G7"/>
    <x v="1"/>
    <x v="1"/>
    <x v="1"/>
    <x v="11"/>
    <n v="530"/>
    <x v="1"/>
    <s v="1920x1080"/>
    <x v="0"/>
    <x v="0"/>
    <n v="70812"/>
    <s v="14_70-75"/>
    <s v="7_70-80"/>
    <x v="6"/>
    <x v="0"/>
    <s v="Q1`21"/>
    <n v="212436"/>
    <n v="2859"/>
  </r>
  <r>
    <n v="15"/>
    <x v="4"/>
    <s v="ProBook 630 G8"/>
    <x v="2"/>
    <x v="1"/>
    <x v="1"/>
    <x v="6"/>
    <s v="Int"/>
    <x v="3"/>
    <s v="1920x1080"/>
    <x v="0"/>
    <x v="0"/>
    <n v="81200"/>
    <s v="16_80-85"/>
    <s v="8_80-90"/>
    <x v="5"/>
    <x v="0"/>
    <s v="Q1`21"/>
    <n v="1218000"/>
    <n v="16393"/>
  </r>
  <r>
    <n v="45"/>
    <x v="4"/>
    <s v="ProBook 635 G7"/>
    <x v="2"/>
    <x v="1"/>
    <x v="0"/>
    <x v="7"/>
    <s v="Int"/>
    <x v="3"/>
    <s v="1920x1080"/>
    <x v="0"/>
    <x v="0"/>
    <n v="83000"/>
    <s v="16_80-85"/>
    <s v="8_80-90"/>
    <x v="5"/>
    <x v="0"/>
    <s v="Q1`21"/>
    <n v="3735000"/>
    <n v="50269"/>
  </r>
  <r>
    <n v="9"/>
    <x v="4"/>
    <s v="ProBook 640 G5"/>
    <x v="2"/>
    <x v="1"/>
    <x v="1"/>
    <x v="4"/>
    <s v="Int"/>
    <x v="2"/>
    <s v="1920x1080"/>
    <x v="0"/>
    <x v="0"/>
    <n v="87442"/>
    <s v="17_85-90"/>
    <s v="8_80-90"/>
    <x v="5"/>
    <x v="0"/>
    <s v="Q1`21"/>
    <n v="786978"/>
    <n v="10592"/>
  </r>
  <r>
    <n v="9"/>
    <x v="4"/>
    <s v="ProBook 640 G8"/>
    <x v="2"/>
    <x v="1"/>
    <x v="1"/>
    <x v="6"/>
    <s v="Int"/>
    <x v="2"/>
    <s v="1920x1080"/>
    <x v="0"/>
    <x v="0"/>
    <n v="89210"/>
    <s v="17_85-90"/>
    <s v="8_80-90"/>
    <x v="5"/>
    <x v="0"/>
    <s v="Q1`21"/>
    <n v="802890"/>
    <n v="10806"/>
  </r>
  <r>
    <n v="9"/>
    <x v="4"/>
    <s v="ProBook 650 G5"/>
    <x v="0"/>
    <x v="1"/>
    <x v="1"/>
    <x v="4"/>
    <s v="Int"/>
    <x v="0"/>
    <s v="1920x1080"/>
    <x v="0"/>
    <x v="0"/>
    <n v="63442"/>
    <s v="12_60-65"/>
    <s v="6_60-70"/>
    <x v="4"/>
    <x v="0"/>
    <s v="Q1`21"/>
    <n v="570978"/>
    <n v="7685"/>
  </r>
  <r>
    <n v="27"/>
    <x v="4"/>
    <s v="ProBook 650 G8"/>
    <x v="0"/>
    <x v="1"/>
    <x v="1"/>
    <x v="6"/>
    <s v="Int"/>
    <x v="0"/>
    <s v="1920x1080"/>
    <x v="0"/>
    <x v="0"/>
    <n v="92862"/>
    <s v="18_90-95"/>
    <s v="9_90-100"/>
    <x v="5"/>
    <x v="0"/>
    <s v="Q1`21"/>
    <n v="2507274"/>
    <n v="33745"/>
  </r>
  <r>
    <n v="134"/>
    <x v="4"/>
    <s v="Spectre x360 13-aw2000"/>
    <x v="2"/>
    <x v="0"/>
    <x v="1"/>
    <x v="6"/>
    <s v="Int"/>
    <x v="3"/>
    <s v="1920x1080"/>
    <x v="1"/>
    <x v="0"/>
    <n v="125892"/>
    <s v="25_125-130"/>
    <s v="12_120-130"/>
    <x v="5"/>
    <x v="0"/>
    <s v="Q1`21"/>
    <n v="16869528"/>
    <n v="227046"/>
  </r>
  <r>
    <n v="6"/>
    <x v="4"/>
    <s v="ZBook 14u G6"/>
    <x v="5"/>
    <x v="1"/>
    <x v="1"/>
    <x v="4"/>
    <s v="Pro WX3200"/>
    <x v="2"/>
    <s v="1920x1080"/>
    <x v="0"/>
    <x v="0"/>
    <n v="118264"/>
    <s v="23_115-120"/>
    <s v="11_110-120"/>
    <x v="5"/>
    <x v="0"/>
    <s v="Q1`21"/>
    <n v="709584"/>
    <n v="9550"/>
  </r>
  <r>
    <n v="9"/>
    <x v="4"/>
    <s v="ZBook 15 Create G7"/>
    <x v="5"/>
    <x v="1"/>
    <x v="1"/>
    <x v="10"/>
    <s v="RTX2070"/>
    <x v="0"/>
    <s v="1920x1080/3840x2160"/>
    <x v="0"/>
    <x v="0"/>
    <n v="214956"/>
    <s v="42_210-215"/>
    <s v="21_210-220"/>
    <x v="5"/>
    <x v="0"/>
    <s v="Q1`21"/>
    <n v="1934604"/>
    <n v="26038"/>
  </r>
  <r>
    <n v="12"/>
    <x v="4"/>
    <s v="ZBook 15 G6"/>
    <x v="5"/>
    <x v="1"/>
    <x v="1"/>
    <x v="9"/>
    <s v="Int/T1000"/>
    <x v="0"/>
    <s v="1920x1080/3840x2160"/>
    <x v="0"/>
    <x v="0"/>
    <n v="237120"/>
    <s v="47_235-240"/>
    <s v="23_230-240"/>
    <x v="5"/>
    <x v="0"/>
    <s v="Q1`21"/>
    <n v="2845440"/>
    <n v="38297"/>
  </r>
  <r>
    <n v="4"/>
    <x v="4"/>
    <s v="ZBook 15 Power G7"/>
    <x v="5"/>
    <x v="1"/>
    <x v="1"/>
    <x v="10"/>
    <s v="Quadro T1000"/>
    <x v="0"/>
    <s v="1920x1080/3840x2160"/>
    <x v="0"/>
    <x v="0"/>
    <n v="129990"/>
    <s v="25_125-130"/>
    <s v="12_120-130"/>
    <x v="5"/>
    <x v="0"/>
    <s v="Q1`21"/>
    <n v="519960"/>
    <n v="6998"/>
  </r>
  <r>
    <n v="6"/>
    <x v="4"/>
    <s v="ZBook 15 Studio G7"/>
    <x v="5"/>
    <x v="1"/>
    <x v="1"/>
    <x v="10"/>
    <s v="Quadro P1000/T1000"/>
    <x v="0"/>
    <s v="1920x1080/3840x2160"/>
    <x v="0"/>
    <x v="0"/>
    <n v="211340"/>
    <s v="42_210-215"/>
    <s v="21_210-220"/>
    <x v="5"/>
    <x v="0"/>
    <s v="Q1`21"/>
    <n v="1268040"/>
    <n v="17066"/>
  </r>
  <r>
    <n v="25"/>
    <x v="4"/>
    <s v="ZBook 15v G5"/>
    <x v="5"/>
    <x v="1"/>
    <x v="1"/>
    <x v="9"/>
    <s v="Quadro P600"/>
    <x v="0"/>
    <s v="1920x1080"/>
    <x v="0"/>
    <x v="0"/>
    <n v="133008"/>
    <s v="26_130-135"/>
    <s v="13_130-140"/>
    <x v="5"/>
    <x v="0"/>
    <s v="Q1`21"/>
    <n v="3325200"/>
    <n v="44754"/>
  </r>
  <r>
    <n v="9"/>
    <x v="4"/>
    <s v="ZBook 17 G6"/>
    <x v="5"/>
    <x v="1"/>
    <x v="1"/>
    <x v="9"/>
    <s v="RTX3000"/>
    <x v="1"/>
    <s v="1920x1080"/>
    <x v="0"/>
    <x v="0"/>
    <n v="224299"/>
    <s v="44_220-225"/>
    <s v="22_220-230"/>
    <x v="5"/>
    <x v="0"/>
    <s v="Q1`21"/>
    <n v="2018691"/>
    <n v="27169"/>
  </r>
  <r>
    <n v="430"/>
    <x v="4"/>
    <s v="ZBook Firefly 14 G7"/>
    <x v="5"/>
    <x v="1"/>
    <x v="1"/>
    <x v="10"/>
    <s v="Int/Quadro P520"/>
    <x v="2"/>
    <s v="1920x1080"/>
    <x v="0"/>
    <x v="0"/>
    <n v="139376"/>
    <s v="27_135-140"/>
    <s v="13_130-140"/>
    <x v="5"/>
    <x v="0"/>
    <s v="Q1`21"/>
    <n v="59931680"/>
    <n v="806617"/>
  </r>
  <r>
    <n v="34"/>
    <x v="4"/>
    <s v="ZBook Firefly 15 G7"/>
    <x v="5"/>
    <x v="1"/>
    <x v="1"/>
    <x v="10"/>
    <s v="Quadro P520"/>
    <x v="0"/>
    <s v="3840x2160"/>
    <x v="0"/>
    <x v="0"/>
    <n v="141990"/>
    <s v="28_140-145"/>
    <s v="14_140-150"/>
    <x v="5"/>
    <x v="0"/>
    <s v="Q1`21"/>
    <n v="4827660"/>
    <n v="64975"/>
  </r>
  <r>
    <n v="30"/>
    <x v="4"/>
    <s v="ZBook Fury 17 G7"/>
    <x v="5"/>
    <x v="1"/>
    <x v="1"/>
    <x v="10"/>
    <s v="Quadro T2000/RTX3000/RTX5000"/>
    <x v="1"/>
    <s v="3840x2160"/>
    <x v="0"/>
    <x v="0"/>
    <n v="233200"/>
    <s v="46_230-235"/>
    <s v="23_230-240"/>
    <x v="5"/>
    <x v="0"/>
    <s v="Q1`21"/>
    <n v="6996000"/>
    <n v="94159"/>
  </r>
  <r>
    <n v="21"/>
    <x v="4"/>
    <s v="ZBook x360 15 Studio G5"/>
    <x v="5"/>
    <x v="1"/>
    <x v="1"/>
    <x v="9"/>
    <s v="Quadro P2000"/>
    <x v="0"/>
    <s v="1920x1080/3840x2160"/>
    <x v="1"/>
    <x v="0"/>
    <n v="221750"/>
    <s v="44_220-225"/>
    <s v="22_220-230"/>
    <x v="5"/>
    <x v="0"/>
    <s v="Q1`21"/>
    <n v="4656750"/>
    <n v="62675"/>
  </r>
  <r>
    <n v="4"/>
    <x v="5"/>
    <s v="IdeaPad 110-15A"/>
    <x v="1"/>
    <x v="0"/>
    <x v="0"/>
    <x v="16"/>
    <s v="Int/R5 M430"/>
    <x v="0"/>
    <s v="1366x768"/>
    <x v="0"/>
    <x v="1"/>
    <n v="25000"/>
    <s v="5_25-30"/>
    <s v="2_20-30"/>
    <x v="0"/>
    <x v="0"/>
    <s v="Q1`21"/>
    <n v="100000"/>
    <n v="1346"/>
  </r>
  <r>
    <n v="133"/>
    <x v="5"/>
    <s v="IdeaPad 3 15ARE05"/>
    <x v="0"/>
    <x v="0"/>
    <x v="0"/>
    <x v="7"/>
    <s v="Int"/>
    <x v="0"/>
    <s v="1920x1080"/>
    <x v="0"/>
    <x v="0"/>
    <n v="52754"/>
    <s v="10_50-55"/>
    <s v="5_50-60"/>
    <x v="2"/>
    <x v="0"/>
    <s v="Q1`21"/>
    <n v="7016282"/>
    <n v="94432"/>
  </r>
  <r>
    <n v="750"/>
    <x v="5"/>
    <s v="IdeaPad 3 15IIL05"/>
    <x v="0"/>
    <x v="0"/>
    <x v="1"/>
    <x v="5"/>
    <s v="Int"/>
    <x v="0"/>
    <s v="1920x1080"/>
    <x v="0"/>
    <x v="0"/>
    <n v="55440"/>
    <s v="11_55-60"/>
    <s v="5_50-60"/>
    <x v="2"/>
    <x v="0"/>
    <s v="Q1`21"/>
    <n v="41580000"/>
    <n v="559623"/>
  </r>
  <r>
    <n v="791"/>
    <x v="5"/>
    <s v="IdeaPad 3 15IML05"/>
    <x v="1"/>
    <x v="0"/>
    <x v="1"/>
    <x v="11"/>
    <s v="Int/MX130"/>
    <x v="0"/>
    <s v="1920x1080"/>
    <x v="0"/>
    <x v="0"/>
    <n v="49800"/>
    <s v="9_45-50"/>
    <s v="4_40-50"/>
    <x v="1"/>
    <x v="0"/>
    <s v="Q1`21"/>
    <n v="39391800"/>
    <n v="530172"/>
  </r>
  <r>
    <n v="509"/>
    <x v="5"/>
    <s v="IdeaPad 3 17ADA05"/>
    <x v="0"/>
    <x v="0"/>
    <x v="0"/>
    <x v="1"/>
    <s v="Int"/>
    <x v="1"/>
    <s v="1600x900"/>
    <x v="0"/>
    <x v="0"/>
    <n v="45986"/>
    <s v="9_45-50"/>
    <s v="4_40-50"/>
    <x v="1"/>
    <x v="0"/>
    <s v="Q1`21"/>
    <n v="23406874"/>
    <n v="315032"/>
  </r>
  <r>
    <n v="6"/>
    <x v="5"/>
    <s v="IdeaPad 330-15ARR"/>
    <x v="0"/>
    <x v="0"/>
    <x v="0"/>
    <x v="8"/>
    <s v="Int"/>
    <x v="0"/>
    <s v="1920x1080"/>
    <x v="0"/>
    <x v="0"/>
    <n v="42493"/>
    <s v="8_40-45"/>
    <s v="4_40-50"/>
    <x v="1"/>
    <x v="0"/>
    <s v="Q1`21"/>
    <n v="254958"/>
    <n v="3431"/>
  </r>
  <r>
    <n v="6"/>
    <x v="5"/>
    <s v="IdeaPad 330-17IKBR"/>
    <x v="1"/>
    <x v="0"/>
    <x v="1"/>
    <x v="15"/>
    <s v="MX150"/>
    <x v="1"/>
    <s v="1920x1080"/>
    <x v="0"/>
    <x v="0"/>
    <n v="75327"/>
    <s v="15_75-80"/>
    <s v="7_70-80"/>
    <x v="6"/>
    <x v="0"/>
    <s v="Q1`21"/>
    <n v="451962"/>
    <n v="6083"/>
  </r>
  <r>
    <n v="4"/>
    <x v="5"/>
    <s v="IdeaPad 330s-15IKB"/>
    <x v="1"/>
    <x v="0"/>
    <x v="1"/>
    <x v="15"/>
    <n v="540"/>
    <x v="0"/>
    <s v="1920x1080"/>
    <x v="0"/>
    <x v="0"/>
    <n v="50292"/>
    <s v="10_50-55"/>
    <s v="5_50-60"/>
    <x v="2"/>
    <x v="0"/>
    <s v="Q1`21"/>
    <n v="201168"/>
    <n v="2708"/>
  </r>
  <r>
    <n v="184"/>
    <x v="5"/>
    <s v="IdeaPad 5 14ARE05"/>
    <x v="2"/>
    <x v="0"/>
    <x v="0"/>
    <x v="7"/>
    <s v="Int"/>
    <x v="2"/>
    <s v="1920x1080"/>
    <x v="0"/>
    <x v="0"/>
    <n v="54456"/>
    <s v="10_50-55"/>
    <s v="5_50-60"/>
    <x v="2"/>
    <x v="0"/>
    <s v="Q1`21"/>
    <n v="10019904"/>
    <n v="134857"/>
  </r>
  <r>
    <n v="14"/>
    <x v="5"/>
    <s v="IdeaPad 5 14IIL05"/>
    <x v="2"/>
    <x v="0"/>
    <x v="1"/>
    <x v="5"/>
    <s v="Int"/>
    <x v="2"/>
    <s v="1920x1080"/>
    <x v="0"/>
    <x v="0"/>
    <n v="53314"/>
    <s v="10_50-55"/>
    <s v="5_50-60"/>
    <x v="2"/>
    <x v="0"/>
    <s v="Q1`21"/>
    <n v="746396"/>
    <n v="10046"/>
  </r>
  <r>
    <n v="32"/>
    <x v="5"/>
    <s v="IdeaPad 5 14ITL05"/>
    <x v="2"/>
    <x v="0"/>
    <x v="1"/>
    <x v="6"/>
    <s v="Int"/>
    <x v="2"/>
    <s v="1920x1080"/>
    <x v="0"/>
    <x v="0"/>
    <n v="78600"/>
    <s v="15_75-80"/>
    <s v="7_70-80"/>
    <x v="6"/>
    <x v="0"/>
    <s v="Q1`21"/>
    <n v="2515200"/>
    <n v="33852"/>
  </r>
  <r>
    <n v="66"/>
    <x v="5"/>
    <s v="IdeaPad 5 15ARE05"/>
    <x v="0"/>
    <x v="0"/>
    <x v="0"/>
    <x v="7"/>
    <s v="Int"/>
    <x v="0"/>
    <s v="1920x1080"/>
    <x v="0"/>
    <x v="0"/>
    <n v="59460"/>
    <s v="11_55-60"/>
    <s v="5_50-60"/>
    <x v="2"/>
    <x v="0"/>
    <s v="Q1`21"/>
    <n v="3924360"/>
    <n v="52818"/>
  </r>
  <r>
    <n v="57"/>
    <x v="5"/>
    <s v="IdeaPad 5 15IIL05"/>
    <x v="0"/>
    <x v="0"/>
    <x v="1"/>
    <x v="5"/>
    <s v="Int"/>
    <x v="0"/>
    <s v="1920x1080"/>
    <x v="0"/>
    <x v="0"/>
    <n v="64379"/>
    <s v="12_60-65"/>
    <s v="6_60-70"/>
    <x v="4"/>
    <x v="0"/>
    <s v="Q1`21"/>
    <n v="3669603"/>
    <n v="49389"/>
  </r>
  <r>
    <n v="103"/>
    <x v="5"/>
    <s v="IdeaPad 5 15ITL05"/>
    <x v="0"/>
    <x v="0"/>
    <x v="1"/>
    <x v="6"/>
    <s v="Int"/>
    <x v="0"/>
    <s v="1920x1080"/>
    <x v="0"/>
    <x v="0"/>
    <n v="80920"/>
    <s v="16_80-85"/>
    <s v="8_80-90"/>
    <x v="5"/>
    <x v="0"/>
    <s v="Q1`21"/>
    <n v="8334760"/>
    <n v="112177"/>
  </r>
  <r>
    <n v="2"/>
    <x v="5"/>
    <s v="IdeaPad 530s-15IKB"/>
    <x v="1"/>
    <x v="0"/>
    <x v="1"/>
    <x v="15"/>
    <s v="Int/MX150"/>
    <x v="0"/>
    <s v="1920x1080"/>
    <x v="0"/>
    <x v="0"/>
    <n v="57821"/>
    <s v="11_55-60"/>
    <s v="5_50-60"/>
    <x v="2"/>
    <x v="0"/>
    <s v="Q1`21"/>
    <n v="115642"/>
    <n v="1556"/>
  </r>
  <r>
    <n v="437"/>
    <x v="5"/>
    <s v="IdeaPad C340-14IML"/>
    <x v="2"/>
    <x v="0"/>
    <x v="1"/>
    <x v="11"/>
    <s v="Int"/>
    <x v="2"/>
    <s v="1920x1080"/>
    <x v="1"/>
    <x v="0"/>
    <n v="57522"/>
    <s v="11_55-60"/>
    <s v="5_50-60"/>
    <x v="2"/>
    <x v="0"/>
    <s v="Q1`21"/>
    <n v="25137114"/>
    <n v="338319"/>
  </r>
  <r>
    <n v="6"/>
    <x v="5"/>
    <s v="IdeaPad Flex 5 14IIL05"/>
    <x v="2"/>
    <x v="0"/>
    <x v="1"/>
    <x v="5"/>
    <s v="Int"/>
    <x v="2"/>
    <s v="1920x1080"/>
    <x v="1"/>
    <x v="0"/>
    <n v="67549"/>
    <s v="13_65-70"/>
    <s v="6_60-70"/>
    <x v="4"/>
    <x v="0"/>
    <s v="Q1`21"/>
    <n v="405294"/>
    <n v="5455"/>
  </r>
  <r>
    <n v="3848"/>
    <x v="5"/>
    <s v="IdeaPad Gaming 3 15ARH05"/>
    <x v="3"/>
    <x v="0"/>
    <x v="0"/>
    <x v="7"/>
    <s v="GTX1650"/>
    <x v="0"/>
    <s v="1920x1080"/>
    <x v="0"/>
    <x v="0"/>
    <n v="78072"/>
    <s v="15_75-80"/>
    <s v="7_70-80"/>
    <x v="6"/>
    <x v="0"/>
    <s v="Q1`21"/>
    <n v="300421056"/>
    <n v="4043352"/>
  </r>
  <r>
    <n v="348"/>
    <x v="5"/>
    <s v="IdeaPad Gaming 3 15IMH05"/>
    <x v="3"/>
    <x v="0"/>
    <x v="1"/>
    <x v="10"/>
    <s v="GTX1650"/>
    <x v="0"/>
    <s v="1920x1080"/>
    <x v="0"/>
    <x v="0"/>
    <n v="84488"/>
    <s v="16_80-85"/>
    <s v="8_80-90"/>
    <x v="5"/>
    <x v="0"/>
    <s v="Q1`21"/>
    <n v="29401824"/>
    <n v="395718"/>
  </r>
  <r>
    <n v="385"/>
    <x v="5"/>
    <s v="IdeaPad L3 15IML05"/>
    <x v="0"/>
    <x v="0"/>
    <x v="1"/>
    <x v="11"/>
    <s v="Int"/>
    <x v="0"/>
    <s v="1920x1080"/>
    <x v="0"/>
    <x v="0"/>
    <n v="38978"/>
    <s v="7_35-40"/>
    <s v="3_30-40"/>
    <x v="3"/>
    <x v="0"/>
    <s v="Q1`21"/>
    <n v="15006530"/>
    <n v="201972"/>
  </r>
  <r>
    <n v="6728"/>
    <x v="5"/>
    <s v="IdeaPad L340-15API"/>
    <x v="0"/>
    <x v="0"/>
    <x v="0"/>
    <x v="1"/>
    <s v="Int"/>
    <x v="0"/>
    <s v="1920x1080"/>
    <x v="0"/>
    <x v="0"/>
    <n v="45379"/>
    <s v="9_45-50"/>
    <s v="4_40-50"/>
    <x v="1"/>
    <x v="0"/>
    <s v="Q1`21"/>
    <n v="305309912"/>
    <n v="4109151"/>
  </r>
  <r>
    <n v="6"/>
    <x v="5"/>
    <s v="IdeaPad L340-15IRH"/>
    <x v="3"/>
    <x v="0"/>
    <x v="1"/>
    <x v="9"/>
    <s v="GTX1050/GTX1650"/>
    <x v="0"/>
    <s v="1920x1080"/>
    <x v="0"/>
    <x v="0"/>
    <n v="69366"/>
    <s v="13_65-70"/>
    <s v="6_60-70"/>
    <x v="4"/>
    <x v="0"/>
    <s v="Q1`21"/>
    <n v="416196"/>
    <n v="5602"/>
  </r>
  <r>
    <n v="1016"/>
    <x v="5"/>
    <s v="IdeaPad L340-15IWL"/>
    <x v="0"/>
    <x v="0"/>
    <x v="1"/>
    <x v="4"/>
    <s v="Int"/>
    <x v="0"/>
    <s v="1920x1080"/>
    <x v="0"/>
    <x v="0"/>
    <n v="46993"/>
    <s v="9_45-50"/>
    <s v="4_40-50"/>
    <x v="1"/>
    <x v="0"/>
    <s v="Q1`21"/>
    <n v="47744888"/>
    <n v="642596"/>
  </r>
  <r>
    <n v="44"/>
    <x v="5"/>
    <s v="IdeaPad L340-17API"/>
    <x v="0"/>
    <x v="0"/>
    <x v="0"/>
    <x v="1"/>
    <s v="Int"/>
    <x v="1"/>
    <s v="1920x1080"/>
    <x v="0"/>
    <x v="0"/>
    <n v="66198"/>
    <s v="13_65-70"/>
    <s v="6_60-70"/>
    <x v="4"/>
    <x v="0"/>
    <s v="Q1`21"/>
    <n v="2912712"/>
    <n v="39202"/>
  </r>
  <r>
    <n v="4"/>
    <x v="5"/>
    <s v="IdeaPad L340-17IRH"/>
    <x v="3"/>
    <x v="0"/>
    <x v="1"/>
    <x v="9"/>
    <s v="GTX1050/GTX1650"/>
    <x v="1"/>
    <s v="1920x1080"/>
    <x v="0"/>
    <x v="0"/>
    <n v="76664"/>
    <s v="15_75-80"/>
    <s v="7_70-80"/>
    <x v="6"/>
    <x v="0"/>
    <s v="Q1`21"/>
    <n v="306656"/>
    <n v="4127"/>
  </r>
  <r>
    <n v="32"/>
    <x v="5"/>
    <s v="IdeaPad S145-15AST"/>
    <x v="0"/>
    <x v="0"/>
    <x v="0"/>
    <x v="0"/>
    <s v="Int"/>
    <x v="0"/>
    <s v="1920x1080"/>
    <x v="0"/>
    <x v="0"/>
    <n v="35975"/>
    <s v="7_35-40"/>
    <s v="3_30-40"/>
    <x v="3"/>
    <x v="0"/>
    <s v="Q1`21"/>
    <n v="1151200"/>
    <n v="15494"/>
  </r>
  <r>
    <n v="1794"/>
    <x v="5"/>
    <s v="IdeaPad S145-15IIL"/>
    <x v="0"/>
    <x v="0"/>
    <x v="1"/>
    <x v="5"/>
    <s v="Int"/>
    <x v="0"/>
    <s v="1920x1080"/>
    <x v="0"/>
    <x v="0"/>
    <n v="44594"/>
    <s v="8_40-45"/>
    <s v="4_40-50"/>
    <x v="1"/>
    <x v="0"/>
    <s v="Q1`21"/>
    <n v="80001636"/>
    <n v="1076738"/>
  </r>
  <r>
    <n v="2"/>
    <x v="5"/>
    <s v="IdeaPad S540-13API"/>
    <x v="2"/>
    <x v="0"/>
    <x v="0"/>
    <x v="1"/>
    <s v="Int"/>
    <x v="3"/>
    <s v="1920x1080"/>
    <x v="0"/>
    <x v="0"/>
    <n v="77072"/>
    <s v="15_75-80"/>
    <s v="7_70-80"/>
    <x v="6"/>
    <x v="0"/>
    <s v="Q1`21"/>
    <n v="154144"/>
    <n v="2075"/>
  </r>
  <r>
    <n v="2"/>
    <x v="5"/>
    <s v="IdeaPad S540-13IML"/>
    <x v="2"/>
    <x v="0"/>
    <x v="1"/>
    <x v="11"/>
    <s v="Int"/>
    <x v="3"/>
    <s v="1920x1080"/>
    <x v="0"/>
    <x v="0"/>
    <n v="82074"/>
    <s v="16_80-85"/>
    <s v="8_80-90"/>
    <x v="5"/>
    <x v="0"/>
    <s v="Q1`21"/>
    <n v="164148"/>
    <n v="2209"/>
  </r>
  <r>
    <n v="121"/>
    <x v="5"/>
    <s v="Legion 5 15ARH05"/>
    <x v="3"/>
    <x v="0"/>
    <x v="0"/>
    <x v="7"/>
    <s v="GTX1650/GTX1660"/>
    <x v="0"/>
    <s v="1920x1080"/>
    <x v="0"/>
    <x v="0"/>
    <n v="97111"/>
    <s v="19_95-100"/>
    <s v="9_90-100"/>
    <x v="5"/>
    <x v="0"/>
    <s v="Q1`21"/>
    <n v="11750431"/>
    <n v="158148"/>
  </r>
  <r>
    <n v="61"/>
    <x v="5"/>
    <s v="Legion 5 17IMH05"/>
    <x v="3"/>
    <x v="0"/>
    <x v="1"/>
    <x v="10"/>
    <s v="GTX1660"/>
    <x v="1"/>
    <s v="1920x1080"/>
    <x v="0"/>
    <x v="0"/>
    <n v="115252"/>
    <s v="23_115-120"/>
    <s v="11_110-120"/>
    <x v="5"/>
    <x v="0"/>
    <s v="Q1`21"/>
    <n v="7030372"/>
    <n v="94621"/>
  </r>
  <r>
    <n v="83"/>
    <x v="5"/>
    <s v="Legion 5i 15IMH05"/>
    <x v="3"/>
    <x v="0"/>
    <x v="1"/>
    <x v="10"/>
    <s v="GTX1650/GTX1660/RTX2060"/>
    <x v="0"/>
    <s v="1920x1080"/>
    <x v="0"/>
    <x v="0"/>
    <n v="121229"/>
    <s v="24_120-125"/>
    <s v="12_120-130"/>
    <x v="5"/>
    <x v="0"/>
    <s v="Q1`21"/>
    <n v="10062007"/>
    <n v="135424"/>
  </r>
  <r>
    <n v="201"/>
    <x v="5"/>
    <s v="Legion 5Pi 15IMH05"/>
    <x v="3"/>
    <x v="0"/>
    <x v="1"/>
    <x v="10"/>
    <s v="GTX1650/GTX1660"/>
    <x v="0"/>
    <s v="1920x1080"/>
    <x v="0"/>
    <x v="0"/>
    <n v="108160"/>
    <s v="21_105-110"/>
    <s v="10_100-110"/>
    <x v="5"/>
    <x v="0"/>
    <s v="Q1`21"/>
    <n v="21740160"/>
    <n v="292600"/>
  </r>
  <r>
    <n v="125"/>
    <x v="5"/>
    <s v="Legion 7i 15IMH05"/>
    <x v="3"/>
    <x v="0"/>
    <x v="1"/>
    <x v="10"/>
    <s v="RTX2060/RTX2070/RTX2080"/>
    <x v="0"/>
    <s v="1920x1080"/>
    <x v="0"/>
    <x v="0"/>
    <n v="165212"/>
    <s v="33_165-170"/>
    <s v="16_160-170"/>
    <x v="5"/>
    <x v="0"/>
    <s v="Q1`21"/>
    <n v="20651500"/>
    <n v="277948"/>
  </r>
  <r>
    <n v="2"/>
    <x v="5"/>
    <s v="Legion 7i 15IMHG05"/>
    <x v="3"/>
    <x v="0"/>
    <x v="1"/>
    <x v="10"/>
    <s v="RTX2070/RTX2080"/>
    <x v="0"/>
    <s v="1920x1080"/>
    <x v="0"/>
    <x v="0"/>
    <n v="156269"/>
    <s v="31_155-160"/>
    <s v="15_150-160"/>
    <x v="5"/>
    <x v="0"/>
    <s v="Q1`21"/>
    <n v="312538"/>
    <n v="4206"/>
  </r>
  <r>
    <n v="63"/>
    <x v="5"/>
    <s v="Legion Y540-15IRH"/>
    <x v="3"/>
    <x v="0"/>
    <x v="1"/>
    <x v="9"/>
    <s v="GTX1660"/>
    <x v="0"/>
    <s v="1920x1080"/>
    <x v="0"/>
    <x v="0"/>
    <n v="93703"/>
    <s v="18_90-95"/>
    <s v="9_90-100"/>
    <x v="5"/>
    <x v="0"/>
    <s v="Q1`21"/>
    <n v="5903289"/>
    <n v="79452"/>
  </r>
  <r>
    <n v="2"/>
    <x v="5"/>
    <s v="Legion Y740-15IRH"/>
    <x v="3"/>
    <x v="0"/>
    <x v="1"/>
    <x v="9"/>
    <s v="GTX1660/RTX2060/RTX2070/RTX2080"/>
    <x v="0"/>
    <s v="1920x1080"/>
    <x v="0"/>
    <x v="0"/>
    <n v="109990"/>
    <s v="21_105-110"/>
    <s v="10_100-110"/>
    <x v="5"/>
    <x v="0"/>
    <s v="Q1`21"/>
    <n v="219980"/>
    <n v="2961"/>
  </r>
  <r>
    <n v="73"/>
    <x v="5"/>
    <s v="Thinkbook 13s-IML"/>
    <x v="2"/>
    <x v="1"/>
    <x v="1"/>
    <x v="11"/>
    <s v="Int"/>
    <x v="3"/>
    <s v="1920x1080"/>
    <x v="0"/>
    <x v="0"/>
    <n v="71299"/>
    <s v="14_70-75"/>
    <s v="7_70-80"/>
    <x v="6"/>
    <x v="0"/>
    <s v="Q1`21"/>
    <n v="5204827"/>
    <n v="70052"/>
  </r>
  <r>
    <n v="117"/>
    <x v="5"/>
    <s v="Thinkbook 13s-ITL G2"/>
    <x v="2"/>
    <x v="1"/>
    <x v="1"/>
    <x v="6"/>
    <s v="Int"/>
    <x v="3"/>
    <s v="1920x1200/2560x1600"/>
    <x v="0"/>
    <x v="0"/>
    <n v="76983"/>
    <s v="15_75-80"/>
    <s v="7_70-80"/>
    <x v="6"/>
    <x v="0"/>
    <s v="Q1`21"/>
    <n v="9007011"/>
    <n v="121225"/>
  </r>
  <r>
    <n v="420"/>
    <x v="5"/>
    <s v="Thinkbook 14-IIL"/>
    <x v="2"/>
    <x v="1"/>
    <x v="1"/>
    <x v="11"/>
    <s v="Int"/>
    <x v="2"/>
    <s v="1920x1080"/>
    <x v="0"/>
    <x v="0"/>
    <n v="68217"/>
    <s v="13_65-70"/>
    <s v="6_60-70"/>
    <x v="4"/>
    <x v="0"/>
    <s v="Q1`21"/>
    <n v="28651140"/>
    <n v="385614"/>
  </r>
  <r>
    <n v="215"/>
    <x v="5"/>
    <s v="Thinkbook 14-ITL G2"/>
    <x v="2"/>
    <x v="1"/>
    <x v="1"/>
    <x v="6"/>
    <s v="Int"/>
    <x v="2"/>
    <s v="1920x1080"/>
    <x v="0"/>
    <x v="0"/>
    <n v="64290"/>
    <s v="12_60-65"/>
    <s v="6_60-70"/>
    <x v="4"/>
    <x v="0"/>
    <s v="Q1`21"/>
    <n v="13822350"/>
    <n v="186034"/>
  </r>
  <r>
    <n v="781"/>
    <x v="5"/>
    <s v="Thinkbook 15-ARE G2"/>
    <x v="0"/>
    <x v="1"/>
    <x v="0"/>
    <x v="7"/>
    <s v="Int"/>
    <x v="0"/>
    <s v="1920x1080"/>
    <x v="0"/>
    <x v="0"/>
    <n v="45794"/>
    <s v="9_45-50"/>
    <s v="4_40-50"/>
    <x v="1"/>
    <x v="0"/>
    <s v="Q1`21"/>
    <n v="35765114"/>
    <n v="481361"/>
  </r>
  <r>
    <n v="1598"/>
    <x v="5"/>
    <s v="Thinkbook 15-IIL"/>
    <x v="0"/>
    <x v="1"/>
    <x v="1"/>
    <x v="5"/>
    <s v="Int"/>
    <x v="0"/>
    <s v="1920x1080"/>
    <x v="0"/>
    <x v="0"/>
    <n v="62718"/>
    <s v="12_60-65"/>
    <s v="6_60-70"/>
    <x v="4"/>
    <x v="0"/>
    <s v="Q1`21"/>
    <n v="100223364"/>
    <n v="1348901"/>
  </r>
  <r>
    <n v="1"/>
    <x v="5"/>
    <s v="Thinkbook 15-IML"/>
    <x v="0"/>
    <x v="1"/>
    <x v="1"/>
    <x v="11"/>
    <s v="Int"/>
    <x v="0"/>
    <s v="1920x1080"/>
    <x v="0"/>
    <x v="0"/>
    <n v="56255"/>
    <s v="11_55-60"/>
    <s v="5_50-60"/>
    <x v="2"/>
    <x v="0"/>
    <s v="Q1`21"/>
    <n v="56255"/>
    <n v="757"/>
  </r>
  <r>
    <n v="14"/>
    <x v="5"/>
    <s v="Thinkbook 15-ITL G2"/>
    <x v="0"/>
    <x v="1"/>
    <x v="1"/>
    <x v="6"/>
    <s v="Int"/>
    <x v="0"/>
    <s v="1920x1080"/>
    <x v="0"/>
    <x v="0"/>
    <n v="65328"/>
    <s v="13_65-70"/>
    <s v="6_60-70"/>
    <x v="4"/>
    <x v="0"/>
    <s v="Q1`21"/>
    <n v="914592"/>
    <n v="12309"/>
  </r>
  <r>
    <n v="19"/>
    <x v="5"/>
    <s v="Thinkbook 15P-IMH"/>
    <x v="3"/>
    <x v="1"/>
    <x v="1"/>
    <x v="10"/>
    <s v="GTX1650"/>
    <x v="0"/>
    <s v="1920x1080"/>
    <x v="0"/>
    <x v="0"/>
    <n v="118190"/>
    <s v="23_115-120"/>
    <s v="11_110-120"/>
    <x v="5"/>
    <x v="0"/>
    <s v="Q1`21"/>
    <n v="2245610"/>
    <n v="30224"/>
  </r>
  <r>
    <n v="2"/>
    <x v="5"/>
    <s v="Thinkbook Plus 13 IML"/>
    <x v="2"/>
    <x v="1"/>
    <x v="1"/>
    <x v="11"/>
    <s v="Int"/>
    <x v="3"/>
    <s v="1920x1080+10,8&quot;"/>
    <x v="1"/>
    <x v="0"/>
    <n v="111140"/>
    <s v="22_110-115"/>
    <s v="11_110-120"/>
    <x v="5"/>
    <x v="0"/>
    <s v="Q1`21"/>
    <n v="222280"/>
    <n v="2992"/>
  </r>
  <r>
    <n v="71"/>
    <x v="5"/>
    <s v="ThinkPad E14 Gen2-ARE"/>
    <x v="2"/>
    <x v="1"/>
    <x v="0"/>
    <x v="7"/>
    <s v="Int"/>
    <x v="2"/>
    <s v="1920x1080"/>
    <x v="0"/>
    <x v="0"/>
    <n v="75283"/>
    <s v="15_75-80"/>
    <s v="7_70-80"/>
    <x v="6"/>
    <x v="0"/>
    <s v="Q1`21"/>
    <n v="5345093"/>
    <n v="71939"/>
  </r>
  <r>
    <n v="2167"/>
    <x v="5"/>
    <s v="ThinkPad E14 Gen2-ITU"/>
    <x v="2"/>
    <x v="1"/>
    <x v="1"/>
    <x v="6"/>
    <s v="Int"/>
    <x v="2"/>
    <s v="1920x1080"/>
    <x v="0"/>
    <x v="0"/>
    <n v="48890"/>
    <s v="9_45-50"/>
    <s v="4_40-50"/>
    <x v="1"/>
    <x v="0"/>
    <s v="Q1`21"/>
    <n v="105944630"/>
    <n v="1425903"/>
  </r>
  <r>
    <n v="224"/>
    <x v="5"/>
    <s v="ThinkPad E14-IML"/>
    <x v="2"/>
    <x v="1"/>
    <x v="1"/>
    <x v="11"/>
    <s v="Int"/>
    <x v="2"/>
    <s v="1920x1080"/>
    <x v="0"/>
    <x v="0"/>
    <n v="85154"/>
    <s v="17_85-90"/>
    <s v="8_80-90"/>
    <x v="5"/>
    <x v="0"/>
    <s v="Q1`21"/>
    <n v="19074496"/>
    <n v="256723"/>
  </r>
  <r>
    <n v="24"/>
    <x v="5"/>
    <s v="ThinkPad E15 Gen2-ARE"/>
    <x v="0"/>
    <x v="1"/>
    <x v="0"/>
    <x v="7"/>
    <s v="Int"/>
    <x v="0"/>
    <s v="1920x1080"/>
    <x v="0"/>
    <x v="0"/>
    <n v="66118"/>
    <s v="13_65-70"/>
    <s v="6_60-70"/>
    <x v="4"/>
    <x v="0"/>
    <s v="Q1`21"/>
    <n v="1586832"/>
    <n v="21357"/>
  </r>
  <r>
    <n v="50"/>
    <x v="5"/>
    <s v="ThinkPad E15-IML"/>
    <x v="0"/>
    <x v="1"/>
    <x v="1"/>
    <x v="11"/>
    <s v="Int"/>
    <x v="0"/>
    <s v="1920x1080"/>
    <x v="0"/>
    <x v="0"/>
    <n v="94914"/>
    <s v="18_90-95"/>
    <s v="9_90-100"/>
    <x v="5"/>
    <x v="0"/>
    <s v="Q1`21"/>
    <n v="4745700"/>
    <n v="63872"/>
  </r>
  <r>
    <n v="104"/>
    <x v="5"/>
    <s v="ThinkPad L13"/>
    <x v="2"/>
    <x v="1"/>
    <x v="1"/>
    <x v="11"/>
    <s v="Int"/>
    <x v="3"/>
    <s v="1920x1080"/>
    <x v="0"/>
    <x v="0"/>
    <n v="76938"/>
    <s v="15_75-80"/>
    <s v="7_70-80"/>
    <x v="6"/>
    <x v="0"/>
    <s v="Q1`21"/>
    <n v="8001552"/>
    <n v="107692"/>
  </r>
  <r>
    <n v="19"/>
    <x v="5"/>
    <s v="ThinkPad L13 Gen2"/>
    <x v="2"/>
    <x v="1"/>
    <x v="1"/>
    <x v="6"/>
    <s v="Int"/>
    <x v="3"/>
    <s v="1920x1080"/>
    <x v="0"/>
    <x v="0"/>
    <n v="73110"/>
    <s v="14_70-75"/>
    <s v="7_70-80"/>
    <x v="6"/>
    <x v="0"/>
    <s v="Q1`21"/>
    <n v="1389090"/>
    <n v="18696"/>
  </r>
  <r>
    <n v="23"/>
    <x v="5"/>
    <s v="ThinkPad L13 Yoga"/>
    <x v="2"/>
    <x v="1"/>
    <x v="1"/>
    <x v="11"/>
    <s v="Int"/>
    <x v="3"/>
    <s v="1920x1080"/>
    <x v="1"/>
    <x v="0"/>
    <n v="90343"/>
    <s v="18_90-95"/>
    <s v="9_90-100"/>
    <x v="5"/>
    <x v="0"/>
    <s v="Q1`21"/>
    <n v="2077889"/>
    <n v="27966"/>
  </r>
  <r>
    <n v="98"/>
    <x v="5"/>
    <s v="ThinkPad L14 AMD Gen1"/>
    <x v="2"/>
    <x v="1"/>
    <x v="0"/>
    <x v="7"/>
    <s v="Int"/>
    <x v="2"/>
    <s v="1920x1080"/>
    <x v="1"/>
    <x v="0"/>
    <n v="108170"/>
    <s v="21_105-110"/>
    <s v="10_100-110"/>
    <x v="5"/>
    <x v="0"/>
    <s v="Q1`21"/>
    <n v="10600660"/>
    <n v="142674"/>
  </r>
  <r>
    <n v="24"/>
    <x v="5"/>
    <s v="ThinkPad L14 Gen1"/>
    <x v="2"/>
    <x v="1"/>
    <x v="1"/>
    <x v="11"/>
    <s v="Int"/>
    <x v="2"/>
    <s v="1920x1080"/>
    <x v="1"/>
    <x v="0"/>
    <n v="116610"/>
    <s v="23_115-120"/>
    <s v="11_110-120"/>
    <x v="5"/>
    <x v="0"/>
    <s v="Q1`21"/>
    <n v="2798640"/>
    <n v="37667"/>
  </r>
  <r>
    <n v="2"/>
    <x v="5"/>
    <s v="ThinkPad L15 Gen1"/>
    <x v="0"/>
    <x v="1"/>
    <x v="1"/>
    <x v="10"/>
    <s v="Int"/>
    <x v="0"/>
    <s v="1920x1080"/>
    <x v="0"/>
    <x v="0"/>
    <n v="114488"/>
    <s v="22_110-115"/>
    <s v="11_110-120"/>
    <x v="5"/>
    <x v="0"/>
    <s v="Q1`21"/>
    <n v="228976"/>
    <n v="3082"/>
  </r>
  <r>
    <n v="1"/>
    <x v="5"/>
    <s v="ThinkPad L390 Yoga"/>
    <x v="2"/>
    <x v="1"/>
    <x v="1"/>
    <x v="4"/>
    <s v="Int"/>
    <x v="3"/>
    <s v="1920x1080"/>
    <x v="1"/>
    <x v="0"/>
    <n v="90910"/>
    <s v="18_90-95"/>
    <s v="9_90-100"/>
    <x v="5"/>
    <x v="0"/>
    <s v="Q1`21"/>
    <n v="90910"/>
    <n v="1224"/>
  </r>
  <r>
    <n v="7"/>
    <x v="5"/>
    <s v="ThinkPad P1 Gen2"/>
    <x v="5"/>
    <x v="1"/>
    <x v="1"/>
    <x v="9"/>
    <s v="Quadro T1000"/>
    <x v="0"/>
    <s v="1920x1080/3840x2160"/>
    <x v="0"/>
    <x v="0"/>
    <n v="217520"/>
    <s v="43_215-220"/>
    <s v="21_210-220"/>
    <x v="5"/>
    <x v="0"/>
    <s v="Q1`21"/>
    <n v="1522640"/>
    <n v="20493"/>
  </r>
  <r>
    <n v="9"/>
    <x v="5"/>
    <s v="ThinkPad P1 Gen3"/>
    <x v="5"/>
    <x v="1"/>
    <x v="1"/>
    <x v="10"/>
    <s v="Int/Quadro T1000/P2000"/>
    <x v="0"/>
    <s v="1920x1080/3840x2160"/>
    <x v="0"/>
    <x v="0"/>
    <n v="216756"/>
    <s v="43_215-220"/>
    <s v="21_210-220"/>
    <x v="5"/>
    <x v="0"/>
    <s v="Q1`21"/>
    <n v="1950804"/>
    <n v="26256"/>
  </r>
  <r>
    <n v="5"/>
    <x v="5"/>
    <s v="ThinkPad P14s AMD Gen1"/>
    <x v="5"/>
    <x v="1"/>
    <x v="0"/>
    <x v="7"/>
    <s v="Int"/>
    <x v="2"/>
    <s v="1920x1080/3840x2160"/>
    <x v="0"/>
    <x v="0"/>
    <n v="107114"/>
    <s v="21_105-110"/>
    <s v="10_100-110"/>
    <x v="5"/>
    <x v="0"/>
    <s v="Q1`21"/>
    <n v="535570"/>
    <n v="7208"/>
  </r>
  <r>
    <n v="34"/>
    <x v="5"/>
    <s v="ThinkPad P14s Gen1"/>
    <x v="5"/>
    <x v="1"/>
    <x v="1"/>
    <x v="11"/>
    <s v="Quadro P520"/>
    <x v="2"/>
    <s v="1920x1080"/>
    <x v="0"/>
    <x v="0"/>
    <n v="117935"/>
    <s v="23_115-120"/>
    <s v="11_110-120"/>
    <x v="5"/>
    <x v="0"/>
    <s v="Q1`21"/>
    <n v="4009790"/>
    <n v="53968"/>
  </r>
  <r>
    <n v="23"/>
    <x v="5"/>
    <s v="ThinkPad P15 Gen1"/>
    <x v="5"/>
    <x v="1"/>
    <x v="1"/>
    <x v="10"/>
    <s v="RTX3000/RTX4000"/>
    <x v="0"/>
    <s v="3840x2160"/>
    <x v="0"/>
    <x v="0"/>
    <n v="209145"/>
    <s v="41_205-210"/>
    <s v="20_200-210"/>
    <x v="5"/>
    <x v="0"/>
    <s v="Q1`21"/>
    <n v="4810335"/>
    <n v="64742"/>
  </r>
  <r>
    <n v="11"/>
    <x v="5"/>
    <s v="ThinkPad P15s Gen1"/>
    <x v="5"/>
    <x v="1"/>
    <x v="1"/>
    <x v="11"/>
    <s v="Qoadro P520"/>
    <x v="0"/>
    <s v="1920x1080"/>
    <x v="0"/>
    <x v="0"/>
    <n v="134600"/>
    <s v="26_130-135"/>
    <s v="13_130-140"/>
    <x v="5"/>
    <x v="0"/>
    <s v="Q1`21"/>
    <n v="1480600"/>
    <n v="19927"/>
  </r>
  <r>
    <n v="6"/>
    <x v="5"/>
    <s v="ThinkPad P15v Gen1"/>
    <x v="5"/>
    <x v="1"/>
    <x v="1"/>
    <x v="10"/>
    <s v="Int/Quadro P620"/>
    <x v="0"/>
    <s v="1920x1080"/>
    <x v="0"/>
    <x v="0"/>
    <n v="125500"/>
    <s v="25_125-130"/>
    <s v="12_120-130"/>
    <x v="5"/>
    <x v="0"/>
    <s v="Q1`21"/>
    <n v="753000"/>
    <n v="10135"/>
  </r>
  <r>
    <n v="19"/>
    <x v="5"/>
    <s v="ThinkPad P17 Gen1"/>
    <x v="5"/>
    <x v="1"/>
    <x v="1"/>
    <x v="10"/>
    <s v="Quadro T2000/RTX5000"/>
    <x v="1"/>
    <s v="1920x1080/3840x2160"/>
    <x v="0"/>
    <x v="0"/>
    <n v="410987"/>
    <s v="82_410-415"/>
    <s v="41_410-420"/>
    <x v="5"/>
    <x v="0"/>
    <s v="Q1`21"/>
    <n v="7808753"/>
    <n v="105098"/>
  </r>
  <r>
    <n v="18"/>
    <x v="5"/>
    <s v="ThinkPad T14 AMD Gen1"/>
    <x v="2"/>
    <x v="1"/>
    <x v="0"/>
    <x v="7"/>
    <s v="Int"/>
    <x v="2"/>
    <s v="1920x1080"/>
    <x v="0"/>
    <x v="0"/>
    <n v="87330"/>
    <s v="17_85-90"/>
    <s v="8_80-90"/>
    <x v="5"/>
    <x v="0"/>
    <s v="Q1`21"/>
    <n v="1571940"/>
    <n v="21157"/>
  </r>
  <r>
    <n v="800"/>
    <x v="5"/>
    <s v="ThinkPad T14 Gen1"/>
    <x v="2"/>
    <x v="1"/>
    <x v="1"/>
    <x v="11"/>
    <s v="Int"/>
    <x v="2"/>
    <s v="1920x1080/3840x2160"/>
    <x v="0"/>
    <x v="0"/>
    <n v="119994"/>
    <s v="23_115-120"/>
    <s v="11_110-120"/>
    <x v="5"/>
    <x v="0"/>
    <s v="Q1`21"/>
    <n v="95995200"/>
    <n v="1291995"/>
  </r>
  <r>
    <n v="6"/>
    <x v="5"/>
    <s v="ThinkPad T14s AMD Gen1"/>
    <x v="2"/>
    <x v="1"/>
    <x v="0"/>
    <x v="7"/>
    <s v="Int"/>
    <x v="2"/>
    <s v="1920x1080"/>
    <x v="0"/>
    <x v="0"/>
    <n v="124560"/>
    <s v="24_120-125"/>
    <s v="12_120-130"/>
    <x v="5"/>
    <x v="0"/>
    <s v="Q1`21"/>
    <n v="747360"/>
    <n v="10059"/>
  </r>
  <r>
    <n v="140"/>
    <x v="5"/>
    <s v="ThinkPad T14s Gen1"/>
    <x v="2"/>
    <x v="1"/>
    <x v="1"/>
    <x v="11"/>
    <s v="Int"/>
    <x v="2"/>
    <s v="1920x1080"/>
    <x v="0"/>
    <x v="0"/>
    <n v="134443"/>
    <s v="26_130-135"/>
    <s v="13_130-140"/>
    <x v="5"/>
    <x v="0"/>
    <s v="Q1`21"/>
    <n v="18822020"/>
    <n v="253325"/>
  </r>
  <r>
    <n v="375"/>
    <x v="5"/>
    <s v="ThinkPad T15 Gen1"/>
    <x v="1"/>
    <x v="1"/>
    <x v="1"/>
    <x v="11"/>
    <s v="Int/MX330"/>
    <x v="0"/>
    <s v="1920x1080"/>
    <x v="0"/>
    <x v="0"/>
    <n v="121449"/>
    <s v="24_120-125"/>
    <s v="12_120-130"/>
    <x v="5"/>
    <x v="0"/>
    <s v="Q1`21"/>
    <n v="45543375"/>
    <n v="612966"/>
  </r>
  <r>
    <n v="6"/>
    <x v="5"/>
    <s v="ThinkPad T15p Gen1"/>
    <x v="1"/>
    <x v="1"/>
    <x v="1"/>
    <x v="11"/>
    <s v="Int/GTX1050"/>
    <x v="0"/>
    <s v="1920x1080/3840x2160"/>
    <x v="0"/>
    <x v="0"/>
    <n v="129620"/>
    <s v="25_125-130"/>
    <s v="12_120-130"/>
    <x v="5"/>
    <x v="0"/>
    <s v="Q1`21"/>
    <n v="777720"/>
    <n v="10467"/>
  </r>
  <r>
    <n v="41"/>
    <x v="5"/>
    <s v="ThinkPad T490"/>
    <x v="2"/>
    <x v="1"/>
    <x v="1"/>
    <x v="4"/>
    <s v="Int"/>
    <x v="2"/>
    <s v="1920x1080/2560x1440"/>
    <x v="0"/>
    <x v="0"/>
    <n v="113364"/>
    <s v="22_110-115"/>
    <s v="11_110-120"/>
    <x v="5"/>
    <x v="0"/>
    <s v="Q1`21"/>
    <n v="4647924"/>
    <n v="62556"/>
  </r>
  <r>
    <n v="5"/>
    <x v="5"/>
    <s v="ThinkPad T590"/>
    <x v="1"/>
    <x v="1"/>
    <x v="1"/>
    <x v="4"/>
    <s v="Int/MX250"/>
    <x v="0"/>
    <s v="1920x1080"/>
    <x v="0"/>
    <x v="0"/>
    <n v="117397"/>
    <s v="23_115-120"/>
    <s v="11_110-120"/>
    <x v="5"/>
    <x v="0"/>
    <s v="Q1`21"/>
    <n v="586985"/>
    <n v="7900"/>
  </r>
  <r>
    <n v="100"/>
    <x v="5"/>
    <s v="ThinkPad X1 Carbon Gen7"/>
    <x v="2"/>
    <x v="1"/>
    <x v="1"/>
    <x v="4"/>
    <s v="Int"/>
    <x v="2"/>
    <s v="1920x1080/2560x1440"/>
    <x v="0"/>
    <x v="0"/>
    <n v="144077"/>
    <s v="28_140-145"/>
    <s v="14_140-150"/>
    <x v="5"/>
    <x v="0"/>
    <s v="Q1`21"/>
    <n v="14407700"/>
    <n v="193913"/>
  </r>
  <r>
    <n v="97"/>
    <x v="5"/>
    <s v="ThinkPad X1 Carbon Gen8"/>
    <x v="2"/>
    <x v="1"/>
    <x v="1"/>
    <x v="11"/>
    <s v="Int"/>
    <x v="2"/>
    <s v="1920x1080/3840x2160"/>
    <x v="1"/>
    <x v="0"/>
    <n v="153978"/>
    <s v="30_150-155"/>
    <s v="15_150-160"/>
    <x v="5"/>
    <x v="0"/>
    <s v="Q1`21"/>
    <n v="14935866"/>
    <n v="201021"/>
  </r>
  <r>
    <n v="1"/>
    <x v="5"/>
    <s v="ThinkPad X1 Extreme Gen2"/>
    <x v="3"/>
    <x v="1"/>
    <x v="1"/>
    <x v="9"/>
    <s v="GTX1650"/>
    <x v="0"/>
    <s v="1920x1080"/>
    <x v="0"/>
    <x v="0"/>
    <n v="163870"/>
    <s v="32_160-165"/>
    <s v="16_160-170"/>
    <x v="5"/>
    <x v="0"/>
    <s v="Q1`21"/>
    <n v="163870"/>
    <n v="2206"/>
  </r>
  <r>
    <n v="7"/>
    <x v="5"/>
    <s v="ThinkPad X1 Extreme Gen3"/>
    <x v="3"/>
    <x v="1"/>
    <x v="1"/>
    <x v="10"/>
    <s v="GTX1650"/>
    <x v="0"/>
    <s v="1920x1080/3840x2160"/>
    <x v="0"/>
    <x v="0"/>
    <n v="199299"/>
    <s v="39_195-200"/>
    <s v="19_190-200"/>
    <x v="5"/>
    <x v="0"/>
    <s v="Q1`21"/>
    <n v="1395093"/>
    <n v="18776"/>
  </r>
  <r>
    <n v="12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0"/>
    <s v="Q1`21"/>
    <n v="3959880"/>
    <n v="53296"/>
  </r>
  <r>
    <n v="19"/>
    <x v="5"/>
    <s v="ThinkPad X1 Tablet Gen3"/>
    <x v="2"/>
    <x v="1"/>
    <x v="1"/>
    <x v="4"/>
    <s v="Int"/>
    <x v="3"/>
    <s v="3000x2000"/>
    <x v="1"/>
    <x v="0"/>
    <n v="140610"/>
    <s v="28_140-145"/>
    <s v="14_140-150"/>
    <x v="5"/>
    <x v="0"/>
    <s v="Q1`21"/>
    <n v="2671590"/>
    <n v="35957"/>
  </r>
  <r>
    <n v="11"/>
    <x v="5"/>
    <s v="ThinkPad X1 Yoga 14 Gen4"/>
    <x v="2"/>
    <x v="1"/>
    <x v="1"/>
    <x v="4"/>
    <s v="Int"/>
    <x v="2"/>
    <s v="3840x2160/2560x1440"/>
    <x v="1"/>
    <x v="0"/>
    <n v="163160"/>
    <s v="32_160-165"/>
    <s v="16_160-170"/>
    <x v="5"/>
    <x v="0"/>
    <s v="Q1`21"/>
    <n v="1794760"/>
    <n v="24156"/>
  </r>
  <r>
    <n v="193"/>
    <x v="5"/>
    <s v="ThinkPad X1 Yoga 14 Gen5"/>
    <x v="2"/>
    <x v="1"/>
    <x v="1"/>
    <x v="11"/>
    <s v="Int"/>
    <x v="2"/>
    <s v="3840x2160/2560x1440"/>
    <x v="1"/>
    <x v="0"/>
    <n v="156011"/>
    <s v="31_155-160"/>
    <s v="15_150-160"/>
    <x v="5"/>
    <x v="0"/>
    <s v="Q1`21"/>
    <n v="30110123"/>
    <n v="405251"/>
  </r>
  <r>
    <n v="16"/>
    <x v="5"/>
    <s v="ThinkPad X13 AMD G1"/>
    <x v="2"/>
    <x v="1"/>
    <x v="0"/>
    <x v="7"/>
    <s v="Int"/>
    <x v="3"/>
    <s v="1920x1080"/>
    <x v="0"/>
    <x v="0"/>
    <n v="113648"/>
    <s v="22_110-115"/>
    <s v="11_110-120"/>
    <x v="5"/>
    <x v="0"/>
    <s v="Q1`21"/>
    <n v="1818368"/>
    <n v="24473"/>
  </r>
  <r>
    <n v="196"/>
    <x v="5"/>
    <s v="ThinkPad X13 G1"/>
    <x v="2"/>
    <x v="1"/>
    <x v="1"/>
    <x v="11"/>
    <s v="Int"/>
    <x v="3"/>
    <s v="1920x1080"/>
    <x v="0"/>
    <x v="0"/>
    <n v="113713"/>
    <s v="22_110-115"/>
    <s v="11_110-120"/>
    <x v="5"/>
    <x v="0"/>
    <s v="Q1`21"/>
    <n v="22287748"/>
    <n v="299970"/>
  </r>
  <r>
    <n v="13"/>
    <x v="5"/>
    <s v="ThinkPad X13 Yoga G1"/>
    <x v="2"/>
    <x v="1"/>
    <x v="1"/>
    <x v="11"/>
    <s v="Int"/>
    <x v="3"/>
    <s v="1920x1080"/>
    <x v="1"/>
    <x v="0"/>
    <n v="113088"/>
    <s v="22_110-115"/>
    <s v="11_110-120"/>
    <x v="5"/>
    <x v="0"/>
    <s v="Q1`21"/>
    <n v="1470144"/>
    <n v="19787"/>
  </r>
  <r>
    <n v="4"/>
    <x v="5"/>
    <s v="ThinkPad X390"/>
    <x v="2"/>
    <x v="1"/>
    <x v="1"/>
    <x v="4"/>
    <s v="Int"/>
    <x v="3"/>
    <s v="1920x1080"/>
    <x v="0"/>
    <x v="0"/>
    <n v="107490"/>
    <s v="21_105-110"/>
    <s v="10_100-110"/>
    <x v="5"/>
    <x v="0"/>
    <s v="Q1`21"/>
    <n v="429960"/>
    <n v="5787"/>
  </r>
  <r>
    <n v="2"/>
    <x v="5"/>
    <s v="ThinkPad X390 Yoga"/>
    <x v="2"/>
    <x v="1"/>
    <x v="1"/>
    <x v="4"/>
    <s v="Int"/>
    <x v="3"/>
    <s v="1920x1080"/>
    <x v="1"/>
    <x v="0"/>
    <n v="101525"/>
    <s v="20_100-105"/>
    <s v="10_100-110"/>
    <x v="5"/>
    <x v="0"/>
    <s v="Q1`21"/>
    <n v="203050"/>
    <n v="2733"/>
  </r>
  <r>
    <n v="468"/>
    <x v="5"/>
    <s v="V130-15IKB"/>
    <x v="0"/>
    <x v="1"/>
    <x v="1"/>
    <x v="3"/>
    <s v="Int"/>
    <x v="0"/>
    <s v="1920x1080"/>
    <x v="0"/>
    <x v="0"/>
    <n v="52332"/>
    <s v="10_50-55"/>
    <s v="5_50-60"/>
    <x v="2"/>
    <x v="0"/>
    <s v="Q1`21"/>
    <n v="24491376"/>
    <n v="329628"/>
  </r>
  <r>
    <n v="2"/>
    <x v="5"/>
    <s v="V145-15AST"/>
    <x v="0"/>
    <x v="1"/>
    <x v="0"/>
    <x v="0"/>
    <s v="Int"/>
    <x v="0"/>
    <s v="1920x1080"/>
    <x v="0"/>
    <x v="0"/>
    <n v="38592"/>
    <s v="7_35-40"/>
    <s v="3_30-40"/>
    <x v="3"/>
    <x v="0"/>
    <s v="Q1`21"/>
    <n v="77184"/>
    <n v="1039"/>
  </r>
  <r>
    <n v="1"/>
    <x v="5"/>
    <s v="V14-ADA"/>
    <x v="2"/>
    <x v="1"/>
    <x v="0"/>
    <x v="1"/>
    <s v="Int"/>
    <x v="2"/>
    <s v="1920x1080"/>
    <x v="0"/>
    <x v="0"/>
    <n v="48123"/>
    <s v="9_45-50"/>
    <s v="4_40-50"/>
    <x v="1"/>
    <x v="0"/>
    <s v="Q1`21"/>
    <n v="48123"/>
    <n v="648"/>
  </r>
  <r>
    <n v="52"/>
    <x v="5"/>
    <s v="V14-IIL"/>
    <x v="2"/>
    <x v="1"/>
    <x v="1"/>
    <x v="5"/>
    <s v="Int"/>
    <x v="2"/>
    <s v="1920x1080"/>
    <x v="0"/>
    <x v="0"/>
    <n v="55297"/>
    <s v="11_55-60"/>
    <s v="5_50-60"/>
    <x v="2"/>
    <x v="0"/>
    <s v="Q1`21"/>
    <n v="2875444"/>
    <n v="38700"/>
  </r>
  <r>
    <n v="643"/>
    <x v="5"/>
    <s v="V155-15API"/>
    <x v="0"/>
    <x v="1"/>
    <x v="0"/>
    <x v="1"/>
    <s v="Int"/>
    <x v="0"/>
    <s v="1920x1080"/>
    <x v="0"/>
    <x v="0"/>
    <n v="55629"/>
    <s v="11_55-60"/>
    <s v="5_50-60"/>
    <x v="2"/>
    <x v="0"/>
    <s v="Q1`21"/>
    <n v="35769447"/>
    <n v="481419"/>
  </r>
  <r>
    <n v="246"/>
    <x v="5"/>
    <s v="V15-ADA"/>
    <x v="0"/>
    <x v="1"/>
    <x v="0"/>
    <x v="1"/>
    <s v="Int"/>
    <x v="0"/>
    <s v="1920x1080"/>
    <x v="0"/>
    <x v="0"/>
    <n v="46817"/>
    <s v="9_45-50"/>
    <s v="4_40-50"/>
    <x v="1"/>
    <x v="0"/>
    <s v="Q1`21"/>
    <n v="11516982"/>
    <n v="155006"/>
  </r>
  <r>
    <n v="138"/>
    <x v="5"/>
    <s v="V15-IIL"/>
    <x v="0"/>
    <x v="1"/>
    <x v="1"/>
    <x v="5"/>
    <s v="Int"/>
    <x v="0"/>
    <s v="1920x1080"/>
    <x v="0"/>
    <x v="0"/>
    <n v="58542"/>
    <s v="11_55-60"/>
    <s v="5_50-60"/>
    <x v="2"/>
    <x v="0"/>
    <s v="Q1`21"/>
    <n v="8078796"/>
    <n v="108732"/>
  </r>
  <r>
    <n v="27"/>
    <x v="5"/>
    <s v="V17-IIL"/>
    <x v="1"/>
    <x v="1"/>
    <x v="1"/>
    <x v="5"/>
    <s v="Int/MX330"/>
    <x v="1"/>
    <s v="1920x1080"/>
    <x v="0"/>
    <x v="0"/>
    <n v="86979"/>
    <s v="17_85-90"/>
    <s v="8_80-90"/>
    <x v="5"/>
    <x v="0"/>
    <s v="Q1`21"/>
    <n v="2348433"/>
    <n v="31607"/>
  </r>
  <r>
    <n v="2"/>
    <x v="5"/>
    <s v="V340-17IWL"/>
    <x v="0"/>
    <x v="1"/>
    <x v="1"/>
    <x v="4"/>
    <s v="Int"/>
    <x v="1"/>
    <s v="1920x1080"/>
    <x v="0"/>
    <x v="0"/>
    <n v="87438"/>
    <s v="17_85-90"/>
    <s v="8_80-90"/>
    <x v="5"/>
    <x v="0"/>
    <s v="Q1`21"/>
    <n v="174876"/>
    <n v="2354"/>
  </r>
  <r>
    <n v="105"/>
    <x v="5"/>
    <s v="Winbook 300e Gen2"/>
    <x v="4"/>
    <x v="0"/>
    <x v="1"/>
    <x v="12"/>
    <s v="Int"/>
    <x v="4"/>
    <s v="1366x768"/>
    <x v="1"/>
    <x v="1"/>
    <n v="38980"/>
    <s v="7_35-40"/>
    <s v="3_30-40"/>
    <x v="3"/>
    <x v="0"/>
    <s v="Q1`21"/>
    <n v="4092900"/>
    <n v="55086"/>
  </r>
  <r>
    <n v="2"/>
    <x v="5"/>
    <s v="Yoga 530-14IKB"/>
    <x v="2"/>
    <x v="0"/>
    <x v="1"/>
    <x v="15"/>
    <s v="Int"/>
    <x v="2"/>
    <s v="1920x1080"/>
    <x v="1"/>
    <x v="0"/>
    <n v="39790"/>
    <s v="7_35-40"/>
    <s v="3_30-40"/>
    <x v="3"/>
    <x v="0"/>
    <s v="Q1`21"/>
    <n v="79580"/>
    <n v="1071"/>
  </r>
  <r>
    <n v="61"/>
    <x v="5"/>
    <s v="Yoga 7 14ITL05"/>
    <x v="2"/>
    <x v="0"/>
    <x v="1"/>
    <x v="6"/>
    <s v="Int"/>
    <x v="2"/>
    <s v="1920x1080"/>
    <x v="1"/>
    <x v="0"/>
    <n v="119088"/>
    <s v="23_115-120"/>
    <s v="11_110-120"/>
    <x v="5"/>
    <x v="0"/>
    <s v="Q1`21"/>
    <n v="7264368"/>
    <n v="97771"/>
  </r>
  <r>
    <n v="16"/>
    <x v="5"/>
    <s v="Yoga 7i 15ITL5"/>
    <x v="0"/>
    <x v="0"/>
    <x v="1"/>
    <x v="6"/>
    <s v="Int"/>
    <x v="0"/>
    <s v="1920x1080"/>
    <x v="1"/>
    <x v="0"/>
    <n v="106780"/>
    <s v="21_105-110"/>
    <s v="10_100-110"/>
    <x v="5"/>
    <x v="0"/>
    <s v="Q1`21"/>
    <n v="1708480"/>
    <n v="22994"/>
  </r>
  <r>
    <n v="11"/>
    <x v="5"/>
    <s v="Yoga 9i 14ITL5"/>
    <x v="2"/>
    <x v="0"/>
    <x v="1"/>
    <x v="6"/>
    <s v="Int"/>
    <x v="2"/>
    <s v="3840x2160"/>
    <x v="1"/>
    <x v="0"/>
    <n v="193200"/>
    <s v="38_190-195"/>
    <s v="19_190-200"/>
    <x v="5"/>
    <x v="0"/>
    <s v="Q1`21"/>
    <n v="2125200"/>
    <n v="28603"/>
  </r>
  <r>
    <n v="10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0"/>
    <s v="Q1`21"/>
    <n v="1269990"/>
    <n v="17093"/>
  </r>
  <r>
    <n v="2"/>
    <x v="5"/>
    <s v="Yoga S740-14IIL"/>
    <x v="2"/>
    <x v="0"/>
    <x v="1"/>
    <x v="5"/>
    <s v="Int"/>
    <x v="2"/>
    <s v="1920x1080"/>
    <x v="1"/>
    <x v="0"/>
    <n v="70490"/>
    <s v="14_70-75"/>
    <s v="7_70-80"/>
    <x v="6"/>
    <x v="0"/>
    <s v="Q1`21"/>
    <n v="140980"/>
    <n v="1897"/>
  </r>
  <r>
    <n v="2"/>
    <x v="5"/>
    <s v="Yoga S740-15IRH"/>
    <x v="3"/>
    <x v="0"/>
    <x v="1"/>
    <x v="9"/>
    <s v="GTX1650"/>
    <x v="0"/>
    <s v="1920x1080"/>
    <x v="1"/>
    <x v="0"/>
    <n v="151885"/>
    <s v="30_150-155"/>
    <s v="15_150-160"/>
    <x v="5"/>
    <x v="0"/>
    <s v="Q1`21"/>
    <n v="303770"/>
    <n v="4088"/>
  </r>
  <r>
    <n v="155"/>
    <x v="5"/>
    <s v="Yoga Slim 7 14ARE05"/>
    <x v="2"/>
    <x v="0"/>
    <x v="0"/>
    <x v="7"/>
    <s v="Int"/>
    <x v="2"/>
    <s v="1920x1080"/>
    <x v="1"/>
    <x v="0"/>
    <n v="91950"/>
    <s v="18_90-95"/>
    <s v="9_90-100"/>
    <x v="5"/>
    <x v="0"/>
    <s v="Q1`21"/>
    <n v="14252250"/>
    <n v="191820"/>
  </r>
  <r>
    <n v="78"/>
    <x v="5"/>
    <s v="Yoga Slim 7 14IIL05"/>
    <x v="2"/>
    <x v="0"/>
    <x v="1"/>
    <x v="5"/>
    <s v="Int"/>
    <x v="2"/>
    <s v="1920x1080"/>
    <x v="1"/>
    <x v="0"/>
    <n v="100235"/>
    <s v="20_100-105"/>
    <s v="10_100-110"/>
    <x v="5"/>
    <x v="0"/>
    <s v="Q1`21"/>
    <n v="7818330"/>
    <n v="105227"/>
  </r>
  <r>
    <n v="131"/>
    <x v="5"/>
    <s v="Yoga Slim 7 14ITL05"/>
    <x v="2"/>
    <x v="0"/>
    <x v="1"/>
    <x v="6"/>
    <s v="Int"/>
    <x v="2"/>
    <s v="1920x1080"/>
    <x v="1"/>
    <x v="0"/>
    <n v="103134"/>
    <s v="20_100-105"/>
    <s v="10_100-110"/>
    <x v="5"/>
    <x v="0"/>
    <s v="Q1`21"/>
    <n v="13510554"/>
    <n v="181838"/>
  </r>
  <r>
    <n v="74"/>
    <x v="5"/>
    <s v="Yoga Slim 7 15IIL05"/>
    <x v="0"/>
    <x v="0"/>
    <x v="1"/>
    <x v="5"/>
    <s v="Int"/>
    <x v="0"/>
    <s v="1920x1080"/>
    <x v="1"/>
    <x v="0"/>
    <n v="72683"/>
    <s v="14_70-75"/>
    <s v="7_70-80"/>
    <x v="6"/>
    <x v="0"/>
    <s v="Q1`21"/>
    <n v="5378542"/>
    <n v="72390"/>
  </r>
  <r>
    <n v="10"/>
    <x v="5"/>
    <s v="Yoga Slim 9 14ITL5"/>
    <x v="2"/>
    <x v="0"/>
    <x v="1"/>
    <x v="6"/>
    <s v="Int"/>
    <x v="2"/>
    <s v="1920x1080/3840x2160"/>
    <x v="1"/>
    <x v="0"/>
    <n v="224598"/>
    <s v="44_220-225"/>
    <s v="22_220-230"/>
    <x v="5"/>
    <x v="0"/>
    <s v="Q1`21"/>
    <n v="2245980"/>
    <n v="30229"/>
  </r>
  <r>
    <n v="15"/>
    <x v="6"/>
    <s v="Alpha 15 A4D"/>
    <x v="3"/>
    <x v="0"/>
    <x v="0"/>
    <x v="7"/>
    <s v="RX 5600"/>
    <x v="0"/>
    <s v="1920x1080"/>
    <x v="0"/>
    <x v="0"/>
    <n v="104612"/>
    <s v="20_100-105"/>
    <s v="10_100-110"/>
    <x v="5"/>
    <x v="0"/>
    <s v="Q1`21"/>
    <n v="1569180"/>
    <n v="21120"/>
  </r>
  <r>
    <n v="47"/>
    <x v="6"/>
    <s v="Bravo 15 A4D"/>
    <x v="3"/>
    <x v="0"/>
    <x v="0"/>
    <x v="7"/>
    <s v="RX 5500"/>
    <x v="0"/>
    <s v="3840x2160"/>
    <x v="0"/>
    <x v="0"/>
    <n v="83429"/>
    <s v="16_80-85"/>
    <s v="8_80-90"/>
    <x v="5"/>
    <x v="0"/>
    <s v="Q1`21"/>
    <n v="3921163"/>
    <n v="52775"/>
  </r>
  <r>
    <n v="33"/>
    <x v="6"/>
    <s v="Creator 15 A10S"/>
    <x v="3"/>
    <x v="0"/>
    <x v="1"/>
    <x v="10"/>
    <s v="RTX2070/RTX2080"/>
    <x v="0"/>
    <s v="1920x1080"/>
    <x v="0"/>
    <x v="0"/>
    <n v="190790"/>
    <s v="38_190-195"/>
    <s v="19_190-200"/>
    <x v="5"/>
    <x v="0"/>
    <s v="Q1`21"/>
    <n v="6296070"/>
    <n v="84738"/>
  </r>
  <r>
    <n v="27"/>
    <x v="6"/>
    <s v="Creator 15M A10S"/>
    <x v="3"/>
    <x v="0"/>
    <x v="1"/>
    <x v="10"/>
    <s v="GTX1660/RTX2060"/>
    <x v="0"/>
    <s v="1920x1080"/>
    <x v="0"/>
    <x v="0"/>
    <n v="126990"/>
    <s v="25_125-130"/>
    <s v="12_120-130"/>
    <x v="5"/>
    <x v="0"/>
    <s v="Q1`21"/>
    <n v="3428730"/>
    <n v="46147"/>
  </r>
  <r>
    <n v="10"/>
    <x v="6"/>
    <s v="Creator 17 A10S"/>
    <x v="3"/>
    <x v="0"/>
    <x v="1"/>
    <x v="10"/>
    <s v="RTX2070/RTX2080"/>
    <x v="1"/>
    <s v="1920x1080/3840x2160"/>
    <x v="0"/>
    <x v="0"/>
    <n v="219151"/>
    <s v="43_215-220"/>
    <s v="21_210-220"/>
    <x v="5"/>
    <x v="0"/>
    <s v="Q1`21"/>
    <n v="2191510"/>
    <n v="29495"/>
  </r>
  <r>
    <n v="23"/>
    <x v="6"/>
    <s v="Creator 17M A10S"/>
    <x v="3"/>
    <x v="0"/>
    <x v="1"/>
    <x v="10"/>
    <s v="GTX1660/RTX2060/RTX2070"/>
    <x v="1"/>
    <s v="1920x1080/3840x2160"/>
    <x v="0"/>
    <x v="0"/>
    <n v="126434"/>
    <s v="25_125-130"/>
    <s v="12_120-130"/>
    <x v="5"/>
    <x v="0"/>
    <s v="Q1`21"/>
    <n v="2907982"/>
    <n v="39138"/>
  </r>
  <r>
    <n v="62"/>
    <x v="6"/>
    <s v="Modern 14 B10M"/>
    <x v="2"/>
    <x v="0"/>
    <x v="1"/>
    <x v="11"/>
    <s v="Int"/>
    <x v="2"/>
    <s v="1920x1080"/>
    <x v="0"/>
    <x v="0"/>
    <n v="64611"/>
    <s v="12_60-65"/>
    <s v="6_60-70"/>
    <x v="4"/>
    <x v="0"/>
    <s v="Q1`21"/>
    <n v="4005882"/>
    <n v="53915"/>
  </r>
  <r>
    <n v="33"/>
    <x v="6"/>
    <s v="Modern 14 B11M"/>
    <x v="2"/>
    <x v="0"/>
    <x v="1"/>
    <x v="11"/>
    <s v="Int"/>
    <x v="2"/>
    <s v="1920x1080"/>
    <x v="0"/>
    <x v="0"/>
    <n v="75558"/>
    <s v="15_75-80"/>
    <s v="7_70-80"/>
    <x v="6"/>
    <x v="0"/>
    <s v="Q1`21"/>
    <n v="2493414"/>
    <n v="33559"/>
  </r>
  <r>
    <n v="60"/>
    <x v="6"/>
    <s v="Modern 14 B4M"/>
    <x v="2"/>
    <x v="0"/>
    <x v="0"/>
    <x v="7"/>
    <s v="Int"/>
    <x v="2"/>
    <s v="1920x1080"/>
    <x v="0"/>
    <x v="0"/>
    <n v="56253"/>
    <s v="11_55-60"/>
    <s v="5_50-60"/>
    <x v="2"/>
    <x v="0"/>
    <s v="Q1`21"/>
    <n v="3375180"/>
    <n v="45426"/>
  </r>
  <r>
    <n v="35"/>
    <x v="6"/>
    <s v="Modern 15 A11S"/>
    <x v="1"/>
    <x v="0"/>
    <x v="1"/>
    <x v="6"/>
    <s v="MX450"/>
    <x v="0"/>
    <s v="1920x1080"/>
    <x v="0"/>
    <x v="0"/>
    <n v="82077"/>
    <s v="16_80-85"/>
    <s v="8_80-90"/>
    <x v="5"/>
    <x v="0"/>
    <s v="Q1`21"/>
    <n v="2872695"/>
    <n v="38663"/>
  </r>
  <r>
    <n v="12"/>
    <x v="6"/>
    <s v="MSI GE66CML"/>
    <x v="3"/>
    <x v="0"/>
    <x v="1"/>
    <x v="10"/>
    <s v="RTX2070/RTX2080"/>
    <x v="0"/>
    <s v="1920x1080"/>
    <x v="0"/>
    <x v="0"/>
    <n v="191256"/>
    <s v="38_190-195"/>
    <s v="19_190-200"/>
    <x v="5"/>
    <x v="0"/>
    <s v="Q1`21"/>
    <n v="2295072"/>
    <n v="30889"/>
  </r>
  <r>
    <n v="2"/>
    <x v="6"/>
    <s v="MSI GE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435980"/>
    <n v="5868"/>
  </r>
  <r>
    <n v="1002"/>
    <x v="6"/>
    <s v="MSI GF63C"/>
    <x v="3"/>
    <x v="0"/>
    <x v="1"/>
    <x v="9"/>
    <s v="GTX1050/GTX1050 Ti"/>
    <x v="0"/>
    <s v="1920x1080"/>
    <x v="0"/>
    <x v="0"/>
    <n v="74632"/>
    <s v="14_70-75"/>
    <s v="7_70-80"/>
    <x v="6"/>
    <x v="0"/>
    <s v="Q1`21"/>
    <n v="74781264"/>
    <n v="1006477"/>
  </r>
  <r>
    <n v="1322"/>
    <x v="6"/>
    <s v="MSI GF65C"/>
    <x v="3"/>
    <x v="0"/>
    <x v="1"/>
    <x v="9"/>
    <s v="RTX2060"/>
    <x v="0"/>
    <s v="1920x1080"/>
    <x v="0"/>
    <x v="0"/>
    <n v="89551"/>
    <s v="17_85-90"/>
    <s v="8_80-90"/>
    <x v="5"/>
    <x v="0"/>
    <s v="Q1`21"/>
    <n v="118386422"/>
    <n v="1593357"/>
  </r>
  <r>
    <n v="1328"/>
    <x v="6"/>
    <s v="MSI GF75C"/>
    <x v="3"/>
    <x v="0"/>
    <x v="1"/>
    <x v="9"/>
    <s v="GTX1050"/>
    <x v="1"/>
    <s v="1920x1080"/>
    <x v="0"/>
    <x v="0"/>
    <n v="79997"/>
    <s v="15_75-80"/>
    <s v="7_70-80"/>
    <x v="6"/>
    <x v="0"/>
    <s v="Q1`21"/>
    <n v="106236016"/>
    <n v="1429825"/>
  </r>
  <r>
    <n v="192"/>
    <x v="6"/>
    <s v="MSI GL65CML"/>
    <x v="3"/>
    <x v="0"/>
    <x v="1"/>
    <x v="10"/>
    <s v="GTX1650/GTX1660"/>
    <x v="0"/>
    <s v="1920x1080"/>
    <x v="0"/>
    <x v="0"/>
    <n v="90132"/>
    <s v="18_90-95"/>
    <s v="9_90-100"/>
    <x v="5"/>
    <x v="0"/>
    <s v="Q1`21"/>
    <n v="17305344"/>
    <n v="232912"/>
  </r>
  <r>
    <n v="30"/>
    <x v="6"/>
    <s v="MSI GL75C"/>
    <x v="3"/>
    <x v="0"/>
    <x v="1"/>
    <x v="9"/>
    <s v="GTX1650/GTX1660/RTX2060"/>
    <x v="1"/>
    <s v="1920x1080"/>
    <x v="0"/>
    <x v="0"/>
    <n v="99930"/>
    <s v="19_95-100"/>
    <s v="9_90-100"/>
    <x v="5"/>
    <x v="0"/>
    <s v="Q1`21"/>
    <n v="2997900"/>
    <n v="40349"/>
  </r>
  <r>
    <n v="164"/>
    <x v="6"/>
    <s v="MSI GL75CML"/>
    <x v="3"/>
    <x v="0"/>
    <x v="1"/>
    <x v="11"/>
    <s v="GTX1650/GTX1660"/>
    <x v="1"/>
    <s v="1920x1080"/>
    <x v="0"/>
    <x v="0"/>
    <n v="92898"/>
    <s v="18_90-95"/>
    <s v="9_90-100"/>
    <x v="5"/>
    <x v="0"/>
    <s v="Q1`21"/>
    <n v="15235272"/>
    <n v="205051"/>
  </r>
  <r>
    <n v="100"/>
    <x v="6"/>
    <s v="MSI GP65CML"/>
    <x v="3"/>
    <x v="0"/>
    <x v="1"/>
    <x v="10"/>
    <s v="RTX2070"/>
    <x v="0"/>
    <s v="1920x1080"/>
    <x v="0"/>
    <x v="0"/>
    <n v="142492"/>
    <s v="28_140-145"/>
    <s v="14_140-150"/>
    <x v="5"/>
    <x v="0"/>
    <s v="Q1`21"/>
    <n v="14249200"/>
    <n v="191779"/>
  </r>
  <r>
    <n v="20"/>
    <x v="6"/>
    <s v="MSI GP75CML"/>
    <x v="3"/>
    <x v="0"/>
    <x v="1"/>
    <x v="10"/>
    <s v="RTX2070"/>
    <x v="1"/>
    <s v="1920x1080"/>
    <x v="0"/>
    <x v="0"/>
    <n v="139892"/>
    <s v="27_135-140"/>
    <s v="13_130-140"/>
    <x v="5"/>
    <x v="0"/>
    <s v="Q1`21"/>
    <n v="2797840"/>
    <n v="37656"/>
  </r>
  <r>
    <n v="10"/>
    <x v="6"/>
    <s v="MSI GS66CML"/>
    <x v="3"/>
    <x v="0"/>
    <x v="1"/>
    <x v="10"/>
    <s v="RTX2070"/>
    <x v="0"/>
    <s v="1920x1080"/>
    <x v="0"/>
    <x v="0"/>
    <n v="231794"/>
    <s v="46_230-235"/>
    <s v="23_230-240"/>
    <x v="5"/>
    <x v="0"/>
    <s v="Q1`21"/>
    <n v="2317940"/>
    <n v="31197"/>
  </r>
  <r>
    <n v="7"/>
    <x v="6"/>
    <s v="MSI GS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1525930"/>
    <n v="20537"/>
  </r>
  <r>
    <n v="3"/>
    <x v="6"/>
    <s v="MSI WF75 10T"/>
    <x v="5"/>
    <x v="0"/>
    <x v="1"/>
    <x v="10"/>
    <s v="Quadro T1000/RTX3000"/>
    <x v="1"/>
    <s v="1920x1080"/>
    <x v="0"/>
    <x v="0"/>
    <n v="253400"/>
    <s v="50_250-255"/>
    <s v="25_250-260"/>
    <x v="5"/>
    <x v="0"/>
    <s v="Q1`21"/>
    <n v="760200"/>
    <n v="10231"/>
  </r>
  <r>
    <n v="3"/>
    <x v="6"/>
    <s v="Prestige 14 A10R"/>
    <x v="2"/>
    <x v="0"/>
    <x v="1"/>
    <x v="11"/>
    <s v="MX330"/>
    <x v="2"/>
    <s v="1920x1080"/>
    <x v="0"/>
    <x v="0"/>
    <n v="123993"/>
    <s v="24_120-125"/>
    <s v="12_120-130"/>
    <x v="5"/>
    <x v="0"/>
    <s v="Q1`21"/>
    <n v="371979"/>
    <n v="5006"/>
  </r>
  <r>
    <n v="50"/>
    <x v="6"/>
    <s v="Prestige 14 A10SC"/>
    <x v="2"/>
    <x v="0"/>
    <x v="1"/>
    <x v="11"/>
    <s v="GTX1650"/>
    <x v="2"/>
    <s v="1920x1080"/>
    <x v="0"/>
    <x v="0"/>
    <n v="97660"/>
    <s v="19_95-100"/>
    <s v="9_90-100"/>
    <x v="5"/>
    <x v="0"/>
    <s v="Q1`21"/>
    <n v="4883000"/>
    <n v="65720"/>
  </r>
  <r>
    <n v="33"/>
    <x v="6"/>
    <s v="Prestige 14 A11SC"/>
    <x v="2"/>
    <x v="0"/>
    <x v="1"/>
    <x v="6"/>
    <s v="GTX1650"/>
    <x v="2"/>
    <s v="1920x1080"/>
    <x v="0"/>
    <x v="0"/>
    <n v="129014"/>
    <s v="25_125-130"/>
    <s v="12_120-130"/>
    <x v="5"/>
    <x v="0"/>
    <s v="Q1`21"/>
    <n v="4257462"/>
    <n v="57301"/>
  </r>
  <r>
    <n v="10"/>
    <x v="6"/>
    <s v="Prestige 15 A10SC"/>
    <x v="3"/>
    <x v="0"/>
    <x v="1"/>
    <x v="11"/>
    <s v="GTX1650"/>
    <x v="0"/>
    <s v="1920x1080"/>
    <x v="0"/>
    <x v="0"/>
    <n v="106243"/>
    <s v="21_105-110"/>
    <s v="10_100-110"/>
    <x v="5"/>
    <x v="0"/>
    <s v="Q1`21"/>
    <n v="1062430"/>
    <n v="14299"/>
  </r>
  <r>
    <n v="47"/>
    <x v="6"/>
    <s v="Prestige 15 A11SC"/>
    <x v="3"/>
    <x v="0"/>
    <x v="1"/>
    <x v="6"/>
    <s v="GTX1650"/>
    <x v="0"/>
    <s v="1920x1080"/>
    <x v="0"/>
    <x v="0"/>
    <n v="136500"/>
    <s v="27_135-140"/>
    <s v="13_130-140"/>
    <x v="5"/>
    <x v="0"/>
    <s v="Q1`21"/>
    <n v="6415500"/>
    <n v="86346"/>
  </r>
  <r>
    <n v="20"/>
    <x v="6"/>
    <s v="Stealth 15M A11S"/>
    <x v="3"/>
    <x v="0"/>
    <x v="1"/>
    <x v="6"/>
    <s v="RTX2060"/>
    <x v="0"/>
    <s v="1920x1080"/>
    <x v="0"/>
    <x v="0"/>
    <n v="123316"/>
    <s v="24_120-125"/>
    <s v="12_120-130"/>
    <x v="5"/>
    <x v="0"/>
    <s v="Q1`21"/>
    <n v="2466320"/>
    <n v="33194"/>
  </r>
  <r>
    <n v="8"/>
    <x v="6"/>
    <s v="Summit E14 A11SC"/>
    <x v="2"/>
    <x v="0"/>
    <x v="1"/>
    <x v="6"/>
    <s v="GTX1650"/>
    <x v="2"/>
    <s v="1920x1080"/>
    <x v="1"/>
    <x v="0"/>
    <n v="135016"/>
    <s v="27_135-140"/>
    <s v="13_130-140"/>
    <x v="5"/>
    <x v="0"/>
    <s v="Q1`21"/>
    <n v="1080128"/>
    <n v="14537"/>
  </r>
  <r>
    <n v="12"/>
    <x v="6"/>
    <s v="Summit E15 A11SC"/>
    <x v="3"/>
    <x v="0"/>
    <x v="1"/>
    <x v="6"/>
    <s v="GTX1650"/>
    <x v="0"/>
    <s v="1920x1080"/>
    <x v="1"/>
    <x v="0"/>
    <n v="134696"/>
    <s v="26_130-135"/>
    <s v="13_130-140"/>
    <x v="5"/>
    <x v="0"/>
    <s v="Q1`21"/>
    <n v="1616352"/>
    <n v="21754"/>
  </r>
  <r>
    <n v="18"/>
    <x v="7"/>
    <s v="MateBook 13 AMD HN"/>
    <x v="2"/>
    <x v="0"/>
    <x v="0"/>
    <x v="1"/>
    <s v="Int"/>
    <x v="3"/>
    <s v="2160x1440"/>
    <x v="0"/>
    <x v="0"/>
    <n v="64529"/>
    <s v="12_60-65"/>
    <s v="6_60-70"/>
    <x v="4"/>
    <x v="0"/>
    <s v="Q1`21"/>
    <n v="1161522"/>
    <n v="15633"/>
  </r>
  <r>
    <n v="10"/>
    <x v="7"/>
    <s v="Matebook D14 AMD Nbil"/>
    <x v="2"/>
    <x v="0"/>
    <x v="0"/>
    <x v="7"/>
    <s v="Int"/>
    <x v="2"/>
    <s v="1920x1080"/>
    <x v="0"/>
    <x v="0"/>
    <n v="59400"/>
    <s v="11_55-60"/>
    <s v="5_50-60"/>
    <x v="2"/>
    <x v="0"/>
    <s v="Q1`21"/>
    <n v="594000"/>
    <n v="7995"/>
  </r>
  <r>
    <n v="87"/>
    <x v="7"/>
    <s v="Matebook D14 AMD Nbl"/>
    <x v="2"/>
    <x v="0"/>
    <x v="0"/>
    <x v="1"/>
    <s v="Int"/>
    <x v="2"/>
    <s v="1920x1080"/>
    <x v="0"/>
    <x v="0"/>
    <n v="54643"/>
    <s v="10_50-55"/>
    <s v="5_50-60"/>
    <x v="2"/>
    <x v="0"/>
    <s v="Q1`21"/>
    <n v="4753941"/>
    <n v="63983"/>
  </r>
  <r>
    <n v="6"/>
    <x v="7"/>
    <s v="Matebook D14 Intel Nbb"/>
    <x v="2"/>
    <x v="0"/>
    <x v="1"/>
    <x v="11"/>
    <s v="MX250"/>
    <x v="2"/>
    <s v="1920x1080"/>
    <x v="0"/>
    <x v="0"/>
    <n v="63208"/>
    <s v="12_60-65"/>
    <s v="6_60-70"/>
    <x v="4"/>
    <x v="0"/>
    <s v="Q1`21"/>
    <n v="379248"/>
    <n v="5104"/>
  </r>
  <r>
    <n v="257"/>
    <x v="7"/>
    <s v="Matebook D15 AMD"/>
    <x v="0"/>
    <x v="0"/>
    <x v="0"/>
    <x v="1"/>
    <s v="Int"/>
    <x v="0"/>
    <s v="1920x1080"/>
    <x v="0"/>
    <x v="0"/>
    <n v="56379"/>
    <s v="11_55-60"/>
    <s v="5_50-60"/>
    <x v="2"/>
    <x v="0"/>
    <s v="Q1`21"/>
    <n v="14489403"/>
    <n v="195012"/>
  </r>
  <r>
    <n v="29"/>
    <x v="7"/>
    <s v="Matebook D15 AMD Bohl"/>
    <x v="0"/>
    <x v="0"/>
    <x v="0"/>
    <x v="7"/>
    <s v="Int"/>
    <x v="0"/>
    <s v="1920x1080"/>
    <x v="0"/>
    <x v="0"/>
    <n v="53404"/>
    <s v="10_50-55"/>
    <s v="5_50-60"/>
    <x v="2"/>
    <x v="0"/>
    <s v="Q1`21"/>
    <n v="1548716"/>
    <n v="20844"/>
  </r>
  <r>
    <n v="3"/>
    <x v="7"/>
    <s v="Matebook X PRO 2020"/>
    <x v="2"/>
    <x v="0"/>
    <x v="1"/>
    <x v="11"/>
    <s v="MX250/MX350"/>
    <x v="2"/>
    <s v="1920x1080/3000x2000"/>
    <x v="0"/>
    <x v="0"/>
    <n v="117943"/>
    <s v="23_115-120"/>
    <s v="11_110-120"/>
    <x v="5"/>
    <x v="0"/>
    <s v="Q1`21"/>
    <n v="353829"/>
    <n v="4762"/>
  </r>
  <r>
    <n v="140"/>
    <x v="8"/>
    <s v="MagicBook 14 AMD Nbl"/>
    <x v="2"/>
    <x v="0"/>
    <x v="0"/>
    <x v="1"/>
    <s v="Int"/>
    <x v="2"/>
    <s v="1920x1080"/>
    <x v="0"/>
    <x v="0"/>
    <n v="53225"/>
    <s v="10_50-55"/>
    <s v="5_50-60"/>
    <x v="2"/>
    <x v="0"/>
    <s v="Q1`21"/>
    <n v="7451500"/>
    <n v="100289"/>
  </r>
  <r>
    <n v="125"/>
    <x v="8"/>
    <s v="MagicBook 15 AMD Boh"/>
    <x v="3"/>
    <x v="0"/>
    <x v="0"/>
    <x v="1"/>
    <s v="Int"/>
    <x v="0"/>
    <s v="1920x1080"/>
    <x v="0"/>
    <x v="0"/>
    <n v="54702"/>
    <s v="10_50-55"/>
    <s v="5_50-60"/>
    <x v="2"/>
    <x v="0"/>
    <s v="Q1`21"/>
    <n v="6837750"/>
    <n v="92029"/>
  </r>
  <r>
    <n v="13"/>
    <x v="8"/>
    <s v="MagicBook 15 AMD II Bohl"/>
    <x v="3"/>
    <x v="0"/>
    <x v="0"/>
    <x v="7"/>
    <s v="Int"/>
    <x v="0"/>
    <s v="1920x1080"/>
    <x v="0"/>
    <x v="0"/>
    <n v="60995"/>
    <s v="12_60-65"/>
    <s v="6_60-70"/>
    <x v="4"/>
    <x v="0"/>
    <s v="Q1`21"/>
    <n v="792935"/>
    <n v="10672"/>
  </r>
  <r>
    <n v="473"/>
    <x v="8"/>
    <s v="MagicBook PRO"/>
    <x v="0"/>
    <x v="0"/>
    <x v="0"/>
    <x v="1"/>
    <s v="Int"/>
    <x v="5"/>
    <s v="1920x1080"/>
    <x v="0"/>
    <x v="0"/>
    <n v="59529"/>
    <s v="11_55-60"/>
    <s v="5_50-60"/>
    <x v="2"/>
    <x v="0"/>
    <s v="Q1`21"/>
    <n v="28157217"/>
    <n v="378967"/>
  </r>
  <r>
    <n v="39"/>
    <x v="8"/>
    <s v="MagicBook PRO 2020"/>
    <x v="1"/>
    <x v="0"/>
    <x v="1"/>
    <x v="10"/>
    <s v="MX350"/>
    <x v="5"/>
    <s v="1920x1080"/>
    <x v="0"/>
    <x v="0"/>
    <n v="92140"/>
    <s v="18_90-95"/>
    <s v="9_90-100"/>
    <x v="5"/>
    <x v="0"/>
    <s v="Q1`21"/>
    <n v="3593460"/>
    <n v="48364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0"/>
    <s v="Q1`21"/>
    <n v="1270000"/>
    <n v="1723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0"/>
    <s v="Q1`21"/>
    <n v="1550000"/>
    <n v="21031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0"/>
    <s v="Q1`21"/>
    <n v="357000"/>
    <n v="484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0"/>
    <s v="Q1`21"/>
    <n v="760000"/>
    <n v="10312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0"/>
    <s v="Q1`21"/>
    <n v="1155000"/>
    <n v="15672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0"/>
    <s v="Q1`21"/>
    <n v="350000"/>
    <n v="4749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0"/>
    <s v="Q1`21"/>
    <n v="700000"/>
    <n v="949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0"/>
    <s v="Q1`21"/>
    <n v="2440000"/>
    <n v="33107"/>
  </r>
  <r>
    <n v="160"/>
    <x v="9"/>
    <s v="Other"/>
    <x v="2"/>
    <x v="0"/>
    <x v="1"/>
    <x v="18"/>
    <s v="Int"/>
    <x v="3"/>
    <m/>
    <x v="1"/>
    <x v="2"/>
    <n v="25600"/>
    <s v="5_25-30"/>
    <s v="2_20-30"/>
    <x v="0"/>
    <x v="0"/>
    <s v="Q1`21"/>
    <n v="4096000"/>
    <n v="55577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0"/>
    <s v="Q1`21"/>
    <n v="3048000"/>
    <n v="41357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0"/>
    <s v="Q1`21"/>
    <n v="310000"/>
    <n v="4206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0"/>
    <s v="Q1`21"/>
    <n v="290000"/>
    <n v="3935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0"/>
    <s v="Q1`21"/>
    <n v="566000"/>
    <n v="7680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0"/>
    <s v="Q1`21"/>
    <n v="2457000"/>
    <n v="33338"/>
  </r>
  <r>
    <n v="250"/>
    <x v="9"/>
    <s v="Other"/>
    <x v="2"/>
    <x v="0"/>
    <x v="1"/>
    <x v="12"/>
    <s v="Int"/>
    <x v="2"/>
    <m/>
    <x v="0"/>
    <x v="1"/>
    <n v="21500"/>
    <s v="4_20-25"/>
    <s v="2_20-30"/>
    <x v="0"/>
    <x v="0"/>
    <s v="Q1`21"/>
    <n v="5375000"/>
    <n v="72931"/>
  </r>
  <r>
    <n v="150"/>
    <x v="9"/>
    <s v="Other"/>
    <x v="2"/>
    <x v="0"/>
    <x v="1"/>
    <x v="18"/>
    <s v="Int"/>
    <x v="2"/>
    <m/>
    <x v="0"/>
    <x v="2"/>
    <n v="17900"/>
    <s v="3_15-20"/>
    <s v="1_10-20"/>
    <x v="7"/>
    <x v="0"/>
    <s v="Q1`21"/>
    <n v="2685000"/>
    <n v="36431"/>
  </r>
  <r>
    <n v="20"/>
    <x v="9"/>
    <s v="Other"/>
    <x v="2"/>
    <x v="0"/>
    <x v="1"/>
    <x v="5"/>
    <m/>
    <x v="3"/>
    <m/>
    <x v="0"/>
    <x v="0"/>
    <n v="60000"/>
    <s v="12_60-65"/>
    <s v="6_60-70"/>
    <x v="4"/>
    <x v="0"/>
    <s v="Q1`21"/>
    <n v="1200000"/>
    <n v="16282"/>
  </r>
  <r>
    <n v="130"/>
    <x v="9"/>
    <s v="Other"/>
    <x v="2"/>
    <x v="0"/>
    <x v="1"/>
    <x v="5"/>
    <m/>
    <x v="2"/>
    <m/>
    <x v="0"/>
    <x v="0"/>
    <n v="65000"/>
    <s v="13_65-70"/>
    <s v="6_60-70"/>
    <x v="4"/>
    <x v="0"/>
    <s v="Q1`21"/>
    <n v="8450000"/>
    <n v="114654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0"/>
    <s v="Q1`21"/>
    <n v="178000"/>
    <n v="241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0"/>
    <s v="Q1`21"/>
    <n v="5018000"/>
    <n v="6559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0"/>
    <s v="Q1`21"/>
    <n v="3408000"/>
    <n v="44549"/>
  </r>
  <r>
    <n v="1690"/>
    <x v="9"/>
    <s v="Other"/>
    <x v="4"/>
    <x v="1"/>
    <x v="1"/>
    <x v="18"/>
    <s v="Int"/>
    <x v="4"/>
    <m/>
    <x v="1"/>
    <x v="2"/>
    <n v="25600"/>
    <s v="5_25-30"/>
    <s v="2_20-30"/>
    <x v="0"/>
    <x v="0"/>
    <s v="Q1`21"/>
    <n v="43264000"/>
    <n v="565542"/>
  </r>
  <r>
    <n v="1650"/>
    <x v="9"/>
    <s v="Other"/>
    <x v="4"/>
    <x v="1"/>
    <x v="1"/>
    <x v="2"/>
    <s v="Int"/>
    <x v="4"/>
    <m/>
    <x v="1"/>
    <x v="1"/>
    <n v="26700"/>
    <s v="5_25-30"/>
    <s v="2_20-30"/>
    <x v="0"/>
    <x v="0"/>
    <s v="Q1`21"/>
    <n v="44055000"/>
    <n v="575882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0"/>
    <s v="Q1`21"/>
    <n v="26204400"/>
    <n v="342541"/>
  </r>
  <r>
    <n v="556"/>
    <x v="0"/>
    <s v="Aspire A315-22"/>
    <x v="0"/>
    <x v="0"/>
    <x v="0"/>
    <x v="0"/>
    <s v="Int"/>
    <x v="0"/>
    <s v="1366x768"/>
    <x v="0"/>
    <x v="0"/>
    <n v="29337"/>
    <s v="5_25-30"/>
    <s v="2_20-30"/>
    <x v="0"/>
    <x v="1"/>
    <s v="Q1`21"/>
    <n v="16311372"/>
    <n v="222226"/>
  </r>
  <r>
    <n v="4112"/>
    <x v="0"/>
    <s v="Aspire A315-23"/>
    <x v="0"/>
    <x v="0"/>
    <x v="0"/>
    <x v="1"/>
    <s v="Int"/>
    <x v="0"/>
    <s v="1920x1080"/>
    <x v="0"/>
    <x v="0"/>
    <n v="43649"/>
    <s v="8_40-45"/>
    <s v="4_40-50"/>
    <x v="1"/>
    <x v="1"/>
    <s v="Q1`21"/>
    <n v="179484688"/>
    <n v="2445295"/>
  </r>
  <r>
    <n v="5520"/>
    <x v="0"/>
    <s v="Aspire A315-23G"/>
    <x v="1"/>
    <x v="0"/>
    <x v="0"/>
    <x v="1"/>
    <n v="540"/>
    <x v="0"/>
    <s v="1920x1080"/>
    <x v="0"/>
    <x v="0"/>
    <n v="46106"/>
    <s v="9_45-50"/>
    <s v="4_40-50"/>
    <x v="1"/>
    <x v="1"/>
    <s v="Q1`21"/>
    <n v="254505120"/>
    <n v="3467372"/>
  </r>
  <r>
    <n v="390"/>
    <x v="0"/>
    <s v="Aspire A315-34"/>
    <x v="0"/>
    <x v="0"/>
    <x v="1"/>
    <x v="2"/>
    <s v="Int"/>
    <x v="0"/>
    <s v="1366x768"/>
    <x v="0"/>
    <x v="1"/>
    <n v="34590"/>
    <s v="6_30-35"/>
    <s v="3_30-40"/>
    <x v="3"/>
    <x v="1"/>
    <s v="Q1`21"/>
    <n v="13490100"/>
    <n v="183789"/>
  </r>
  <r>
    <n v="195"/>
    <x v="0"/>
    <s v="Aspire A315-42"/>
    <x v="0"/>
    <x v="0"/>
    <x v="0"/>
    <x v="1"/>
    <s v="Int"/>
    <x v="0"/>
    <s v="1366x768/1920x0180"/>
    <x v="0"/>
    <x v="0"/>
    <n v="55460"/>
    <s v="11_55-60"/>
    <s v="5_50-60"/>
    <x v="2"/>
    <x v="1"/>
    <s v="Q1`21"/>
    <n v="10814700"/>
    <n v="147339"/>
  </r>
  <r>
    <n v="51"/>
    <x v="0"/>
    <s v="Aspire A315-42G"/>
    <x v="1"/>
    <x v="0"/>
    <x v="0"/>
    <x v="1"/>
    <s v="RX540"/>
    <x v="0"/>
    <s v="1920x0180"/>
    <x v="0"/>
    <x v="0"/>
    <n v="48709"/>
    <s v="9_45-50"/>
    <s v="4_40-50"/>
    <x v="1"/>
    <x v="1"/>
    <s v="Q1`21"/>
    <n v="2484159"/>
    <n v="33844"/>
  </r>
  <r>
    <n v="3827"/>
    <x v="0"/>
    <s v="Aspire A315-56"/>
    <x v="0"/>
    <x v="0"/>
    <x v="1"/>
    <x v="5"/>
    <s v="Int"/>
    <x v="0"/>
    <s v="1920x1080"/>
    <x v="0"/>
    <x v="0"/>
    <n v="46178"/>
    <s v="9_45-50"/>
    <s v="4_40-50"/>
    <x v="1"/>
    <x v="1"/>
    <s v="Q1`21"/>
    <n v="176723206"/>
    <n v="2407673"/>
  </r>
  <r>
    <n v="5223"/>
    <x v="0"/>
    <s v="Aspire A315-57G"/>
    <x v="1"/>
    <x v="0"/>
    <x v="1"/>
    <x v="5"/>
    <s v="MX330"/>
    <x v="0"/>
    <s v="1920x1080"/>
    <x v="0"/>
    <x v="0"/>
    <n v="48681"/>
    <s v="9_45-50"/>
    <s v="4_40-50"/>
    <x v="1"/>
    <x v="1"/>
    <s v="Q1`21"/>
    <n v="254260863"/>
    <n v="3464044"/>
  </r>
  <r>
    <n v="4252"/>
    <x v="0"/>
    <s v="Aspire A317-32"/>
    <x v="0"/>
    <x v="0"/>
    <x v="1"/>
    <x v="2"/>
    <s v="Int"/>
    <x v="1"/>
    <s v="1600x900"/>
    <x v="0"/>
    <x v="1"/>
    <n v="38991"/>
    <s v="7_35-40"/>
    <s v="3_30-40"/>
    <x v="3"/>
    <x v="1"/>
    <s v="Q1`21"/>
    <n v="165789732"/>
    <n v="2258716"/>
  </r>
  <r>
    <n v="9"/>
    <x v="0"/>
    <s v="Aspire A317-51G"/>
    <x v="1"/>
    <x v="0"/>
    <x v="1"/>
    <x v="4"/>
    <s v="MX230"/>
    <x v="1"/>
    <s v="1920x1080"/>
    <x v="0"/>
    <x v="0"/>
    <n v="62125"/>
    <s v="12_60-65"/>
    <s v="6_60-70"/>
    <x v="4"/>
    <x v="1"/>
    <s v="Q1`21"/>
    <n v="559125"/>
    <n v="7618"/>
  </r>
  <r>
    <n v="3"/>
    <x v="0"/>
    <s v="Aspire A317-52"/>
    <x v="0"/>
    <x v="0"/>
    <x v="1"/>
    <x v="5"/>
    <s v="Int"/>
    <x v="1"/>
    <s v="1920x1080"/>
    <x v="0"/>
    <x v="0"/>
    <n v="49950"/>
    <s v="9_45-50"/>
    <s v="4_40-50"/>
    <x v="1"/>
    <x v="1"/>
    <s v="Q1`21"/>
    <n v="149850"/>
    <n v="2042"/>
  </r>
  <r>
    <n v="202"/>
    <x v="0"/>
    <s v="Aspire A515-44"/>
    <x v="0"/>
    <x v="0"/>
    <x v="0"/>
    <x v="7"/>
    <s v="Int"/>
    <x v="0"/>
    <s v="1920x1080"/>
    <x v="0"/>
    <x v="0"/>
    <n v="57572"/>
    <s v="11_55-60"/>
    <s v="5_50-60"/>
    <x v="2"/>
    <x v="1"/>
    <s v="Q1`21"/>
    <n v="11629544"/>
    <n v="158441"/>
  </r>
  <r>
    <n v="1"/>
    <x v="0"/>
    <s v="Aspire A515-55"/>
    <x v="0"/>
    <x v="0"/>
    <x v="1"/>
    <x v="5"/>
    <s v="Int"/>
    <x v="0"/>
    <s v="1920x1080"/>
    <x v="0"/>
    <x v="0"/>
    <n v="50728"/>
    <s v="10_50-55"/>
    <s v="5_50-60"/>
    <x v="2"/>
    <x v="1"/>
    <s v="Q1`21"/>
    <n v="50728"/>
    <n v="691"/>
  </r>
  <r>
    <n v="640"/>
    <x v="0"/>
    <s v="Aspire A515-55G"/>
    <x v="1"/>
    <x v="0"/>
    <x v="1"/>
    <x v="5"/>
    <s v="MX350"/>
    <x v="0"/>
    <s v="1920x1080"/>
    <x v="0"/>
    <x v="0"/>
    <n v="53727"/>
    <s v="10_50-55"/>
    <s v="5_50-60"/>
    <x v="2"/>
    <x v="1"/>
    <s v="Q1`21"/>
    <n v="34385280"/>
    <n v="468464"/>
  </r>
  <r>
    <n v="408"/>
    <x v="0"/>
    <s v="Aspire A715-41G"/>
    <x v="3"/>
    <x v="0"/>
    <x v="0"/>
    <x v="1"/>
    <s v="GTX1650"/>
    <x v="0"/>
    <s v="1920x1080"/>
    <x v="0"/>
    <x v="0"/>
    <n v="64283"/>
    <s v="12_60-65"/>
    <s v="6_60-70"/>
    <x v="4"/>
    <x v="1"/>
    <s v="Q1`21"/>
    <n v="26227464"/>
    <n v="357322"/>
  </r>
  <r>
    <n v="1543"/>
    <x v="0"/>
    <s v="Aspire A715-75G"/>
    <x v="3"/>
    <x v="0"/>
    <x v="1"/>
    <x v="9"/>
    <s v="GTX1650"/>
    <x v="0"/>
    <s v="1920x1080"/>
    <x v="0"/>
    <x v="0"/>
    <n v="73522"/>
    <s v="14_70-75"/>
    <s v="7_70-80"/>
    <x v="6"/>
    <x v="1"/>
    <s v="Q1`21"/>
    <n v="113444446"/>
    <n v="1545565"/>
  </r>
  <r>
    <n v="553"/>
    <x v="0"/>
    <s v="Aspire AN515-43"/>
    <x v="3"/>
    <x v="0"/>
    <x v="0"/>
    <x v="8"/>
    <s v="RX560"/>
    <x v="0"/>
    <s v="1920x1080"/>
    <x v="0"/>
    <x v="0"/>
    <n v="63097"/>
    <s v="12_60-65"/>
    <s v="6_60-70"/>
    <x v="4"/>
    <x v="1"/>
    <s v="Q1`21"/>
    <n v="34892641"/>
    <n v="475377"/>
  </r>
  <r>
    <n v="312"/>
    <x v="0"/>
    <s v="Aspire AN515-54"/>
    <x v="3"/>
    <x v="0"/>
    <x v="1"/>
    <x v="9"/>
    <s v="GTX1050/GTX1650/GTX1660"/>
    <x v="0"/>
    <s v="1920x1080"/>
    <x v="0"/>
    <x v="0"/>
    <n v="78495"/>
    <s v="15_75-80"/>
    <s v="7_70-80"/>
    <x v="6"/>
    <x v="1"/>
    <s v="Q1`21"/>
    <n v="24490440"/>
    <n v="333657"/>
  </r>
  <r>
    <n v="419"/>
    <x v="0"/>
    <s v="Aspire AN515-55"/>
    <x v="3"/>
    <x v="0"/>
    <x v="1"/>
    <x v="10"/>
    <s v="GTX1650/RTX2060"/>
    <x v="0"/>
    <s v="1920x1080"/>
    <x v="0"/>
    <x v="0"/>
    <n v="86938"/>
    <s v="17_85-90"/>
    <s v="8_80-90"/>
    <x v="5"/>
    <x v="1"/>
    <s v="Q1`21"/>
    <n v="36427022"/>
    <n v="496281"/>
  </r>
  <r>
    <n v="3"/>
    <x v="0"/>
    <s v="Aspire AN517-51"/>
    <x v="3"/>
    <x v="0"/>
    <x v="1"/>
    <x v="9"/>
    <s v="GTX1050"/>
    <x v="1"/>
    <s v="1920x1080"/>
    <x v="0"/>
    <x v="0"/>
    <n v="79764"/>
    <s v="15_75-80"/>
    <s v="7_70-80"/>
    <x v="6"/>
    <x v="1"/>
    <s v="Q1`21"/>
    <n v="239292"/>
    <n v="3260"/>
  </r>
  <r>
    <n v="18"/>
    <x v="0"/>
    <s v="Aspire AN517-52"/>
    <x v="3"/>
    <x v="0"/>
    <x v="1"/>
    <x v="10"/>
    <s v="GTX1650/RTX2060"/>
    <x v="1"/>
    <s v="1920x1080"/>
    <x v="0"/>
    <x v="0"/>
    <n v="90097"/>
    <s v="18_90-95"/>
    <s v="9_90-100"/>
    <x v="5"/>
    <x v="1"/>
    <s v="Q1`21"/>
    <n v="1621746"/>
    <n v="22095"/>
  </r>
  <r>
    <n v="0"/>
    <x v="0"/>
    <s v="ConceptD 3 CN315-72G"/>
    <x v="5"/>
    <x v="1"/>
    <x v="1"/>
    <x v="10"/>
    <s v="GTX1650"/>
    <x v="0"/>
    <s v="1920x1080"/>
    <x v="0"/>
    <x v="0"/>
    <n v="205700"/>
    <s v="41_205-210"/>
    <s v="20_200-210"/>
    <x v="5"/>
    <x v="1"/>
    <s v="Q1`21"/>
    <n v="0"/>
    <n v="0"/>
  </r>
  <r>
    <n v="0"/>
    <x v="0"/>
    <s v="ConceptD 3 Pro CN315-72P"/>
    <x v="5"/>
    <x v="1"/>
    <x v="1"/>
    <x v="10"/>
    <s v="Quadro T1000"/>
    <x v="0"/>
    <s v="1920x1080"/>
    <x v="0"/>
    <x v="0"/>
    <n v="214295"/>
    <s v="42_210-215"/>
    <s v="21_210-220"/>
    <x v="5"/>
    <x v="1"/>
    <s v="Q1`21"/>
    <n v="0"/>
    <n v="0"/>
  </r>
  <r>
    <n v="0"/>
    <x v="0"/>
    <s v="ConceptD 7 Ezel CC715-71"/>
    <x v="5"/>
    <x v="1"/>
    <x v="1"/>
    <x v="10"/>
    <s v="RTX2070/RTX2080"/>
    <x v="0"/>
    <s v="3840x2160"/>
    <x v="0"/>
    <x v="0"/>
    <n v="363877"/>
    <s v="72_360-365"/>
    <s v="36_360-370"/>
    <x v="5"/>
    <x v="1"/>
    <s v="Q1`21"/>
    <n v="0"/>
    <n v="0"/>
  </r>
  <r>
    <n v="0"/>
    <x v="0"/>
    <s v="Enduro EN314-51W"/>
    <x v="2"/>
    <x v="1"/>
    <x v="1"/>
    <x v="11"/>
    <s v="Int"/>
    <x v="2"/>
    <s v="1920x1080"/>
    <x v="0"/>
    <x v="0"/>
    <n v="144628"/>
    <s v="28_140-145"/>
    <s v="14_140-150"/>
    <x v="5"/>
    <x v="1"/>
    <s v="Q1`21"/>
    <n v="0"/>
    <n v="0"/>
  </r>
  <r>
    <n v="5"/>
    <x v="0"/>
    <s v="Extensa 215-21"/>
    <x v="0"/>
    <x v="0"/>
    <x v="0"/>
    <x v="0"/>
    <s v="Int"/>
    <x v="0"/>
    <s v="1366x768/1920x1080"/>
    <x v="0"/>
    <x v="0"/>
    <n v="35072"/>
    <s v="7_35-40"/>
    <s v="3_30-40"/>
    <x v="3"/>
    <x v="1"/>
    <s v="Q1`21"/>
    <n v="175360"/>
    <n v="2389"/>
  </r>
  <r>
    <n v="1"/>
    <x v="0"/>
    <s v="Extensa 215-21G"/>
    <x v="1"/>
    <x v="0"/>
    <x v="0"/>
    <x v="0"/>
    <n v="530"/>
    <x v="0"/>
    <s v="1920x1080"/>
    <x v="0"/>
    <x v="0"/>
    <n v="38900"/>
    <s v="7_35-40"/>
    <s v="3_30-40"/>
    <x v="3"/>
    <x v="1"/>
    <s v="Q1`21"/>
    <n v="38900"/>
    <n v="530"/>
  </r>
  <r>
    <n v="2240"/>
    <x v="0"/>
    <s v="Extensa 215-31"/>
    <x v="0"/>
    <x v="0"/>
    <x v="1"/>
    <x v="2"/>
    <s v="Int"/>
    <x v="0"/>
    <s v="1366x768/1920x1080"/>
    <x v="0"/>
    <x v="1"/>
    <n v="36324"/>
    <s v="7_35-40"/>
    <s v="3_30-40"/>
    <x v="3"/>
    <x v="1"/>
    <s v="Q1`21"/>
    <n v="81365760"/>
    <n v="1108525"/>
  </r>
  <r>
    <n v="4"/>
    <x v="0"/>
    <s v="Extensa 215-51"/>
    <x v="0"/>
    <x v="0"/>
    <x v="1"/>
    <x v="3"/>
    <s v="Int"/>
    <x v="0"/>
    <s v="1600x900/1366x7688/1920x1080"/>
    <x v="0"/>
    <x v="0"/>
    <n v="44057"/>
    <s v="8_40-45"/>
    <s v="4_40-50"/>
    <x v="1"/>
    <x v="1"/>
    <s v="Q1`21"/>
    <n v="176228"/>
    <n v="2401"/>
  </r>
  <r>
    <n v="177"/>
    <x v="0"/>
    <s v="Extensa 215-52"/>
    <x v="0"/>
    <x v="0"/>
    <x v="1"/>
    <x v="5"/>
    <s v="Int"/>
    <x v="0"/>
    <s v="1920x1080"/>
    <x v="0"/>
    <x v="0"/>
    <n v="50378"/>
    <s v="10_50-55"/>
    <s v="5_50-60"/>
    <x v="2"/>
    <x v="1"/>
    <s v="Q1`21"/>
    <n v="8916906"/>
    <n v="121484"/>
  </r>
  <r>
    <n v="2951"/>
    <x v="0"/>
    <s v="Extensa EX215-22"/>
    <x v="0"/>
    <x v="0"/>
    <x v="0"/>
    <x v="1"/>
    <s v="Int"/>
    <x v="0"/>
    <s v="1920x1080"/>
    <x v="0"/>
    <x v="0"/>
    <n v="45965"/>
    <s v="9_45-50"/>
    <s v="4_40-50"/>
    <x v="1"/>
    <x v="1"/>
    <s v="Q1`21"/>
    <n v="135642715"/>
    <n v="1847993"/>
  </r>
  <r>
    <n v="729"/>
    <x v="0"/>
    <s v="Extensa EX215-22G"/>
    <x v="1"/>
    <x v="0"/>
    <x v="0"/>
    <x v="1"/>
    <n v="625"/>
    <x v="0"/>
    <s v="1920x1080"/>
    <x v="0"/>
    <x v="0"/>
    <n v="49254"/>
    <s v="9_45-50"/>
    <s v="4_40-50"/>
    <x v="1"/>
    <x v="1"/>
    <s v="Q1`21"/>
    <n v="35906166"/>
    <n v="489185"/>
  </r>
  <r>
    <n v="407"/>
    <x v="0"/>
    <s v="Extensa EX215-53G"/>
    <x v="1"/>
    <x v="0"/>
    <x v="1"/>
    <x v="5"/>
    <s v="MX330"/>
    <x v="0"/>
    <s v="1920x1080"/>
    <x v="0"/>
    <x v="0"/>
    <n v="56851"/>
    <s v="11_55-60"/>
    <s v="5_50-60"/>
    <x v="2"/>
    <x v="1"/>
    <s v="Q1`21"/>
    <n v="23138357"/>
    <n v="315236"/>
  </r>
  <r>
    <n v="6"/>
    <x v="0"/>
    <s v="Predator Helios 300 PH315-53"/>
    <x v="3"/>
    <x v="0"/>
    <x v="1"/>
    <x v="10"/>
    <s v="GTX1660/RTX2060/RTX2070"/>
    <x v="0"/>
    <s v="1920x1080"/>
    <x v="0"/>
    <x v="0"/>
    <n v="114258"/>
    <s v="22_110-115"/>
    <s v="11_110-120"/>
    <x v="5"/>
    <x v="1"/>
    <s v="Q1`21"/>
    <n v="685548"/>
    <n v="9340"/>
  </r>
  <r>
    <n v="59"/>
    <x v="0"/>
    <s v="Predator Triton 500 PT515-52"/>
    <x v="3"/>
    <x v="0"/>
    <x v="1"/>
    <x v="10"/>
    <s v="RTX2070"/>
    <x v="0"/>
    <s v="1920x1080"/>
    <x v="0"/>
    <x v="0"/>
    <n v="181856"/>
    <s v="36_180-185"/>
    <s v="18_180-190"/>
    <x v="5"/>
    <x v="1"/>
    <s v="Q1`21"/>
    <n v="10729504"/>
    <n v="146179"/>
  </r>
  <r>
    <n v="652"/>
    <x v="0"/>
    <s v="Swift SF114-33"/>
    <x v="2"/>
    <x v="0"/>
    <x v="1"/>
    <x v="2"/>
    <s v="Int"/>
    <x v="2"/>
    <s v="1920x1080"/>
    <x v="0"/>
    <x v="1"/>
    <n v="35990"/>
    <s v="7_35-40"/>
    <s v="3_30-40"/>
    <x v="3"/>
    <x v="1"/>
    <s v="Q1`21"/>
    <n v="23465480"/>
    <n v="319693"/>
  </r>
  <r>
    <n v="41"/>
    <x v="0"/>
    <s v="Swift SF314-42"/>
    <x v="2"/>
    <x v="0"/>
    <x v="0"/>
    <x v="7"/>
    <s v="Int"/>
    <x v="2"/>
    <s v="1920x1080"/>
    <x v="0"/>
    <x v="0"/>
    <n v="62904"/>
    <s v="12_60-65"/>
    <s v="6_60-70"/>
    <x v="4"/>
    <x v="1"/>
    <s v="Q1`21"/>
    <n v="2579064"/>
    <n v="35137"/>
  </r>
  <r>
    <n v="285"/>
    <x v="0"/>
    <s v="Swift SF314-510G"/>
    <x v="2"/>
    <x v="0"/>
    <x v="1"/>
    <x v="6"/>
    <s v="Xe MAX 11"/>
    <x v="2"/>
    <s v="1920x1080"/>
    <x v="0"/>
    <x v="0"/>
    <n v="107300"/>
    <s v="21_105-110"/>
    <s v="10_100-110"/>
    <x v="5"/>
    <x v="1"/>
    <s v="Q1`21"/>
    <n v="30580500"/>
    <n v="416628"/>
  </r>
  <r>
    <n v="8"/>
    <x v="0"/>
    <s v="Swift SF314-57"/>
    <x v="2"/>
    <x v="0"/>
    <x v="1"/>
    <x v="5"/>
    <s v="Int/MX250"/>
    <x v="2"/>
    <s v="1920x1080"/>
    <x v="0"/>
    <x v="0"/>
    <n v="77778"/>
    <s v="15_75-80"/>
    <s v="7_70-80"/>
    <x v="6"/>
    <x v="1"/>
    <s v="Q1`21"/>
    <n v="622224"/>
    <n v="8477"/>
  </r>
  <r>
    <n v="5"/>
    <x v="0"/>
    <s v="Swift SF314-57G"/>
    <x v="2"/>
    <x v="0"/>
    <x v="1"/>
    <x v="5"/>
    <s v="MX250"/>
    <x v="2"/>
    <s v="1920x1080"/>
    <x v="0"/>
    <x v="0"/>
    <n v="82603"/>
    <s v="16_80-85"/>
    <s v="8_80-90"/>
    <x v="5"/>
    <x v="1"/>
    <s v="Q1`21"/>
    <n v="413015"/>
    <n v="5627"/>
  </r>
  <r>
    <n v="4"/>
    <x v="0"/>
    <s v="Swift SF314-59"/>
    <x v="2"/>
    <x v="0"/>
    <x v="1"/>
    <x v="6"/>
    <s v="Int"/>
    <x v="2"/>
    <s v="1920x1080"/>
    <x v="0"/>
    <x v="0"/>
    <n v="79913"/>
    <s v="15_75-80"/>
    <s v="7_70-80"/>
    <x v="6"/>
    <x v="1"/>
    <s v="Q1`21"/>
    <n v="319652"/>
    <n v="4355"/>
  </r>
  <r>
    <n v="1"/>
    <x v="0"/>
    <s v="Swift SF514-55TA"/>
    <x v="2"/>
    <x v="0"/>
    <x v="1"/>
    <x v="6"/>
    <s v="Int"/>
    <x v="2"/>
    <s v="1920x1080"/>
    <x v="0"/>
    <x v="0"/>
    <n v="100201"/>
    <s v="20_100-105"/>
    <s v="10_100-110"/>
    <x v="5"/>
    <x v="1"/>
    <s v="Q1`21"/>
    <n v="100201"/>
    <n v="1365"/>
  </r>
  <r>
    <n v="5094"/>
    <x v="0"/>
    <s v="TravelMate B118-M"/>
    <x v="4"/>
    <x v="1"/>
    <x v="1"/>
    <x v="12"/>
    <s v="Int"/>
    <x v="4"/>
    <s v="1920x1080"/>
    <x v="0"/>
    <x v="1"/>
    <n v="22326"/>
    <s v="4_20-25"/>
    <s v="2_20-30"/>
    <x v="0"/>
    <x v="1"/>
    <s v="Q1`21"/>
    <n v="113728644"/>
    <n v="1549437"/>
  </r>
  <r>
    <n v="122"/>
    <x v="0"/>
    <s v="TravelMate P214-52"/>
    <x v="2"/>
    <x v="1"/>
    <x v="1"/>
    <x v="11"/>
    <s v="Int"/>
    <x v="2"/>
    <s v="1920x1080"/>
    <x v="0"/>
    <x v="0"/>
    <n v="65508"/>
    <s v="13_65-70"/>
    <s v="6_60-70"/>
    <x v="4"/>
    <x v="1"/>
    <s v="Q1`21"/>
    <n v="7991976"/>
    <n v="108883"/>
  </r>
  <r>
    <n v="3"/>
    <x v="0"/>
    <s v="TravelMate P214-53"/>
    <x v="0"/>
    <x v="1"/>
    <x v="1"/>
    <x v="6"/>
    <s v="Int"/>
    <x v="2"/>
    <s v="1920x1080"/>
    <x v="0"/>
    <x v="0"/>
    <n v="71312"/>
    <s v="14_70-75"/>
    <s v="7_70-80"/>
    <x v="6"/>
    <x v="1"/>
    <s v="Q1`21"/>
    <n v="213936"/>
    <n v="2915"/>
  </r>
  <r>
    <n v="1"/>
    <x v="0"/>
    <s v="TravelMate P215-51G"/>
    <x v="1"/>
    <x v="1"/>
    <x v="1"/>
    <x v="15"/>
    <s v="MX230"/>
    <x v="0"/>
    <s v="1920x1080"/>
    <x v="0"/>
    <x v="0"/>
    <n v="50884"/>
    <s v="10_50-55"/>
    <s v="5_50-60"/>
    <x v="2"/>
    <x v="1"/>
    <s v="Q1`21"/>
    <n v="50884"/>
    <n v="693"/>
  </r>
  <r>
    <n v="9"/>
    <x v="0"/>
    <s v="TravelMate P215-52"/>
    <x v="0"/>
    <x v="1"/>
    <x v="1"/>
    <x v="11"/>
    <s v="Int"/>
    <x v="0"/>
    <s v="1920x1080"/>
    <x v="0"/>
    <x v="0"/>
    <n v="67644"/>
    <s v="13_65-70"/>
    <s v="6_60-70"/>
    <x v="4"/>
    <x v="1"/>
    <s v="Q1`21"/>
    <n v="608796"/>
    <n v="8294"/>
  </r>
  <r>
    <n v="8"/>
    <x v="0"/>
    <s v="TravelMate P215-53"/>
    <x v="0"/>
    <x v="1"/>
    <x v="1"/>
    <x v="6"/>
    <s v="Int"/>
    <x v="0"/>
    <s v="1920x1080"/>
    <x v="0"/>
    <x v="0"/>
    <n v="72900"/>
    <s v="14_70-75"/>
    <s v="7_70-80"/>
    <x v="6"/>
    <x v="1"/>
    <s v="Q1`21"/>
    <n v="583200"/>
    <n v="7946"/>
  </r>
  <r>
    <n v="1"/>
    <x v="0"/>
    <s v="TravelMate P614-51-G2"/>
    <x v="2"/>
    <x v="1"/>
    <x v="1"/>
    <x v="11"/>
    <s v="Int"/>
    <x v="2"/>
    <s v="1920x1080"/>
    <x v="0"/>
    <x v="0"/>
    <n v="115893"/>
    <s v="23_115-120"/>
    <s v="11_110-120"/>
    <x v="5"/>
    <x v="1"/>
    <s v="Q1`21"/>
    <n v="115893"/>
    <n v="1579"/>
  </r>
  <r>
    <n v="5"/>
    <x v="1"/>
    <s v="Macbook Air 13 (AL)"/>
    <x v="2"/>
    <x v="0"/>
    <x v="1"/>
    <x v="20"/>
    <s v="Int"/>
    <x v="3"/>
    <s v="2304x1440/2560x1600"/>
    <x v="0"/>
    <x v="2"/>
    <n v="101770"/>
    <s v="20_100-105"/>
    <s v="10_100-110"/>
    <x v="5"/>
    <x v="1"/>
    <s v="Q1`21"/>
    <n v="508850"/>
    <n v="6933"/>
  </r>
  <r>
    <n v="70"/>
    <x v="1"/>
    <s v="Macbook Air 13 (IL)"/>
    <x v="2"/>
    <x v="0"/>
    <x v="1"/>
    <x v="5"/>
    <s v="Int"/>
    <x v="3"/>
    <s v="2304x1440/2560x1600"/>
    <x v="0"/>
    <x v="0"/>
    <n v="122163"/>
    <s v="24_120-125"/>
    <s v="12_120-130"/>
    <x v="5"/>
    <x v="1"/>
    <s v="Q1`21"/>
    <n v="8551410"/>
    <n v="116504"/>
  </r>
  <r>
    <n v="150"/>
    <x v="1"/>
    <s v="Macbook Air 13 (KY)"/>
    <x v="2"/>
    <x v="0"/>
    <x v="1"/>
    <x v="13"/>
    <s v="Int"/>
    <x v="3"/>
    <s v="2304x1440/2560x1600"/>
    <x v="0"/>
    <x v="2"/>
    <n v="109389"/>
    <s v="21_105-110"/>
    <s v="10_100-110"/>
    <x v="5"/>
    <x v="1"/>
    <s v="Q1`21"/>
    <n v="16408350"/>
    <n v="223547"/>
  </r>
  <r>
    <n v="4840"/>
    <x v="1"/>
    <s v="Macbook Air 13 2020 (M1)"/>
    <x v="2"/>
    <x v="0"/>
    <x v="2"/>
    <x v="14"/>
    <s v="Int"/>
    <x v="3"/>
    <s v="2560x1600"/>
    <x v="0"/>
    <x v="3"/>
    <n v="141908"/>
    <s v="28_140-145"/>
    <s v="14_140-150"/>
    <x v="5"/>
    <x v="1"/>
    <s v="Q1`21"/>
    <n v="686834720"/>
    <n v="9357421"/>
  </r>
  <r>
    <n v="2656"/>
    <x v="1"/>
    <s v="Macbook Pro 13 (IL)"/>
    <x v="2"/>
    <x v="0"/>
    <x v="1"/>
    <x v="5"/>
    <s v="Int"/>
    <x v="3"/>
    <s v="2560x1600"/>
    <x v="0"/>
    <x v="0"/>
    <n v="224832"/>
    <s v="44_220-225"/>
    <s v="22_220-230"/>
    <x v="5"/>
    <x v="1"/>
    <s v="Q1`21"/>
    <n v="597153792"/>
    <n v="8135610"/>
  </r>
  <r>
    <n v="1321"/>
    <x v="1"/>
    <s v="Macbook Pro 13 2020 (M1)"/>
    <x v="2"/>
    <x v="0"/>
    <x v="2"/>
    <x v="14"/>
    <s v="Int"/>
    <x v="3"/>
    <s v="2560x1600"/>
    <x v="0"/>
    <x v="3"/>
    <n v="169386"/>
    <s v="33_165-170"/>
    <s v="16_160-170"/>
    <x v="5"/>
    <x v="1"/>
    <s v="Q1`21"/>
    <n v="223758906"/>
    <n v="3048486"/>
  </r>
  <r>
    <n v="2518"/>
    <x v="1"/>
    <s v="Macbook Pro 16"/>
    <x v="3"/>
    <x v="0"/>
    <x v="1"/>
    <x v="9"/>
    <s v="Pro 5300M/5500M"/>
    <x v="5"/>
    <s v="3072x1920"/>
    <x v="0"/>
    <x v="0"/>
    <n v="324685"/>
    <s v="64_320-325"/>
    <s v="32_320-330"/>
    <x v="5"/>
    <x v="1"/>
    <s v="Q1`21"/>
    <n v="817556830"/>
    <n v="11138376"/>
  </r>
  <r>
    <n v="360"/>
    <x v="2"/>
    <s v="Asus A516J"/>
    <x v="0"/>
    <x v="0"/>
    <x v="1"/>
    <x v="5"/>
    <s v="Int"/>
    <x v="0"/>
    <s v="1920x1080"/>
    <x v="0"/>
    <x v="0"/>
    <n v="46700"/>
    <s v="9_45-50"/>
    <s v="4_40-50"/>
    <x v="1"/>
    <x v="1"/>
    <s v="Q1`21"/>
    <n v="16812000"/>
    <n v="229046"/>
  </r>
  <r>
    <n v="2063"/>
    <x v="2"/>
    <s v="Asus E410M"/>
    <x v="2"/>
    <x v="0"/>
    <x v="1"/>
    <x v="2"/>
    <s v="Int"/>
    <x v="2"/>
    <s v="1920x1080"/>
    <x v="0"/>
    <x v="1"/>
    <n v="33170"/>
    <s v="6_30-35"/>
    <s v="3_30-40"/>
    <x v="3"/>
    <x v="1"/>
    <s v="Q1`21"/>
    <n v="68429710"/>
    <n v="932285"/>
  </r>
  <r>
    <n v="5176"/>
    <x v="2"/>
    <s v="Asus FX505D"/>
    <x v="3"/>
    <x v="0"/>
    <x v="0"/>
    <x v="1"/>
    <s v="RX560"/>
    <x v="0"/>
    <s v="1920x1080"/>
    <x v="0"/>
    <x v="0"/>
    <n v="67080"/>
    <s v="13_65-70"/>
    <s v="6_60-70"/>
    <x v="4"/>
    <x v="1"/>
    <s v="Q1`21"/>
    <n v="347206080"/>
    <n v="4730328"/>
  </r>
  <r>
    <n v="825"/>
    <x v="2"/>
    <s v="Asus FX506I"/>
    <x v="3"/>
    <x v="0"/>
    <x v="0"/>
    <x v="7"/>
    <s v="GTX1650/GTX1660/RTX2060"/>
    <x v="0"/>
    <s v="1920x1080"/>
    <x v="0"/>
    <x v="0"/>
    <n v="84861"/>
    <s v="16_80-85"/>
    <s v="8_80-90"/>
    <x v="5"/>
    <x v="1"/>
    <s v="Q1`21"/>
    <n v="70010325"/>
    <n v="953819"/>
  </r>
  <r>
    <n v="878"/>
    <x v="2"/>
    <s v="TUF Gaming (Dash) FX516P"/>
    <x v="3"/>
    <x v="0"/>
    <x v="1"/>
    <x v="21"/>
    <s v="RTX3070"/>
    <x v="0"/>
    <s v="1920x1080"/>
    <x v="0"/>
    <x v="0"/>
    <n v="145992"/>
    <s v="29_145-150"/>
    <s v="14_140-150"/>
    <x v="5"/>
    <x v="1"/>
    <s v="Q1`21"/>
    <n v="128180976"/>
    <n v="1746335"/>
  </r>
  <r>
    <n v="224"/>
    <x v="2"/>
    <s v="Asus FX706I"/>
    <x v="3"/>
    <x v="0"/>
    <x v="0"/>
    <x v="7"/>
    <s v="GTX1650/GTX1660"/>
    <x v="1"/>
    <s v="1920x1080"/>
    <x v="0"/>
    <x v="0"/>
    <n v="90399"/>
    <s v="18_90-95"/>
    <s v="9_90-100"/>
    <x v="5"/>
    <x v="1"/>
    <s v="Q1`21"/>
    <n v="20249376"/>
    <n v="275877"/>
  </r>
  <r>
    <n v="586"/>
    <x v="2"/>
    <s v="Asus FX706L"/>
    <x v="3"/>
    <x v="0"/>
    <x v="1"/>
    <x v="10"/>
    <s v="GTX1650/GTX1660"/>
    <x v="1"/>
    <s v="1920x1080"/>
    <x v="0"/>
    <x v="0"/>
    <n v="82326"/>
    <s v="16_80-85"/>
    <s v="8_80-90"/>
    <x v="5"/>
    <x v="1"/>
    <s v="Q1`21"/>
    <n v="48243036"/>
    <n v="657262"/>
  </r>
  <r>
    <n v="27"/>
    <x v="2"/>
    <s v="Asus G512L"/>
    <x v="3"/>
    <x v="0"/>
    <x v="1"/>
    <x v="10"/>
    <s v="GTX1660"/>
    <x v="0"/>
    <s v="1920x1080"/>
    <x v="0"/>
    <x v="0"/>
    <n v="114284"/>
    <s v="22_110-115"/>
    <s v="11_110-120"/>
    <x v="5"/>
    <x v="1"/>
    <s v="Q1`21"/>
    <n v="3085668"/>
    <n v="42039"/>
  </r>
  <r>
    <n v="86"/>
    <x v="2"/>
    <s v="Asus G513Q"/>
    <x v="3"/>
    <x v="0"/>
    <x v="0"/>
    <x v="22"/>
    <s v="RTX3070"/>
    <x v="0"/>
    <s v="1920x1080"/>
    <x v="0"/>
    <x v="0"/>
    <n v="178900"/>
    <s v="35_175-180"/>
    <s v="17_170-180"/>
    <x v="5"/>
    <x v="1"/>
    <s v="Q1`21"/>
    <n v="15385400"/>
    <n v="209610"/>
  </r>
  <r>
    <n v="7"/>
    <x v="2"/>
    <s v="Asus G532L"/>
    <x v="3"/>
    <x v="0"/>
    <x v="1"/>
    <x v="10"/>
    <s v="RTX2070"/>
    <x v="0"/>
    <s v="1920x1080"/>
    <x v="0"/>
    <x v="0"/>
    <n v="155067"/>
    <s v="31_155-160"/>
    <s v="15_150-160"/>
    <x v="5"/>
    <x v="1"/>
    <s v="Q1`21"/>
    <n v="1085469"/>
    <n v="14788"/>
  </r>
  <r>
    <n v="33"/>
    <x v="2"/>
    <s v="Asus G533Q"/>
    <x v="3"/>
    <x v="0"/>
    <x v="0"/>
    <x v="22"/>
    <s v="RTX3070"/>
    <x v="0"/>
    <s v="1920x1080"/>
    <x v="0"/>
    <x v="0"/>
    <n v="202990"/>
    <s v="40_200-205"/>
    <s v="20_200-210"/>
    <x v="5"/>
    <x v="1"/>
    <s v="Q1`21"/>
    <n v="6698670"/>
    <n v="91263"/>
  </r>
  <r>
    <n v="15"/>
    <x v="2"/>
    <s v="Asus G712L"/>
    <x v="3"/>
    <x v="0"/>
    <x v="1"/>
    <x v="10"/>
    <s v="RTX2060"/>
    <x v="1"/>
    <s v="1920x1080"/>
    <x v="0"/>
    <x v="0"/>
    <n v="128542"/>
    <s v="25_125-130"/>
    <s v="12_120-130"/>
    <x v="5"/>
    <x v="1"/>
    <s v="Q1`21"/>
    <n v="1928130"/>
    <n v="26269"/>
  </r>
  <r>
    <n v="214"/>
    <x v="2"/>
    <s v="Asus G713Q"/>
    <x v="3"/>
    <x v="0"/>
    <x v="0"/>
    <x v="22"/>
    <s v="RTX3070"/>
    <x v="1"/>
    <s v="1920x1080"/>
    <x v="0"/>
    <x v="0"/>
    <n v="191995"/>
    <s v="38_190-195"/>
    <s v="19_190-200"/>
    <x v="5"/>
    <x v="1"/>
    <s v="Q1`21"/>
    <n v="41086930"/>
    <n v="559767"/>
  </r>
  <r>
    <n v="25"/>
    <x v="2"/>
    <s v="Asus G732L"/>
    <x v="3"/>
    <x v="0"/>
    <x v="1"/>
    <x v="10"/>
    <s v="RTX2060/RTX2080"/>
    <x v="1"/>
    <s v="1920x1080"/>
    <x v="0"/>
    <x v="0"/>
    <n v="179884"/>
    <s v="35_175-180"/>
    <s v="17_170-180"/>
    <x v="5"/>
    <x v="1"/>
    <s v="Q1`21"/>
    <n v="4497100"/>
    <n v="61268"/>
  </r>
  <r>
    <n v="174"/>
    <x v="2"/>
    <s v="Asus G733Q"/>
    <x v="3"/>
    <x v="0"/>
    <x v="0"/>
    <x v="22"/>
    <s v="RTX3080"/>
    <x v="1"/>
    <s v="1920x1080"/>
    <x v="0"/>
    <x v="0"/>
    <n v="258323"/>
    <s v="51_255-260"/>
    <s v="25_250-260"/>
    <x v="5"/>
    <x v="1"/>
    <s v="Q1`21"/>
    <n v="44948202"/>
    <n v="612373"/>
  </r>
  <r>
    <n v="115"/>
    <x v="2"/>
    <s v="Asus GA401I"/>
    <x v="2"/>
    <x v="0"/>
    <x v="0"/>
    <x v="7"/>
    <s v="GTX1650/GTX1660"/>
    <x v="2"/>
    <s v="1920x1080/2560x1440"/>
    <x v="0"/>
    <x v="0"/>
    <n v="117636"/>
    <s v="23_115-120"/>
    <s v="11_110-120"/>
    <x v="5"/>
    <x v="1"/>
    <s v="Q1`21"/>
    <n v="13528140"/>
    <n v="184307"/>
  </r>
  <r>
    <n v="8"/>
    <x v="2"/>
    <s v="Asus GA502I"/>
    <x v="3"/>
    <x v="0"/>
    <x v="0"/>
    <x v="7"/>
    <s v="GTX1660/RTX2060"/>
    <x v="0"/>
    <s v="1920x1080/2560x1440"/>
    <x v="0"/>
    <x v="0"/>
    <n v="108081"/>
    <s v="21_105-110"/>
    <s v="10_100-110"/>
    <x v="5"/>
    <x v="1"/>
    <s v="Q1`21"/>
    <n v="864648"/>
    <n v="11780"/>
  </r>
  <r>
    <n v="4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1"/>
    <s v="Q1`21"/>
    <n v="4523299"/>
    <n v="61625"/>
  </r>
  <r>
    <n v="53"/>
    <x v="2"/>
    <s v="Asus GU502L"/>
    <x v="3"/>
    <x v="0"/>
    <x v="1"/>
    <x v="10"/>
    <s v="RTX2060"/>
    <x v="0"/>
    <s v="1920x1080"/>
    <x v="0"/>
    <x v="0"/>
    <n v="149307"/>
    <s v="29_145-150"/>
    <s v="14_140-150"/>
    <x v="5"/>
    <x v="1"/>
    <s v="Q1`21"/>
    <n v="7913271"/>
    <n v="107810"/>
  </r>
  <r>
    <n v="883"/>
    <x v="2"/>
    <s v="Asus M515D"/>
    <x v="0"/>
    <x v="0"/>
    <x v="0"/>
    <x v="1"/>
    <s v="Int"/>
    <x v="0"/>
    <s v="1366x768"/>
    <x v="0"/>
    <x v="0"/>
    <n v="32450"/>
    <s v="6_30-35"/>
    <s v="3_30-40"/>
    <x v="3"/>
    <x v="1"/>
    <s v="Q1`21"/>
    <n v="28653350"/>
    <n v="390373"/>
  </r>
  <r>
    <n v="1036"/>
    <x v="2"/>
    <s v="Asus Pro P1440F"/>
    <x v="2"/>
    <x v="1"/>
    <x v="1"/>
    <x v="11"/>
    <s v="Int"/>
    <x v="2"/>
    <s v="1920x1080"/>
    <x v="0"/>
    <x v="0"/>
    <n v="52479"/>
    <s v="10_50-55"/>
    <s v="5_50-60"/>
    <x v="2"/>
    <x v="1"/>
    <s v="Q1`21"/>
    <n v="54368244"/>
    <n v="740712"/>
  </r>
  <r>
    <n v="1774"/>
    <x v="2"/>
    <s v="Asus Pro P2540F"/>
    <x v="1"/>
    <x v="1"/>
    <x v="1"/>
    <x v="11"/>
    <s v="Int/MX110"/>
    <x v="0"/>
    <s v="1920x1080"/>
    <x v="0"/>
    <x v="0"/>
    <n v="56921"/>
    <s v="11_55-60"/>
    <s v="5_50-60"/>
    <x v="2"/>
    <x v="1"/>
    <s v="Q1`21"/>
    <n v="100977854"/>
    <n v="1375720"/>
  </r>
  <r>
    <n v="857"/>
    <x v="2"/>
    <s v="Asus Pro P3540F"/>
    <x v="0"/>
    <x v="1"/>
    <x v="1"/>
    <x v="11"/>
    <s v="Int"/>
    <x v="0"/>
    <s v="1920x1080"/>
    <x v="0"/>
    <x v="0"/>
    <n v="63025"/>
    <s v="12_60-65"/>
    <s v="6_60-70"/>
    <x v="4"/>
    <x v="1"/>
    <s v="Q1`21"/>
    <n v="54012425"/>
    <n v="735864"/>
  </r>
  <r>
    <n v="322"/>
    <x v="2"/>
    <s v="Asus Pro P5440F"/>
    <x v="0"/>
    <x v="1"/>
    <x v="1"/>
    <x v="11"/>
    <s v="Int"/>
    <x v="0"/>
    <s v="1920x1080"/>
    <x v="0"/>
    <x v="0"/>
    <n v="60174"/>
    <s v="12_60-65"/>
    <s v="6_60-70"/>
    <x v="4"/>
    <x v="1"/>
    <s v="Q1`21"/>
    <n v="19376028"/>
    <n v="263979"/>
  </r>
  <r>
    <n v="1706"/>
    <x v="2"/>
    <s v="Asus X509D"/>
    <x v="1"/>
    <x v="0"/>
    <x v="0"/>
    <x v="1"/>
    <s v="Int/MX230"/>
    <x v="0"/>
    <s v="1920x1080"/>
    <x v="0"/>
    <x v="0"/>
    <n v="47202"/>
    <s v="9_45-50"/>
    <s v="4_40-50"/>
    <x v="1"/>
    <x v="1"/>
    <s v="Q1`21"/>
    <n v="80526612"/>
    <n v="1097093"/>
  </r>
  <r>
    <n v="63"/>
    <x v="2"/>
    <s v="Asus X509F"/>
    <x v="1"/>
    <x v="0"/>
    <x v="1"/>
    <x v="4"/>
    <s v="Int/MX250"/>
    <x v="0"/>
    <s v="1920x1080"/>
    <x v="0"/>
    <x v="0"/>
    <n v="47091"/>
    <s v="9_45-50"/>
    <s v="4_40-50"/>
    <x v="1"/>
    <x v="1"/>
    <s v="Q1`21"/>
    <n v="2966733"/>
    <n v="40419"/>
  </r>
  <r>
    <n v="63"/>
    <x v="2"/>
    <s v="Asus X509J"/>
    <x v="1"/>
    <x v="0"/>
    <x v="1"/>
    <x v="5"/>
    <s v="Int/MX110"/>
    <x v="0"/>
    <s v="1920x1080"/>
    <x v="0"/>
    <x v="0"/>
    <n v="51142"/>
    <s v="10_50-55"/>
    <s v="5_50-60"/>
    <x v="2"/>
    <x v="1"/>
    <s v="Q1`21"/>
    <n v="3221946"/>
    <n v="43896"/>
  </r>
  <r>
    <n v="523"/>
    <x v="2"/>
    <s v="Asus X515J"/>
    <x v="1"/>
    <x v="0"/>
    <x v="1"/>
    <x v="5"/>
    <s v="MX130"/>
    <x v="0"/>
    <s v="1920x1080"/>
    <x v="0"/>
    <x v="0"/>
    <n v="58081"/>
    <s v="11_55-60"/>
    <s v="5_50-60"/>
    <x v="2"/>
    <x v="1"/>
    <s v="Q1`21"/>
    <n v="30376363"/>
    <n v="413847"/>
  </r>
  <r>
    <n v="3176"/>
    <x v="2"/>
    <s v="Asus X543B"/>
    <x v="0"/>
    <x v="0"/>
    <x v="0"/>
    <x v="0"/>
    <s v="Int"/>
    <x v="0"/>
    <s v="1920x1080"/>
    <x v="0"/>
    <x v="0"/>
    <n v="34460"/>
    <s v="6_30-35"/>
    <s v="3_30-40"/>
    <x v="3"/>
    <x v="1"/>
    <s v="Q1`21"/>
    <n v="109444960"/>
    <n v="1491076"/>
  </r>
  <r>
    <n v="23"/>
    <x v="2"/>
    <s v="Asus X570D"/>
    <x v="3"/>
    <x v="0"/>
    <x v="0"/>
    <x v="1"/>
    <s v="GTX1050"/>
    <x v="0"/>
    <s v="1920x1080"/>
    <x v="0"/>
    <x v="0"/>
    <n v="60121"/>
    <s v="12_60-65"/>
    <s v="6_60-70"/>
    <x v="4"/>
    <x v="1"/>
    <s v="Q1`21"/>
    <n v="1382783"/>
    <n v="18839"/>
  </r>
  <r>
    <n v="85"/>
    <x v="2"/>
    <s v="ExpertBook B9400C"/>
    <x v="2"/>
    <x v="1"/>
    <x v="1"/>
    <x v="6"/>
    <s v="Int"/>
    <x v="2"/>
    <s v="1920x1080"/>
    <x v="0"/>
    <x v="0"/>
    <n v="116151"/>
    <s v="23_115-120"/>
    <s v="11_110-120"/>
    <x v="5"/>
    <x v="1"/>
    <s v="Q1`21"/>
    <n v="9872835"/>
    <n v="134507"/>
  </r>
  <r>
    <n v="17"/>
    <x v="2"/>
    <s v="ExpertBook B9450F"/>
    <x v="2"/>
    <x v="1"/>
    <x v="1"/>
    <x v="11"/>
    <s v="Int"/>
    <x v="2"/>
    <s v="1920x1080"/>
    <x v="0"/>
    <x v="0"/>
    <n v="97274"/>
    <s v="19_95-100"/>
    <s v="9_90-100"/>
    <x v="5"/>
    <x v="1"/>
    <s v="Q1`21"/>
    <n v="1653658"/>
    <n v="22529"/>
  </r>
  <r>
    <n v="375"/>
    <x v="2"/>
    <s v="ExpertBook P1 P1510C"/>
    <x v="0"/>
    <x v="1"/>
    <x v="0"/>
    <x v="1"/>
    <s v="Int"/>
    <x v="0"/>
    <s v="1920x1080"/>
    <x v="0"/>
    <x v="0"/>
    <n v="49380"/>
    <s v="9_45-50"/>
    <s v="4_40-50"/>
    <x v="1"/>
    <x v="1"/>
    <s v="Q1`21"/>
    <n v="18517500"/>
    <n v="252282"/>
  </r>
  <r>
    <n v="253"/>
    <x v="2"/>
    <s v="ExpertBook P2 P2451F"/>
    <x v="2"/>
    <x v="1"/>
    <x v="1"/>
    <x v="11"/>
    <s v="Int"/>
    <x v="2"/>
    <s v="1920x1080"/>
    <x v="0"/>
    <x v="0"/>
    <n v="52990"/>
    <s v="10_50-55"/>
    <s v="5_50-60"/>
    <x v="2"/>
    <x v="1"/>
    <s v="Q1`21"/>
    <n v="13406470"/>
    <n v="182649"/>
  </r>
  <r>
    <n v="52"/>
    <x v="2"/>
    <s v="Flow X13 GV301Q"/>
    <x v="2"/>
    <x v="0"/>
    <x v="0"/>
    <x v="22"/>
    <s v="GTX1650"/>
    <x v="3"/>
    <s v="1920x1200"/>
    <x v="1"/>
    <x v="0"/>
    <n v="130909"/>
    <s v="26_130-135"/>
    <s v="13_130-140"/>
    <x v="5"/>
    <x v="1"/>
    <s v="Q1`21"/>
    <n v="6807268"/>
    <n v="92742"/>
  </r>
  <r>
    <n v="17"/>
    <x v="2"/>
    <s v="ProArt StudioBook H500G"/>
    <x v="5"/>
    <x v="1"/>
    <x v="1"/>
    <x v="9"/>
    <s v="RTX2060"/>
    <x v="0"/>
    <s v="3840x2160"/>
    <x v="0"/>
    <x v="0"/>
    <n v="156790"/>
    <s v="31_155-160"/>
    <s v="15_150-160"/>
    <x v="5"/>
    <x v="1"/>
    <s v="Q1`21"/>
    <n v="2665430"/>
    <n v="36314"/>
  </r>
  <r>
    <n v="13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1"/>
    <s v="Q1`21"/>
    <n v="1897870"/>
    <n v="25857"/>
  </r>
  <r>
    <n v="18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1"/>
    <s v="Q1`21"/>
    <n v="6826680"/>
    <n v="93007"/>
  </r>
  <r>
    <n v="106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1"/>
    <s v="Q1`21"/>
    <n v="9338600"/>
    <n v="127229"/>
  </r>
  <r>
    <n v="133"/>
    <x v="2"/>
    <s v="VivoBook K413J"/>
    <x v="2"/>
    <x v="0"/>
    <x v="1"/>
    <x v="5"/>
    <s v="Int"/>
    <x v="2"/>
    <s v="1920x1080"/>
    <x v="0"/>
    <x v="0"/>
    <n v="45990"/>
    <s v="9_45-50"/>
    <s v="4_40-50"/>
    <x v="1"/>
    <x v="1"/>
    <s v="Q1`21"/>
    <n v="6116670"/>
    <n v="83333"/>
  </r>
  <r>
    <n v="451"/>
    <x v="2"/>
    <s v="VivoBook M433I"/>
    <x v="2"/>
    <x v="0"/>
    <x v="0"/>
    <x v="7"/>
    <s v="Int"/>
    <x v="2"/>
    <s v="1920x1080"/>
    <x v="0"/>
    <x v="0"/>
    <n v="56561"/>
    <s v="11_55-60"/>
    <s v="5_50-60"/>
    <x v="2"/>
    <x v="1"/>
    <s v="Q1`21"/>
    <n v="25509011"/>
    <n v="347534"/>
  </r>
  <r>
    <n v="110"/>
    <x v="2"/>
    <s v="VivoBook M513I"/>
    <x v="0"/>
    <x v="0"/>
    <x v="0"/>
    <x v="7"/>
    <s v="Int"/>
    <x v="0"/>
    <s v="1920x1080"/>
    <x v="0"/>
    <x v="0"/>
    <n v="58920"/>
    <s v="11_55-60"/>
    <s v="5_50-60"/>
    <x v="2"/>
    <x v="1"/>
    <s v="Q1`21"/>
    <n v="6481200"/>
    <n v="88300"/>
  </r>
  <r>
    <n v="1759"/>
    <x v="2"/>
    <s v="VivoBook R521J"/>
    <x v="1"/>
    <x v="0"/>
    <x v="1"/>
    <x v="5"/>
    <s v="MX330"/>
    <x v="0"/>
    <s v="1920x1080"/>
    <x v="0"/>
    <x v="0"/>
    <n v="58990"/>
    <s v="11_55-60"/>
    <s v="5_50-60"/>
    <x v="2"/>
    <x v="1"/>
    <s v="Q1`21"/>
    <n v="103763410"/>
    <n v="1413670"/>
  </r>
  <r>
    <n v="699"/>
    <x v="2"/>
    <s v="VivoBook S15 M533I"/>
    <x v="0"/>
    <x v="0"/>
    <x v="0"/>
    <x v="7"/>
    <s v="Int"/>
    <x v="0"/>
    <s v="1920x1080"/>
    <x v="0"/>
    <x v="0"/>
    <n v="61393"/>
    <s v="12_60-65"/>
    <s v="6_60-70"/>
    <x v="4"/>
    <x v="1"/>
    <s v="Q1`21"/>
    <n v="42913707"/>
    <n v="584655"/>
  </r>
  <r>
    <n v="150"/>
    <x v="2"/>
    <s v="VivoBook S15 S533E"/>
    <x v="0"/>
    <x v="0"/>
    <x v="1"/>
    <x v="6"/>
    <s v="Int"/>
    <x v="0"/>
    <s v="1920x1080"/>
    <x v="0"/>
    <x v="0"/>
    <n v="99999"/>
    <s v="19_95-100"/>
    <s v="9_90-100"/>
    <x v="5"/>
    <x v="1"/>
    <s v="Q1`21"/>
    <n v="14999850"/>
    <n v="204358"/>
  </r>
  <r>
    <n v="10"/>
    <x v="2"/>
    <s v="VivoBook S333J"/>
    <x v="2"/>
    <x v="0"/>
    <x v="1"/>
    <x v="5"/>
    <s v="Int"/>
    <x v="3"/>
    <s v="1920x1080"/>
    <x v="0"/>
    <x v="0"/>
    <n v="63044"/>
    <s v="12_60-65"/>
    <s v="6_60-70"/>
    <x v="4"/>
    <x v="1"/>
    <s v="Q1`21"/>
    <n v="630440"/>
    <n v="8589"/>
  </r>
  <r>
    <n v="3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1"/>
    <s v="Q1`21"/>
    <n v="2367680"/>
    <n v="32257"/>
  </r>
  <r>
    <n v="396"/>
    <x v="2"/>
    <s v="VivoBook S533F"/>
    <x v="1"/>
    <x v="0"/>
    <x v="1"/>
    <x v="11"/>
    <s v="MX250"/>
    <x v="0"/>
    <s v="1920x1080"/>
    <x v="0"/>
    <x v="0"/>
    <n v="69727"/>
    <s v="13_65-70"/>
    <s v="6_60-70"/>
    <x v="4"/>
    <x v="1"/>
    <s v="Q1`21"/>
    <n v="27611892"/>
    <n v="376184"/>
  </r>
  <r>
    <n v="133"/>
    <x v="2"/>
    <s v="VivoBook X413E"/>
    <x v="2"/>
    <x v="0"/>
    <x v="1"/>
    <x v="6"/>
    <s v="Int"/>
    <x v="2"/>
    <s v="1920x1080"/>
    <x v="0"/>
    <x v="0"/>
    <n v="59990"/>
    <s v="11_55-60"/>
    <s v="5_50-60"/>
    <x v="2"/>
    <x v="1"/>
    <s v="Q1`21"/>
    <n v="7978670"/>
    <n v="108701"/>
  </r>
  <r>
    <n v="569"/>
    <x v="2"/>
    <s v="VivoBook X512D"/>
    <x v="1"/>
    <x v="0"/>
    <x v="0"/>
    <x v="1"/>
    <s v="RX540"/>
    <x v="0"/>
    <s v="1366x768"/>
    <x v="0"/>
    <x v="0"/>
    <n v="43860"/>
    <s v="8_40-45"/>
    <s v="4_40-50"/>
    <x v="1"/>
    <x v="1"/>
    <s v="Q1`21"/>
    <n v="24956340"/>
    <n v="340005"/>
  </r>
  <r>
    <n v="53"/>
    <x v="2"/>
    <s v="VivoBook X512F"/>
    <x v="1"/>
    <x v="0"/>
    <x v="1"/>
    <x v="4"/>
    <s v="MX250"/>
    <x v="0"/>
    <s v="1920x1080"/>
    <x v="0"/>
    <x v="0"/>
    <n v="56900"/>
    <s v="11_55-60"/>
    <s v="5_50-60"/>
    <x v="2"/>
    <x v="1"/>
    <s v="Q1`21"/>
    <n v="3015700"/>
    <n v="41086"/>
  </r>
  <r>
    <n v="440"/>
    <x v="2"/>
    <s v="VivoBook X512J"/>
    <x v="1"/>
    <x v="0"/>
    <x v="1"/>
    <x v="5"/>
    <s v="MX330"/>
    <x v="0"/>
    <s v="1920x1080"/>
    <x v="0"/>
    <x v="0"/>
    <n v="54584"/>
    <s v="10_50-55"/>
    <s v="5_50-60"/>
    <x v="2"/>
    <x v="1"/>
    <s v="Q1`21"/>
    <n v="24016960"/>
    <n v="327207"/>
  </r>
  <r>
    <n v="659"/>
    <x v="2"/>
    <s v="VivoBook X515M"/>
    <x v="0"/>
    <x v="0"/>
    <x v="1"/>
    <x v="2"/>
    <s v="Int"/>
    <x v="0"/>
    <s v="1920x1080"/>
    <x v="0"/>
    <x v="1"/>
    <n v="39870"/>
    <s v="7_35-40"/>
    <s v="3_30-40"/>
    <x v="3"/>
    <x v="1"/>
    <s v="Q1`21"/>
    <n v="26274330"/>
    <n v="357961"/>
  </r>
  <r>
    <n v="3778"/>
    <x v="2"/>
    <s v="VivoBook X543M"/>
    <x v="0"/>
    <x v="0"/>
    <x v="1"/>
    <x v="2"/>
    <s v="Int"/>
    <x v="0"/>
    <s v="1920x1080"/>
    <x v="0"/>
    <x v="1"/>
    <n v="35314"/>
    <s v="7_35-40"/>
    <s v="3_30-40"/>
    <x v="3"/>
    <x v="1"/>
    <s v="Q1`21"/>
    <n v="133416292"/>
    <n v="1817661"/>
  </r>
  <r>
    <n v="116"/>
    <x v="2"/>
    <s v="VivoBook X545F"/>
    <x v="1"/>
    <x v="0"/>
    <x v="1"/>
    <x v="11"/>
    <s v="MX230"/>
    <x v="0"/>
    <s v="1920x1080"/>
    <x v="0"/>
    <x v="0"/>
    <n v="55955"/>
    <s v="11_55-60"/>
    <s v="5_50-60"/>
    <x v="2"/>
    <x v="1"/>
    <s v="Q1`21"/>
    <n v="6490780"/>
    <n v="88430"/>
  </r>
  <r>
    <n v="0"/>
    <x v="2"/>
    <s v="VivoBook X705B"/>
    <x v="0"/>
    <x v="0"/>
    <x v="0"/>
    <x v="0"/>
    <s v="Int"/>
    <x v="1"/>
    <s v="1920x1080"/>
    <x v="0"/>
    <x v="0"/>
    <n v="38398"/>
    <s v="7_35-40"/>
    <s v="3_30-40"/>
    <x v="3"/>
    <x v="1"/>
    <s v="Q1`21"/>
    <n v="0"/>
    <n v="0"/>
  </r>
  <r>
    <n v="637"/>
    <x v="2"/>
    <s v="VivoBook X712D"/>
    <x v="1"/>
    <x v="0"/>
    <x v="0"/>
    <x v="1"/>
    <s v="Int/R540X"/>
    <x v="1"/>
    <s v="1600x900/1920x1080"/>
    <x v="0"/>
    <x v="0"/>
    <n v="53577"/>
    <s v="10_50-55"/>
    <s v="5_50-60"/>
    <x v="2"/>
    <x v="1"/>
    <s v="Q1`21"/>
    <n v="34128549"/>
    <n v="464967"/>
  </r>
  <r>
    <n v="178"/>
    <x v="2"/>
    <s v="Zenbook Duo UX482E"/>
    <x v="2"/>
    <x v="0"/>
    <x v="1"/>
    <x v="6"/>
    <s v="Int/MX450"/>
    <x v="2"/>
    <s v="1920x1080+ScreenPad"/>
    <x v="1"/>
    <x v="0"/>
    <n v="132700"/>
    <s v="26_130-135"/>
    <s v="13_130-140"/>
    <x v="5"/>
    <x v="1"/>
    <s v="Q1`21"/>
    <n v="23620600"/>
    <n v="321807"/>
  </r>
  <r>
    <n v="12"/>
    <x v="2"/>
    <s v="Zenbook Flip S UX371E"/>
    <x v="2"/>
    <x v="0"/>
    <x v="1"/>
    <x v="6"/>
    <s v="Int"/>
    <x v="3"/>
    <s v="3840х2160"/>
    <x v="1"/>
    <x v="0"/>
    <n v="138600"/>
    <s v="27_135-140"/>
    <s v="13_130-140"/>
    <x v="5"/>
    <x v="1"/>
    <s v="Q1`21"/>
    <n v="1663200"/>
    <n v="22659"/>
  </r>
  <r>
    <n v="23"/>
    <x v="2"/>
    <s v="Zenbook Flip UM462D"/>
    <x v="2"/>
    <x v="0"/>
    <x v="0"/>
    <x v="1"/>
    <s v="Int"/>
    <x v="2"/>
    <s v="1920x1080"/>
    <x v="1"/>
    <x v="0"/>
    <n v="61960"/>
    <s v="12_60-65"/>
    <s v="6_60-70"/>
    <x v="4"/>
    <x v="1"/>
    <s v="Q1`21"/>
    <n v="1425080"/>
    <n v="19415"/>
  </r>
  <r>
    <n v="61"/>
    <x v="2"/>
    <s v="Zenbook Flip UX363E"/>
    <x v="2"/>
    <x v="0"/>
    <x v="1"/>
    <x v="6"/>
    <s v="Int"/>
    <x v="3"/>
    <s v="1920x1080"/>
    <x v="1"/>
    <x v="0"/>
    <n v="105055"/>
    <s v="21_105-110"/>
    <s v="10_100-110"/>
    <x v="5"/>
    <x v="1"/>
    <s v="Q1`21"/>
    <n v="6408355"/>
    <n v="87307"/>
  </r>
  <r>
    <n v="12"/>
    <x v="2"/>
    <s v="Zenbook Flip UX363J"/>
    <x v="2"/>
    <x v="0"/>
    <x v="1"/>
    <x v="5"/>
    <s v="Int"/>
    <x v="3"/>
    <s v="1920x1080"/>
    <x v="1"/>
    <x v="0"/>
    <n v="91566"/>
    <s v="18_90-95"/>
    <s v="9_90-100"/>
    <x v="5"/>
    <x v="1"/>
    <s v="Q1`21"/>
    <n v="1098792"/>
    <n v="14970"/>
  </r>
  <r>
    <n v="32"/>
    <x v="2"/>
    <s v="Zenbook Flip UX463F"/>
    <x v="2"/>
    <x v="0"/>
    <x v="1"/>
    <x v="4"/>
    <s v="Int"/>
    <x v="2"/>
    <s v="1920x1080"/>
    <x v="1"/>
    <x v="0"/>
    <n v="82468"/>
    <s v="16_80-85"/>
    <s v="8_80-90"/>
    <x v="5"/>
    <x v="1"/>
    <s v="Q1`21"/>
    <n v="2638976"/>
    <n v="35953"/>
  </r>
  <r>
    <n v="3"/>
    <x v="2"/>
    <s v="ZenBook Pro Duo UX581L"/>
    <x v="3"/>
    <x v="0"/>
    <x v="1"/>
    <x v="10"/>
    <s v="RTX2060"/>
    <x v="0"/>
    <s v="3840x2160+ScreenPad"/>
    <x v="1"/>
    <x v="0"/>
    <n v="269120"/>
    <s v="53_265-270"/>
    <s v="26_260-270"/>
    <x v="5"/>
    <x v="1"/>
    <s v="Q1`21"/>
    <n v="807360"/>
    <n v="10999"/>
  </r>
  <r>
    <n v="47"/>
    <x v="2"/>
    <s v="Zenbook UX325E"/>
    <x v="2"/>
    <x v="0"/>
    <x v="1"/>
    <x v="6"/>
    <s v="Int"/>
    <x v="3"/>
    <s v="1920x1080"/>
    <x v="0"/>
    <x v="0"/>
    <n v="88336"/>
    <s v="17_85-90"/>
    <s v="8_80-90"/>
    <x v="5"/>
    <x v="1"/>
    <s v="Q1`21"/>
    <n v="4151792"/>
    <n v="56564"/>
  </r>
  <r>
    <n v="6"/>
    <x v="2"/>
    <s v="Zenbook UX325J"/>
    <x v="2"/>
    <x v="0"/>
    <x v="1"/>
    <x v="5"/>
    <s v="Int"/>
    <x v="3"/>
    <s v="1920x1080"/>
    <x v="0"/>
    <x v="0"/>
    <n v="68484"/>
    <s v="13_65-70"/>
    <s v="6_60-70"/>
    <x v="4"/>
    <x v="1"/>
    <s v="Q1`21"/>
    <n v="410904"/>
    <n v="5598"/>
  </r>
  <r>
    <n v="179"/>
    <x v="2"/>
    <s v="Zenbook UX393E"/>
    <x v="2"/>
    <x v="0"/>
    <x v="1"/>
    <x v="6"/>
    <s v="Int"/>
    <x v="2"/>
    <s v="1920x1080"/>
    <x v="1"/>
    <x v="0"/>
    <n v="126023"/>
    <s v="25_125-130"/>
    <s v="12_120-130"/>
    <x v="5"/>
    <x v="1"/>
    <s v="Q1`21"/>
    <n v="22558117"/>
    <n v="307331"/>
  </r>
  <r>
    <n v="183"/>
    <x v="2"/>
    <s v="Zenbook UX425E"/>
    <x v="2"/>
    <x v="0"/>
    <x v="1"/>
    <x v="6"/>
    <s v="Int"/>
    <x v="2"/>
    <s v="1920x1080"/>
    <x v="0"/>
    <x v="0"/>
    <n v="77025"/>
    <s v="15_75-80"/>
    <s v="7_70-80"/>
    <x v="6"/>
    <x v="1"/>
    <s v="Q1`21"/>
    <n v="14095575"/>
    <n v="192038"/>
  </r>
  <r>
    <n v="2"/>
    <x v="2"/>
    <s v="Zenbook UX425J"/>
    <x v="2"/>
    <x v="0"/>
    <x v="1"/>
    <x v="5"/>
    <s v="Int"/>
    <x v="2"/>
    <s v="1920x1080"/>
    <x v="0"/>
    <x v="0"/>
    <n v="75367"/>
    <s v="15_75-80"/>
    <s v="7_70-80"/>
    <x v="6"/>
    <x v="1"/>
    <s v="Q1`21"/>
    <n v="150734"/>
    <n v="2054"/>
  </r>
  <r>
    <n v="254"/>
    <x v="2"/>
    <s v="Zenbook UX431F"/>
    <x v="2"/>
    <x v="0"/>
    <x v="1"/>
    <x v="4"/>
    <s v="Int"/>
    <x v="2"/>
    <s v="1920x1080"/>
    <x v="0"/>
    <x v="0"/>
    <n v="68201"/>
    <s v="13_65-70"/>
    <s v="6_60-70"/>
    <x v="4"/>
    <x v="1"/>
    <s v="Q1`21"/>
    <n v="17323054"/>
    <n v="236009"/>
  </r>
  <r>
    <n v="470"/>
    <x v="2"/>
    <s v="Zenbook UX434F"/>
    <x v="2"/>
    <x v="0"/>
    <x v="1"/>
    <x v="11"/>
    <s v="MX250"/>
    <x v="2"/>
    <s v="1920x1080"/>
    <x v="0"/>
    <x v="0"/>
    <n v="88764"/>
    <s v="17_85-90"/>
    <s v="8_80-90"/>
    <x v="5"/>
    <x v="1"/>
    <s v="Q1`21"/>
    <n v="41719080"/>
    <n v="568380"/>
  </r>
  <r>
    <n v="337"/>
    <x v="2"/>
    <s v="Zenbook UX435E"/>
    <x v="2"/>
    <x v="0"/>
    <x v="1"/>
    <x v="6"/>
    <s v="Int"/>
    <x v="2"/>
    <s v="1920x1080"/>
    <x v="0"/>
    <x v="0"/>
    <n v="93347"/>
    <s v="18_90-95"/>
    <s v="9_90-100"/>
    <x v="5"/>
    <x v="1"/>
    <s v="Q1`21"/>
    <n v="31457939"/>
    <n v="428582"/>
  </r>
  <r>
    <n v="42"/>
    <x v="2"/>
    <s v="Zenbook UX533F"/>
    <x v="3"/>
    <x v="0"/>
    <x v="1"/>
    <x v="4"/>
    <s v="GTX1050"/>
    <x v="0"/>
    <s v="1920x1080"/>
    <x v="0"/>
    <x v="0"/>
    <n v="105490"/>
    <s v="21_105-110"/>
    <s v="10_100-110"/>
    <x v="5"/>
    <x v="1"/>
    <s v="Q1`21"/>
    <n v="4430580"/>
    <n v="60362"/>
  </r>
  <r>
    <n v="8"/>
    <x v="3"/>
    <s v="Alienware m15 R3"/>
    <x v="3"/>
    <x v="0"/>
    <x v="1"/>
    <x v="10"/>
    <s v="RTX2060/RTX2070/RTX2080"/>
    <x v="0"/>
    <s v="1920x1080/3840x2160"/>
    <x v="0"/>
    <x v="0"/>
    <n v="215967"/>
    <s v="43_215-220"/>
    <s v="21_210-220"/>
    <x v="5"/>
    <x v="1"/>
    <s v="Q1`21"/>
    <n v="1727736"/>
    <n v="23539"/>
  </r>
  <r>
    <n v="1580"/>
    <x v="3"/>
    <s v="Inspiron 3501"/>
    <x v="0"/>
    <x v="0"/>
    <x v="1"/>
    <x v="5"/>
    <s v="Int"/>
    <x v="0"/>
    <s v="1920x1080"/>
    <x v="0"/>
    <x v="0"/>
    <n v="40278"/>
    <s v="8_40-45"/>
    <s v="4_40-50"/>
    <x v="1"/>
    <x v="1"/>
    <s v="Q1`21"/>
    <n v="63639240"/>
    <n v="867020"/>
  </r>
  <r>
    <n v="502"/>
    <x v="3"/>
    <s v="Inspiron 3583"/>
    <x v="1"/>
    <x v="0"/>
    <x v="1"/>
    <x v="4"/>
    <s v="Int/520"/>
    <x v="0"/>
    <s v="1920x1080"/>
    <x v="0"/>
    <x v="0"/>
    <n v="40857"/>
    <s v="8_40-45"/>
    <s v="4_40-50"/>
    <x v="1"/>
    <x v="1"/>
    <s v="Q1`21"/>
    <n v="20510214"/>
    <n v="279431"/>
  </r>
  <r>
    <n v="1267"/>
    <x v="3"/>
    <s v="Inspiron 3793"/>
    <x v="1"/>
    <x v="0"/>
    <x v="1"/>
    <x v="5"/>
    <s v="Int/MX230/MX250"/>
    <x v="1"/>
    <s v="1920x1080"/>
    <x v="0"/>
    <x v="0"/>
    <n v="62062"/>
    <s v="12_60-65"/>
    <s v="6_60-70"/>
    <x v="4"/>
    <x v="1"/>
    <s v="Q1`21"/>
    <n v="78632554"/>
    <n v="1071288"/>
  </r>
  <r>
    <n v="11"/>
    <x v="3"/>
    <s v="Inspiron 5405"/>
    <x v="2"/>
    <x v="0"/>
    <x v="0"/>
    <x v="8"/>
    <s v="Int"/>
    <x v="2"/>
    <s v="1920x1080"/>
    <x v="0"/>
    <x v="0"/>
    <n v="58000"/>
    <s v="11_55-60"/>
    <s v="5_50-60"/>
    <x v="2"/>
    <x v="1"/>
    <s v="Q1`21"/>
    <n v="638000"/>
    <n v="8692"/>
  </r>
  <r>
    <n v="42"/>
    <x v="3"/>
    <s v="Inspiron 7400"/>
    <x v="2"/>
    <x v="0"/>
    <x v="1"/>
    <x v="6"/>
    <s v="Int/MX350"/>
    <x v="2"/>
    <s v="2560x1600"/>
    <x v="0"/>
    <x v="0"/>
    <n v="107655"/>
    <s v="21_105-110"/>
    <s v="10_100-110"/>
    <x v="5"/>
    <x v="1"/>
    <s v="Q1`21"/>
    <n v="4521510"/>
    <n v="61601"/>
  </r>
  <r>
    <n v="690"/>
    <x v="3"/>
    <s v="Inspiron G3 15-3500"/>
    <x v="3"/>
    <x v="0"/>
    <x v="1"/>
    <x v="10"/>
    <s v="GTX1650/GTX1650/RTX2060"/>
    <x v="0"/>
    <s v="1920x1080"/>
    <x v="0"/>
    <x v="0"/>
    <n v="93195"/>
    <s v="18_90-95"/>
    <s v="9_90-100"/>
    <x v="5"/>
    <x v="1"/>
    <s v="Q1`21"/>
    <n v="64304550"/>
    <n v="876084"/>
  </r>
  <r>
    <n v="2"/>
    <x v="3"/>
    <s v="Inspiron G3 15-3590"/>
    <x v="3"/>
    <x v="0"/>
    <x v="1"/>
    <x v="9"/>
    <s v="GTX1650/GTX1660"/>
    <x v="0"/>
    <s v="1920x1080"/>
    <x v="0"/>
    <x v="0"/>
    <n v="90435"/>
    <s v="18_90-95"/>
    <s v="9_90-100"/>
    <x v="5"/>
    <x v="1"/>
    <s v="Q1`21"/>
    <n v="180870"/>
    <n v="2464"/>
  </r>
  <r>
    <n v="196"/>
    <x v="3"/>
    <s v="Inspiron G5 15-5500"/>
    <x v="3"/>
    <x v="0"/>
    <x v="1"/>
    <x v="10"/>
    <s v="GTX1650/RTX2060/RTX2070"/>
    <x v="0"/>
    <s v="1920x1080"/>
    <x v="0"/>
    <x v="0"/>
    <n v="101729"/>
    <s v="20_100-105"/>
    <s v="10_100-110"/>
    <x v="5"/>
    <x v="1"/>
    <s v="Q1`21"/>
    <n v="19938884"/>
    <n v="271647"/>
  </r>
  <r>
    <n v="46"/>
    <x v="3"/>
    <s v="Inspiron G5 15-5590"/>
    <x v="3"/>
    <x v="0"/>
    <x v="1"/>
    <x v="9"/>
    <s v="GTX1660/RTX2060/RTX2070"/>
    <x v="0"/>
    <s v="1920x1080"/>
    <x v="0"/>
    <x v="0"/>
    <n v="102561"/>
    <s v="20_100-105"/>
    <s v="10_100-110"/>
    <x v="5"/>
    <x v="1"/>
    <s v="Q1`21"/>
    <n v="4717806"/>
    <n v="64275"/>
  </r>
  <r>
    <n v="13"/>
    <x v="3"/>
    <s v="Inspiron G7 15-7590"/>
    <x v="3"/>
    <x v="0"/>
    <x v="1"/>
    <x v="9"/>
    <s v="GTX1050/GTX1650"/>
    <x v="0"/>
    <s v="1920x1080"/>
    <x v="0"/>
    <x v="0"/>
    <n v="180890"/>
    <s v="36_180-185"/>
    <s v="18_180-190"/>
    <x v="5"/>
    <x v="1"/>
    <s v="Q1`21"/>
    <n v="2351570"/>
    <n v="32038"/>
  </r>
  <r>
    <n v="118"/>
    <x v="3"/>
    <s v="Inspiron G7 17-7700"/>
    <x v="3"/>
    <x v="0"/>
    <x v="1"/>
    <x v="10"/>
    <s v="GTX1660/RTX2060/RTX2070"/>
    <x v="1"/>
    <s v="1920x1080"/>
    <x v="0"/>
    <x v="0"/>
    <n v="148082"/>
    <s v="29_145-150"/>
    <s v="14_140-150"/>
    <x v="5"/>
    <x v="1"/>
    <s v="Q1`21"/>
    <n v="17473676"/>
    <n v="238061"/>
  </r>
  <r>
    <n v="354"/>
    <x v="3"/>
    <s v="Latitude 3190"/>
    <x v="4"/>
    <x v="1"/>
    <x v="1"/>
    <x v="2"/>
    <s v="Int"/>
    <x v="4"/>
    <s v="1366x768"/>
    <x v="1"/>
    <x v="1"/>
    <n v="29990"/>
    <s v="5_25-30"/>
    <s v="2_20-30"/>
    <x v="0"/>
    <x v="1"/>
    <s v="Q1`21"/>
    <n v="10616460"/>
    <n v="144638"/>
  </r>
  <r>
    <n v="134"/>
    <x v="3"/>
    <s v="Latitude 3301"/>
    <x v="2"/>
    <x v="1"/>
    <x v="1"/>
    <x v="4"/>
    <s v="Int"/>
    <x v="3"/>
    <s v="1920x1080"/>
    <x v="0"/>
    <x v="0"/>
    <n v="74146"/>
    <s v="14_70-75"/>
    <s v="7_70-80"/>
    <x v="6"/>
    <x v="1"/>
    <s v="Q1`21"/>
    <n v="9935564"/>
    <n v="135362"/>
  </r>
  <r>
    <n v="327"/>
    <x v="3"/>
    <s v="Latitude 3410"/>
    <x v="2"/>
    <x v="1"/>
    <x v="1"/>
    <x v="11"/>
    <s v="Int"/>
    <x v="2"/>
    <s v="1920x1080"/>
    <x v="0"/>
    <x v="0"/>
    <n v="62447"/>
    <s v="12_60-65"/>
    <s v="6_60-70"/>
    <x v="4"/>
    <x v="1"/>
    <s v="Q1`21"/>
    <n v="20420169"/>
    <n v="278204"/>
  </r>
  <r>
    <n v="301"/>
    <x v="3"/>
    <s v="Latitude 3510"/>
    <x v="1"/>
    <x v="1"/>
    <x v="1"/>
    <x v="11"/>
    <s v="Int/RX640"/>
    <x v="0"/>
    <s v="1920x1080"/>
    <x v="0"/>
    <x v="0"/>
    <n v="66883"/>
    <s v="13_65-70"/>
    <s v="6_60-70"/>
    <x v="4"/>
    <x v="1"/>
    <s v="Q1`21"/>
    <n v="20131783"/>
    <n v="274275"/>
  </r>
  <r>
    <n v="112"/>
    <x v="3"/>
    <s v="Latitude 5310"/>
    <x v="2"/>
    <x v="1"/>
    <x v="1"/>
    <x v="11"/>
    <s v="Int"/>
    <x v="3"/>
    <s v="1920x1080"/>
    <x v="0"/>
    <x v="0"/>
    <n v="96069"/>
    <s v="19_95-100"/>
    <s v="9_90-100"/>
    <x v="5"/>
    <x v="1"/>
    <s v="Q1`21"/>
    <n v="10759728"/>
    <n v="146590"/>
  </r>
  <r>
    <n v="40"/>
    <x v="3"/>
    <s v="Latitude 5310 2-in-1"/>
    <x v="2"/>
    <x v="1"/>
    <x v="1"/>
    <x v="11"/>
    <s v="Int"/>
    <x v="3"/>
    <s v="1920x1080"/>
    <x v="1"/>
    <x v="0"/>
    <n v="104720"/>
    <s v="20_100-105"/>
    <s v="10_100-110"/>
    <x v="5"/>
    <x v="1"/>
    <s v="Q1`21"/>
    <n v="4188800"/>
    <n v="57068"/>
  </r>
  <r>
    <n v="19"/>
    <x v="3"/>
    <s v="Latitude 5320"/>
    <x v="2"/>
    <x v="1"/>
    <x v="1"/>
    <x v="6"/>
    <s v="Int"/>
    <x v="3"/>
    <s v="1920x1080"/>
    <x v="0"/>
    <x v="0"/>
    <n v="64340"/>
    <s v="12_60-65"/>
    <s v="6_60-70"/>
    <x v="4"/>
    <x v="1"/>
    <s v="Q1`21"/>
    <n v="1222460"/>
    <n v="16655"/>
  </r>
  <r>
    <n v="28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1"/>
    <s v="Q1`21"/>
    <n v="3161452"/>
    <n v="43072"/>
  </r>
  <r>
    <n v="439"/>
    <x v="3"/>
    <s v="Latitude 5410"/>
    <x v="2"/>
    <x v="1"/>
    <x v="1"/>
    <x v="11"/>
    <s v="Int"/>
    <x v="2"/>
    <s v="1920x1080"/>
    <x v="0"/>
    <x v="0"/>
    <n v="85158"/>
    <s v="17_85-90"/>
    <s v="8_80-90"/>
    <x v="5"/>
    <x v="1"/>
    <s v="Q1`21"/>
    <n v="37384362"/>
    <n v="509324"/>
  </r>
  <r>
    <n v="108"/>
    <x v="3"/>
    <s v="Latitude 5411"/>
    <x v="2"/>
    <x v="1"/>
    <x v="1"/>
    <x v="10"/>
    <s v="Int/MX250"/>
    <x v="2"/>
    <s v="1920x1080"/>
    <x v="0"/>
    <x v="0"/>
    <n v="93370"/>
    <s v="18_90-95"/>
    <s v="9_90-100"/>
    <x v="5"/>
    <x v="1"/>
    <s v="Q1`21"/>
    <n v="10083960"/>
    <n v="137384"/>
  </r>
  <r>
    <n v="4"/>
    <x v="3"/>
    <s v="Latitude 5501"/>
    <x v="0"/>
    <x v="1"/>
    <x v="1"/>
    <x v="9"/>
    <s v="Int"/>
    <x v="0"/>
    <s v="1920x1080"/>
    <x v="0"/>
    <x v="0"/>
    <n v="79702"/>
    <s v="15_75-80"/>
    <s v="7_70-80"/>
    <x v="6"/>
    <x v="1"/>
    <s v="Q1`21"/>
    <n v="318808"/>
    <n v="4343"/>
  </r>
  <r>
    <n v="148"/>
    <x v="3"/>
    <s v="Latitude 5510"/>
    <x v="0"/>
    <x v="1"/>
    <x v="1"/>
    <x v="11"/>
    <s v="Int"/>
    <x v="0"/>
    <s v="1920x1080"/>
    <x v="0"/>
    <x v="0"/>
    <n v="88636"/>
    <s v="17_85-90"/>
    <s v="8_80-90"/>
    <x v="5"/>
    <x v="1"/>
    <s v="Q1`21"/>
    <n v="13118128"/>
    <n v="178721"/>
  </r>
  <r>
    <n v="245"/>
    <x v="3"/>
    <s v="Latitude 5511"/>
    <x v="0"/>
    <x v="1"/>
    <x v="1"/>
    <x v="11"/>
    <s v="Int"/>
    <x v="0"/>
    <s v="1920x1080"/>
    <x v="0"/>
    <x v="0"/>
    <n v="90725"/>
    <s v="18_90-95"/>
    <s v="9_90-100"/>
    <x v="5"/>
    <x v="1"/>
    <s v="Q1`21"/>
    <n v="22227625"/>
    <n v="302829"/>
  </r>
  <r>
    <n v="2"/>
    <x v="3"/>
    <s v="Latitude 5520"/>
    <x v="1"/>
    <x v="1"/>
    <x v="1"/>
    <x v="6"/>
    <s v="MX450"/>
    <x v="0"/>
    <s v="1920x1080"/>
    <x v="0"/>
    <x v="0"/>
    <n v="97160"/>
    <s v="19_95-100"/>
    <s v="9_90-100"/>
    <x v="5"/>
    <x v="1"/>
    <s v="Q1`21"/>
    <n v="194320"/>
    <n v="2647"/>
  </r>
  <r>
    <n v="87"/>
    <x v="3"/>
    <s v="Latitude 7310"/>
    <x v="2"/>
    <x v="1"/>
    <x v="1"/>
    <x v="11"/>
    <s v="Int"/>
    <x v="3"/>
    <s v="1920x1080"/>
    <x v="0"/>
    <x v="0"/>
    <n v="108486"/>
    <s v="21_105-110"/>
    <s v="10_100-110"/>
    <x v="5"/>
    <x v="1"/>
    <s v="Q1`21"/>
    <n v="9438282"/>
    <n v="128587"/>
  </r>
  <r>
    <n v="199"/>
    <x v="3"/>
    <s v="Latitude 7410"/>
    <x v="2"/>
    <x v="1"/>
    <x v="1"/>
    <x v="11"/>
    <s v="Int"/>
    <x v="2"/>
    <s v="1920x1080/3840x2160"/>
    <x v="0"/>
    <x v="0"/>
    <n v="104817"/>
    <s v="20_100-105"/>
    <s v="10_100-110"/>
    <x v="5"/>
    <x v="1"/>
    <s v="Q1`21"/>
    <n v="20858583"/>
    <n v="284177"/>
  </r>
  <r>
    <n v="6"/>
    <x v="3"/>
    <s v="Latitude 7410 2-in-1"/>
    <x v="2"/>
    <x v="1"/>
    <x v="1"/>
    <x v="11"/>
    <s v="Int"/>
    <x v="2"/>
    <s v="1920x1080"/>
    <x v="1"/>
    <x v="0"/>
    <n v="134000"/>
    <s v="26_130-135"/>
    <s v="13_130-140"/>
    <x v="5"/>
    <x v="1"/>
    <s v="Q1`21"/>
    <n v="804000"/>
    <n v="10954"/>
  </r>
  <r>
    <n v="7"/>
    <x v="3"/>
    <s v="Latitude 9510 2-in-1"/>
    <x v="0"/>
    <x v="1"/>
    <x v="1"/>
    <x v="11"/>
    <s v="Int"/>
    <x v="0"/>
    <s v="1920x1080"/>
    <x v="1"/>
    <x v="0"/>
    <n v="170907"/>
    <s v="34_170-175"/>
    <s v="17_170-180"/>
    <x v="5"/>
    <x v="1"/>
    <s v="Q1`21"/>
    <n v="1196349"/>
    <n v="16299"/>
  </r>
  <r>
    <n v="9"/>
    <x v="3"/>
    <s v="Latitude E7424"/>
    <x v="2"/>
    <x v="1"/>
    <x v="1"/>
    <x v="15"/>
    <s v="Int"/>
    <x v="2"/>
    <s v="1920x1080"/>
    <x v="1"/>
    <x v="0"/>
    <n v="332078"/>
    <s v="66_330-335"/>
    <s v="33_330-340"/>
    <x v="5"/>
    <x v="1"/>
    <s v="Q1`21"/>
    <n v="2988702"/>
    <n v="40718"/>
  </r>
  <r>
    <n v="2"/>
    <x v="3"/>
    <s v="Precision 3550"/>
    <x v="5"/>
    <x v="1"/>
    <x v="1"/>
    <x v="10"/>
    <s v="Quadro P520"/>
    <x v="0"/>
    <s v="1920x1080"/>
    <x v="0"/>
    <x v="0"/>
    <n v="110961"/>
    <s v="22_110-115"/>
    <s v="11_110-120"/>
    <x v="5"/>
    <x v="1"/>
    <s v="Q1`21"/>
    <n v="221922"/>
    <n v="3023"/>
  </r>
  <r>
    <n v="25"/>
    <x v="3"/>
    <s v="Precision 3551"/>
    <x v="5"/>
    <x v="1"/>
    <x v="1"/>
    <x v="10"/>
    <s v="Quadro P620"/>
    <x v="0"/>
    <s v="1920x1080"/>
    <x v="0"/>
    <x v="0"/>
    <n v="133612"/>
    <s v="26_130-135"/>
    <s v="13_130-140"/>
    <x v="5"/>
    <x v="1"/>
    <s v="Q1`21"/>
    <n v="3340300"/>
    <n v="45508"/>
  </r>
  <r>
    <n v="4"/>
    <x v="3"/>
    <s v="Precision 5540"/>
    <x v="5"/>
    <x v="1"/>
    <x v="1"/>
    <x v="9"/>
    <s v="Quadro T1000/T2000"/>
    <x v="0"/>
    <s v="1920x1080/3840x2160"/>
    <x v="0"/>
    <x v="0"/>
    <n v="219828"/>
    <s v="43_215-220"/>
    <s v="21_210-220"/>
    <x v="5"/>
    <x v="1"/>
    <s v="Q1`21"/>
    <n v="879312"/>
    <n v="11980"/>
  </r>
  <r>
    <n v="38"/>
    <x v="3"/>
    <s v="Precision 5550"/>
    <x v="5"/>
    <x v="1"/>
    <x v="1"/>
    <x v="10"/>
    <s v="Quadro T1000/T2000"/>
    <x v="0"/>
    <s v="1920x1280"/>
    <x v="0"/>
    <x v="0"/>
    <n v="235408"/>
    <s v="47_235-240"/>
    <s v="23_230-240"/>
    <x v="5"/>
    <x v="1"/>
    <s v="Q1`21"/>
    <n v="8945504"/>
    <n v="121873"/>
  </r>
  <r>
    <n v="4"/>
    <x v="3"/>
    <s v="Precision 5750"/>
    <x v="5"/>
    <x v="1"/>
    <x v="1"/>
    <x v="10"/>
    <s v="Quadro RTX3000"/>
    <x v="0"/>
    <s v="1920x1280/3840x2400"/>
    <x v="0"/>
    <x v="0"/>
    <n v="272960"/>
    <s v="54_270-275"/>
    <s v="27_270-280"/>
    <x v="5"/>
    <x v="1"/>
    <s v="Q1`21"/>
    <n v="1091840"/>
    <n v="14875"/>
  </r>
  <r>
    <n v="34"/>
    <x v="3"/>
    <s v="Precision 7550"/>
    <x v="5"/>
    <x v="1"/>
    <x v="1"/>
    <x v="10"/>
    <s v="Quadro RTX4000/RTX5000"/>
    <x v="0"/>
    <s v="1920x1080/3840x2160"/>
    <x v="0"/>
    <x v="0"/>
    <n v="255420"/>
    <s v="51_255-260"/>
    <s v="25_250-260"/>
    <x v="5"/>
    <x v="1"/>
    <s v="Q1`21"/>
    <n v="8684280"/>
    <n v="118314"/>
  </r>
  <r>
    <n v="9"/>
    <x v="3"/>
    <s v="Precision 7750"/>
    <x v="5"/>
    <x v="1"/>
    <x v="1"/>
    <x v="10"/>
    <s v="RTX3000/RTX4000"/>
    <x v="1"/>
    <s v="3840x2160"/>
    <x v="0"/>
    <x v="0"/>
    <n v="295099"/>
    <s v="59_295-300"/>
    <s v="29_290-300"/>
    <x v="5"/>
    <x v="1"/>
    <s v="Q1`21"/>
    <n v="2655891"/>
    <n v="36184"/>
  </r>
  <r>
    <n v="13"/>
    <x v="3"/>
    <s v="Vostro 3401"/>
    <x v="2"/>
    <x v="1"/>
    <x v="1"/>
    <x v="5"/>
    <s v="Int"/>
    <x v="2"/>
    <s v="1920x1080"/>
    <x v="0"/>
    <x v="0"/>
    <n v="48145"/>
    <s v="9_45-50"/>
    <s v="4_40-50"/>
    <x v="1"/>
    <x v="1"/>
    <s v="Q1`21"/>
    <n v="625885"/>
    <n v="8527"/>
  </r>
  <r>
    <n v="41"/>
    <x v="3"/>
    <s v="Vostro 3501"/>
    <x v="0"/>
    <x v="1"/>
    <x v="1"/>
    <x v="5"/>
    <s v="Int"/>
    <x v="0"/>
    <s v="1920x1080"/>
    <x v="0"/>
    <x v="0"/>
    <n v="54263"/>
    <s v="10_50-55"/>
    <s v="5_50-60"/>
    <x v="2"/>
    <x v="1"/>
    <s v="Q1`21"/>
    <n v="2224783"/>
    <n v="30310"/>
  </r>
  <r>
    <n v="3"/>
    <x v="3"/>
    <s v="Vostro 3590"/>
    <x v="0"/>
    <x v="1"/>
    <x v="1"/>
    <x v="11"/>
    <s v="Int"/>
    <x v="0"/>
    <s v="1920x1080"/>
    <x v="0"/>
    <x v="0"/>
    <n v="41990"/>
    <s v="8_40-45"/>
    <s v="4_40-50"/>
    <x v="1"/>
    <x v="1"/>
    <s v="Q1`21"/>
    <n v="125970"/>
    <n v="1716"/>
  </r>
  <r>
    <n v="36"/>
    <x v="3"/>
    <s v="Vostro 3591"/>
    <x v="0"/>
    <x v="1"/>
    <x v="1"/>
    <x v="5"/>
    <s v="Int"/>
    <x v="0"/>
    <s v="1920x1080"/>
    <x v="0"/>
    <x v="0"/>
    <n v="52559"/>
    <s v="10_50-55"/>
    <s v="5_50-60"/>
    <x v="2"/>
    <x v="1"/>
    <s v="Q1`21"/>
    <n v="1892124"/>
    <n v="25778"/>
  </r>
  <r>
    <n v="38"/>
    <x v="3"/>
    <s v="Vostro 5301"/>
    <x v="2"/>
    <x v="1"/>
    <x v="1"/>
    <x v="6"/>
    <s v="Int"/>
    <x v="3"/>
    <s v="1920x1080"/>
    <x v="0"/>
    <x v="0"/>
    <n v="72137"/>
    <s v="14_70-75"/>
    <s v="7_70-80"/>
    <x v="6"/>
    <x v="1"/>
    <s v="Q1`21"/>
    <n v="2741206"/>
    <n v="37346"/>
  </r>
  <r>
    <n v="9"/>
    <x v="3"/>
    <s v="Vostro 5391"/>
    <x v="2"/>
    <x v="1"/>
    <x v="1"/>
    <x v="11"/>
    <s v="Int/MX230"/>
    <x v="3"/>
    <s v="1920x1080"/>
    <x v="0"/>
    <x v="0"/>
    <n v="62780"/>
    <s v="12_60-65"/>
    <s v="6_60-70"/>
    <x v="4"/>
    <x v="1"/>
    <s v="Q1`21"/>
    <n v="565020"/>
    <n v="7698"/>
  </r>
  <r>
    <n v="161"/>
    <x v="3"/>
    <s v="Vostro 5401"/>
    <x v="2"/>
    <x v="1"/>
    <x v="1"/>
    <x v="5"/>
    <s v="Int"/>
    <x v="2"/>
    <s v="1920x1080"/>
    <x v="0"/>
    <x v="0"/>
    <n v="62313"/>
    <s v="12_60-65"/>
    <s v="6_60-70"/>
    <x v="4"/>
    <x v="1"/>
    <s v="Q1`21"/>
    <n v="10032393"/>
    <n v="136681"/>
  </r>
  <r>
    <n v="55"/>
    <x v="3"/>
    <s v="Vostro 5501"/>
    <x v="0"/>
    <x v="1"/>
    <x v="1"/>
    <x v="5"/>
    <s v="Int"/>
    <x v="0"/>
    <s v="1920x1080"/>
    <x v="0"/>
    <x v="0"/>
    <n v="74210"/>
    <s v="14_70-75"/>
    <s v="7_70-80"/>
    <x v="6"/>
    <x v="1"/>
    <s v="Q1`21"/>
    <n v="4081550"/>
    <n v="55607"/>
  </r>
  <r>
    <n v="36"/>
    <x v="3"/>
    <s v="Vostro 7500"/>
    <x v="3"/>
    <x v="1"/>
    <x v="1"/>
    <x v="10"/>
    <s v="GTX1650"/>
    <x v="0"/>
    <s v="1920x1080"/>
    <x v="0"/>
    <x v="0"/>
    <n v="105732"/>
    <s v="21_105-110"/>
    <s v="10_100-110"/>
    <x v="5"/>
    <x v="1"/>
    <s v="Q1`21"/>
    <n v="3806352"/>
    <n v="51858"/>
  </r>
  <r>
    <n v="27"/>
    <x v="3"/>
    <s v="Vostro 7590"/>
    <x v="3"/>
    <x v="1"/>
    <x v="1"/>
    <x v="9"/>
    <s v="GTX1650"/>
    <x v="0"/>
    <s v="1920x1080"/>
    <x v="0"/>
    <x v="0"/>
    <n v="88372"/>
    <s v="17_85-90"/>
    <s v="8_80-90"/>
    <x v="5"/>
    <x v="1"/>
    <s v="Q1`21"/>
    <n v="2386044"/>
    <n v="32507"/>
  </r>
  <r>
    <n v="13"/>
    <x v="3"/>
    <s v="XPS 13 7390"/>
    <x v="2"/>
    <x v="0"/>
    <x v="1"/>
    <x v="11"/>
    <s v="Int"/>
    <x v="3"/>
    <s v="1920x1080/3840x2160"/>
    <x v="1"/>
    <x v="0"/>
    <n v="119004"/>
    <s v="23_115-120"/>
    <s v="11_110-120"/>
    <x v="5"/>
    <x v="1"/>
    <s v="Q1`21"/>
    <n v="1547052"/>
    <n v="21077"/>
  </r>
  <r>
    <n v="2"/>
    <x v="3"/>
    <s v="XPS 13 7390 2-in-1"/>
    <x v="2"/>
    <x v="0"/>
    <x v="1"/>
    <x v="5"/>
    <s v="Int"/>
    <x v="3"/>
    <s v="1920x1080/1920x1200/3840x2160/3840x2400"/>
    <x v="1"/>
    <x v="0"/>
    <n v="133230"/>
    <s v="26_130-135"/>
    <s v="13_130-140"/>
    <x v="5"/>
    <x v="1"/>
    <s v="Q1`21"/>
    <n v="266460"/>
    <n v="3630"/>
  </r>
  <r>
    <n v="25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1"/>
    <s v="Q1`21"/>
    <n v="3192000"/>
    <n v="43488"/>
  </r>
  <r>
    <n v="6"/>
    <x v="3"/>
    <s v="XPS 13 9300"/>
    <x v="2"/>
    <x v="0"/>
    <x v="1"/>
    <x v="5"/>
    <s v="Int"/>
    <x v="3"/>
    <s v="1920x1080/1920x1200/3840x2400"/>
    <x v="1"/>
    <x v="0"/>
    <n v="142416"/>
    <s v="28_140-145"/>
    <s v="14_140-150"/>
    <x v="5"/>
    <x v="1"/>
    <s v="Q1`21"/>
    <n v="854496"/>
    <n v="11642"/>
  </r>
  <r>
    <n v="40"/>
    <x v="3"/>
    <s v="XPS 13 9310"/>
    <x v="2"/>
    <x v="0"/>
    <x v="1"/>
    <x v="6"/>
    <s v="Int"/>
    <x v="3"/>
    <s v="1920x1080/1920x1200/3840x2400"/>
    <x v="0"/>
    <x v="0"/>
    <n v="159243"/>
    <s v="31_155-160"/>
    <s v="15_150-160"/>
    <x v="5"/>
    <x v="1"/>
    <s v="Q1`21"/>
    <n v="6369720"/>
    <n v="86781"/>
  </r>
  <r>
    <n v="78"/>
    <x v="3"/>
    <s v="XPS 13 9310 2-in-1"/>
    <x v="2"/>
    <x v="0"/>
    <x v="1"/>
    <x v="6"/>
    <s v="Int"/>
    <x v="3"/>
    <s v="1920x1200/3840x2400"/>
    <x v="1"/>
    <x v="0"/>
    <n v="166824"/>
    <s v="33_165-170"/>
    <s v="16_160-170"/>
    <x v="5"/>
    <x v="1"/>
    <s v="Q1`21"/>
    <n v="13012272"/>
    <n v="177279"/>
  </r>
  <r>
    <n v="2"/>
    <x v="3"/>
    <s v="XPS 15 7590"/>
    <x v="3"/>
    <x v="0"/>
    <x v="1"/>
    <x v="9"/>
    <s v="GTX1050/GTX1650"/>
    <x v="0"/>
    <s v="1920x1080/3840x2160"/>
    <x v="0"/>
    <x v="0"/>
    <n v="139540"/>
    <s v="27_135-140"/>
    <s v="13_130-140"/>
    <x v="5"/>
    <x v="1"/>
    <s v="Q1`21"/>
    <n v="279080"/>
    <n v="3802"/>
  </r>
  <r>
    <n v="67"/>
    <x v="3"/>
    <s v="XPS 15 9500"/>
    <x v="3"/>
    <x v="0"/>
    <x v="1"/>
    <x v="10"/>
    <s v="GTX1650"/>
    <x v="0"/>
    <s v="1920x1080/3840x2400"/>
    <x v="1"/>
    <x v="0"/>
    <n v="186784"/>
    <s v="37_185-190"/>
    <s v="18_180-190"/>
    <x v="5"/>
    <x v="1"/>
    <s v="Q1`21"/>
    <n v="12514528"/>
    <n v="170498"/>
  </r>
  <r>
    <n v="38"/>
    <x v="3"/>
    <s v="XPS 17 9700"/>
    <x v="3"/>
    <x v="0"/>
    <x v="1"/>
    <x v="10"/>
    <s v="RTX2060"/>
    <x v="0"/>
    <s v="3840x2400"/>
    <x v="0"/>
    <x v="0"/>
    <n v="244964"/>
    <s v="48_240-245"/>
    <s v="24_240-250"/>
    <x v="5"/>
    <x v="1"/>
    <s v="Q1`21"/>
    <n v="9308632"/>
    <n v="126821"/>
  </r>
  <r>
    <n v="47"/>
    <x v="4"/>
    <s v="340S G7"/>
    <x v="2"/>
    <x v="1"/>
    <x v="1"/>
    <x v="5"/>
    <s v="Int"/>
    <x v="2"/>
    <s v="1920x1080"/>
    <x v="0"/>
    <x v="0"/>
    <n v="59330"/>
    <s v="11_55-60"/>
    <s v="5_50-60"/>
    <x v="2"/>
    <x v="1"/>
    <s v="Q1`21"/>
    <n v="2788510"/>
    <n v="37991"/>
  </r>
  <r>
    <n v="64"/>
    <x v="4"/>
    <s v="Elite Dragonfly x360 13"/>
    <x v="2"/>
    <x v="1"/>
    <x v="1"/>
    <x v="4"/>
    <s v="Int"/>
    <x v="3"/>
    <s v="1920x1080"/>
    <x v="1"/>
    <x v="0"/>
    <n v="158720"/>
    <s v="31_155-160"/>
    <s v="15_150-160"/>
    <x v="5"/>
    <x v="1"/>
    <s v="Q1`21"/>
    <n v="10158080"/>
    <n v="138393"/>
  </r>
  <r>
    <n v="6"/>
    <x v="4"/>
    <s v="Elitebook 735 G6"/>
    <x v="2"/>
    <x v="1"/>
    <x v="0"/>
    <x v="1"/>
    <s v="Int"/>
    <x v="3"/>
    <s v="1920x1080"/>
    <x v="0"/>
    <x v="0"/>
    <n v="93342"/>
    <s v="18_90-95"/>
    <s v="9_90-100"/>
    <x v="5"/>
    <x v="1"/>
    <s v="Q1`21"/>
    <n v="560052"/>
    <n v="7630"/>
  </r>
  <r>
    <n v="10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1"/>
    <s v="Q1`21"/>
    <n v="939930"/>
    <n v="12806"/>
  </r>
  <r>
    <n v="16"/>
    <x v="4"/>
    <s v="EliteBook 830 G6"/>
    <x v="2"/>
    <x v="1"/>
    <x v="1"/>
    <x v="4"/>
    <s v="Int"/>
    <x v="3"/>
    <s v="1920x1080"/>
    <x v="0"/>
    <x v="0"/>
    <n v="81223"/>
    <s v="16_80-85"/>
    <s v="8_80-90"/>
    <x v="5"/>
    <x v="1"/>
    <s v="Q1`21"/>
    <n v="1299568"/>
    <n v="17705"/>
  </r>
  <r>
    <n v="279"/>
    <x v="4"/>
    <s v="EliteBook 830 G7"/>
    <x v="2"/>
    <x v="1"/>
    <x v="1"/>
    <x v="11"/>
    <s v="Int"/>
    <x v="3"/>
    <s v="1920x1080"/>
    <x v="0"/>
    <x v="0"/>
    <n v="110583"/>
    <s v="22_110-115"/>
    <s v="11_110-120"/>
    <x v="5"/>
    <x v="1"/>
    <s v="Q1`21"/>
    <n v="30852657"/>
    <n v="420336"/>
  </r>
  <r>
    <n v="182"/>
    <x v="4"/>
    <s v="EliteBook 835 G7"/>
    <x v="2"/>
    <x v="1"/>
    <x v="0"/>
    <x v="7"/>
    <s v="Int"/>
    <x v="3"/>
    <s v="1920x1080"/>
    <x v="0"/>
    <x v="0"/>
    <n v="113999"/>
    <s v="22_110-115"/>
    <s v="11_110-120"/>
    <x v="5"/>
    <x v="1"/>
    <s v="Q1`21"/>
    <n v="20747818"/>
    <n v="282668"/>
  </r>
  <r>
    <n v="6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1"/>
    <s v="Q1`21"/>
    <n v="566628"/>
    <n v="7720"/>
  </r>
  <r>
    <n v="1797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1"/>
    <s v="Q1`21"/>
    <n v="206653203"/>
    <n v="2815439"/>
  </r>
  <r>
    <n v="126"/>
    <x v="4"/>
    <s v="EliteBook 845 G7"/>
    <x v="2"/>
    <x v="1"/>
    <x v="0"/>
    <x v="7"/>
    <s v="Int"/>
    <x v="2"/>
    <s v="1920x1080"/>
    <x v="0"/>
    <x v="0"/>
    <n v="87380"/>
    <s v="17_85-90"/>
    <s v="8_80-90"/>
    <x v="5"/>
    <x v="1"/>
    <s v="Q1`21"/>
    <n v="11009880"/>
    <n v="149998"/>
  </r>
  <r>
    <n v="1"/>
    <x v="4"/>
    <s v="EliteBook 850 G5"/>
    <x v="1"/>
    <x v="1"/>
    <x v="1"/>
    <x v="15"/>
    <s v="Int/RX540"/>
    <x v="0"/>
    <s v="1920x1080/3840x2160"/>
    <x v="0"/>
    <x v="0"/>
    <n v="91300"/>
    <s v="18_90-95"/>
    <s v="9_90-100"/>
    <x v="5"/>
    <x v="1"/>
    <s v="Q1`21"/>
    <n v="91300"/>
    <n v="1244"/>
  </r>
  <r>
    <n v="307"/>
    <x v="4"/>
    <s v="EliteBook 850 G7"/>
    <x v="1"/>
    <x v="1"/>
    <x v="1"/>
    <x v="11"/>
    <s v="Int/MX230"/>
    <x v="0"/>
    <s v="1920x1080"/>
    <x v="0"/>
    <x v="0"/>
    <n v="122186"/>
    <s v="24_120-125"/>
    <s v="12_120-130"/>
    <x v="5"/>
    <x v="1"/>
    <s v="Q1`21"/>
    <n v="37511102"/>
    <n v="511050"/>
  </r>
  <r>
    <n v="67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1"/>
    <s v="Q1`21"/>
    <n v="5882265"/>
    <n v="80140"/>
  </r>
  <r>
    <n v="1"/>
    <x v="4"/>
    <s v="EliteBook x360 1030 G3"/>
    <x v="2"/>
    <x v="1"/>
    <x v="1"/>
    <x v="15"/>
    <s v="Int"/>
    <x v="3"/>
    <s v="1920x1080"/>
    <x v="1"/>
    <x v="0"/>
    <n v="126450"/>
    <s v="25_125-130"/>
    <s v="12_120-130"/>
    <x v="5"/>
    <x v="1"/>
    <s v="Q1`21"/>
    <n v="126450"/>
    <n v="1723"/>
  </r>
  <r>
    <n v="7"/>
    <x v="4"/>
    <s v="EliteBook x360 1030 G4"/>
    <x v="2"/>
    <x v="1"/>
    <x v="1"/>
    <x v="4"/>
    <s v="Int"/>
    <x v="3"/>
    <s v="1920x1080"/>
    <x v="1"/>
    <x v="0"/>
    <n v="132805"/>
    <s v="26_130-135"/>
    <s v="13_130-140"/>
    <x v="5"/>
    <x v="1"/>
    <s v="Q1`21"/>
    <n v="929635"/>
    <n v="12665"/>
  </r>
  <r>
    <n v="47"/>
    <x v="4"/>
    <s v="EliteBook x360 1030 G7"/>
    <x v="2"/>
    <x v="1"/>
    <x v="1"/>
    <x v="11"/>
    <s v="Int"/>
    <x v="3"/>
    <s v="1920x1080"/>
    <x v="1"/>
    <x v="0"/>
    <n v="135544"/>
    <s v="27_135-140"/>
    <s v="13_130-140"/>
    <x v="5"/>
    <x v="1"/>
    <s v="Q1`21"/>
    <n v="6370568"/>
    <n v="86792"/>
  </r>
  <r>
    <n v="9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1"/>
    <s v="Q1`21"/>
    <n v="1342728"/>
    <n v="18293"/>
  </r>
  <r>
    <n v="336"/>
    <x v="4"/>
    <s v="Elitebook x360 1040 G7"/>
    <x v="2"/>
    <x v="1"/>
    <x v="1"/>
    <x v="11"/>
    <s v="Int"/>
    <x v="2"/>
    <s v="1920x1080/3840x2160"/>
    <x v="1"/>
    <x v="0"/>
    <n v="141448"/>
    <s v="28_140-145"/>
    <s v="14_140-150"/>
    <x v="5"/>
    <x v="1"/>
    <s v="Q1`21"/>
    <n v="47526528"/>
    <n v="647500"/>
  </r>
  <r>
    <n v="6"/>
    <x v="4"/>
    <s v="EliteBook x360 830 G6"/>
    <x v="2"/>
    <x v="1"/>
    <x v="1"/>
    <x v="4"/>
    <s v="Int"/>
    <x v="3"/>
    <s v="1920x1080"/>
    <x v="1"/>
    <x v="0"/>
    <n v="138866"/>
    <s v="27_135-140"/>
    <s v="13_130-140"/>
    <x v="5"/>
    <x v="1"/>
    <s v="Q1`21"/>
    <n v="833196"/>
    <n v="11351"/>
  </r>
  <r>
    <n v="3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1"/>
    <s v="Q1`21"/>
    <n v="3357472"/>
    <n v="45742"/>
  </r>
  <r>
    <n v="41"/>
    <x v="4"/>
    <s v="Envy 13-ba0000"/>
    <x v="2"/>
    <x v="0"/>
    <x v="1"/>
    <x v="11"/>
    <s v="Int/MX350"/>
    <x v="3"/>
    <s v="1920x1080"/>
    <x v="0"/>
    <x v="0"/>
    <n v="76145"/>
    <s v="15_75-80"/>
    <s v="7_70-80"/>
    <x v="6"/>
    <x v="1"/>
    <s v="Q1`21"/>
    <n v="3121945"/>
    <n v="42533"/>
  </r>
  <r>
    <n v="67"/>
    <x v="4"/>
    <s v="Envy 13-ba1000"/>
    <x v="2"/>
    <x v="0"/>
    <x v="1"/>
    <x v="6"/>
    <s v="Int/MX450"/>
    <x v="3"/>
    <s v="1920x1080"/>
    <x v="0"/>
    <x v="0"/>
    <n v="87531"/>
    <s v="17_85-90"/>
    <s v="8_80-90"/>
    <x v="5"/>
    <x v="1"/>
    <s v="Q1`21"/>
    <n v="5864577"/>
    <n v="79899"/>
  </r>
  <r>
    <n v="86"/>
    <x v="4"/>
    <s v="Envy 15-ep0000"/>
    <x v="3"/>
    <x v="0"/>
    <x v="1"/>
    <x v="10"/>
    <s v="GTX1660"/>
    <x v="0"/>
    <s v="3840x2160"/>
    <x v="1"/>
    <x v="0"/>
    <n v="124181"/>
    <s v="24_120-125"/>
    <s v="12_120-130"/>
    <x v="5"/>
    <x v="1"/>
    <s v="Q1`21"/>
    <n v="10679566"/>
    <n v="145498"/>
  </r>
  <r>
    <n v="6"/>
    <x v="4"/>
    <s v="Envy 17-cg0000"/>
    <x v="1"/>
    <x v="0"/>
    <x v="1"/>
    <x v="5"/>
    <s v="MX330"/>
    <x v="1"/>
    <s v="1920x1080"/>
    <x v="0"/>
    <x v="0"/>
    <n v="98113"/>
    <s v="19_95-100"/>
    <s v="9_90-100"/>
    <x v="5"/>
    <x v="1"/>
    <s v="Q1`21"/>
    <n v="588678"/>
    <n v="8020"/>
  </r>
  <r>
    <n v="425"/>
    <x v="4"/>
    <s v="Envy 17-cg1000"/>
    <x v="1"/>
    <x v="0"/>
    <x v="1"/>
    <x v="6"/>
    <s v="Int/MX450"/>
    <x v="1"/>
    <s v="1920x1080"/>
    <x v="0"/>
    <x v="0"/>
    <n v="101326"/>
    <s v="20_100-105"/>
    <s v="10_100-110"/>
    <x v="5"/>
    <x v="1"/>
    <s v="Q1`21"/>
    <n v="43063550"/>
    <n v="586697"/>
  </r>
  <r>
    <n v="35"/>
    <x v="4"/>
    <s v="Envy x360 13-ay0000"/>
    <x v="2"/>
    <x v="0"/>
    <x v="0"/>
    <x v="7"/>
    <s v="Int"/>
    <x v="3"/>
    <s v="1920x1080"/>
    <x v="1"/>
    <x v="0"/>
    <n v="70614"/>
    <s v="14_70-75"/>
    <s v="7_70-80"/>
    <x v="6"/>
    <x v="1"/>
    <s v="Q1`21"/>
    <n v="2471490"/>
    <n v="33672"/>
  </r>
  <r>
    <n v="41"/>
    <x v="4"/>
    <s v="Envy x360 15-ed0000"/>
    <x v="1"/>
    <x v="0"/>
    <x v="1"/>
    <x v="5"/>
    <s v="Int/MX330"/>
    <x v="0"/>
    <s v="1920x1080"/>
    <x v="1"/>
    <x v="0"/>
    <n v="89430"/>
    <s v="17_85-90"/>
    <s v="8_80-90"/>
    <x v="5"/>
    <x v="1"/>
    <s v="Q1`21"/>
    <n v="3666630"/>
    <n v="49954"/>
  </r>
  <r>
    <n v="101"/>
    <x v="4"/>
    <s v="Envy x360 15-ed1000"/>
    <x v="1"/>
    <x v="0"/>
    <x v="1"/>
    <x v="6"/>
    <s v="Int/MX450"/>
    <x v="0"/>
    <s v="1920x1080"/>
    <x v="1"/>
    <x v="0"/>
    <n v="94769"/>
    <s v="18_90-95"/>
    <s v="9_90-100"/>
    <x v="5"/>
    <x v="1"/>
    <s v="Q1`21"/>
    <n v="9571669"/>
    <n v="130404"/>
  </r>
  <r>
    <n v="204"/>
    <x v="4"/>
    <s v="Essential 240 G7"/>
    <x v="2"/>
    <x v="1"/>
    <x v="1"/>
    <x v="2"/>
    <s v="Int"/>
    <x v="2"/>
    <s v="1366x768"/>
    <x v="0"/>
    <x v="1"/>
    <n v="27700"/>
    <s v="5_25-30"/>
    <s v="2_20-30"/>
    <x v="0"/>
    <x v="1"/>
    <s v="Q1`21"/>
    <n v="5650800"/>
    <n v="76986"/>
  </r>
  <r>
    <n v="29"/>
    <x v="4"/>
    <s v="Essential 240 G7 Core IL"/>
    <x v="2"/>
    <x v="1"/>
    <x v="1"/>
    <x v="5"/>
    <s v="Int"/>
    <x v="2"/>
    <s v="1920x1080"/>
    <x v="0"/>
    <x v="0"/>
    <n v="43250"/>
    <s v="8_40-45"/>
    <s v="4_40-50"/>
    <x v="1"/>
    <x v="1"/>
    <s v="Q1`21"/>
    <n v="1254250"/>
    <n v="17088"/>
  </r>
  <r>
    <n v="76"/>
    <x v="4"/>
    <s v="Essential 240 G8 Core"/>
    <x v="2"/>
    <x v="1"/>
    <x v="1"/>
    <x v="5"/>
    <s v="Int"/>
    <x v="2"/>
    <s v="1366x768/1920x1080"/>
    <x v="0"/>
    <x v="0"/>
    <n v="48924"/>
    <s v="9_45-50"/>
    <s v="4_40-50"/>
    <x v="1"/>
    <x v="1"/>
    <s v="Q1`21"/>
    <n v="3718224"/>
    <n v="50657"/>
  </r>
  <r>
    <n v="634"/>
    <x v="4"/>
    <s v="Essential 245 G8"/>
    <x v="2"/>
    <x v="1"/>
    <x v="0"/>
    <x v="1"/>
    <s v="Int"/>
    <x v="2"/>
    <s v="1920x1080"/>
    <x v="0"/>
    <x v="0"/>
    <n v="48720"/>
    <s v="9_45-50"/>
    <s v="4_40-50"/>
    <x v="1"/>
    <x v="1"/>
    <s v="Q1`21"/>
    <n v="30888480"/>
    <n v="420824"/>
  </r>
  <r>
    <n v="1484"/>
    <x v="4"/>
    <s v="Essential 250 G7 Core IL"/>
    <x v="0"/>
    <x v="1"/>
    <x v="1"/>
    <x v="5"/>
    <s v="Int"/>
    <x v="0"/>
    <s v="1920x1080"/>
    <x v="0"/>
    <x v="0"/>
    <n v="52452"/>
    <s v="10_50-55"/>
    <s v="5_50-60"/>
    <x v="2"/>
    <x v="1"/>
    <s v="Q1`21"/>
    <n v="77838768"/>
    <n v="1060474"/>
  </r>
  <r>
    <n v="297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1"/>
    <s v="Q1`21"/>
    <n v="15280650"/>
    <n v="208183"/>
  </r>
  <r>
    <n v="1109"/>
    <x v="4"/>
    <s v="Essential 255 G7"/>
    <x v="0"/>
    <x v="1"/>
    <x v="0"/>
    <x v="8"/>
    <s v="Int"/>
    <x v="0"/>
    <s v="1920x1080"/>
    <x v="0"/>
    <x v="0"/>
    <n v="45953"/>
    <s v="9_45-50"/>
    <s v="4_40-50"/>
    <x v="1"/>
    <x v="1"/>
    <s v="Q1`21"/>
    <n v="50961877"/>
    <n v="694304"/>
  </r>
  <r>
    <n v="269"/>
    <x v="4"/>
    <s v="Essential 255 G8"/>
    <x v="0"/>
    <x v="1"/>
    <x v="0"/>
    <x v="1"/>
    <s v="Int"/>
    <x v="0"/>
    <s v="1920x1080"/>
    <x v="0"/>
    <x v="0"/>
    <n v="52096"/>
    <s v="10_50-55"/>
    <s v="5_50-60"/>
    <x v="2"/>
    <x v="1"/>
    <s v="Q1`21"/>
    <n v="14013824"/>
    <n v="190924"/>
  </r>
  <r>
    <n v="26"/>
    <x v="4"/>
    <s v="HP 14-cf3000 Core"/>
    <x v="2"/>
    <x v="0"/>
    <x v="1"/>
    <x v="5"/>
    <s v="Int/620"/>
    <x v="2"/>
    <s v="1920x1080"/>
    <x v="0"/>
    <x v="0"/>
    <n v="46082"/>
    <s v="9_45-50"/>
    <s v="4_40-50"/>
    <x v="1"/>
    <x v="1"/>
    <s v="Q1`21"/>
    <n v="1198132"/>
    <n v="16323"/>
  </r>
  <r>
    <n v="2"/>
    <x v="4"/>
    <s v="HP 14-cm1000"/>
    <x v="2"/>
    <x v="0"/>
    <x v="0"/>
    <x v="1"/>
    <s v="Int"/>
    <x v="2"/>
    <s v="1920x1080"/>
    <x v="0"/>
    <x v="0"/>
    <n v="43323"/>
    <s v="8_40-45"/>
    <s v="4_40-50"/>
    <x v="1"/>
    <x v="1"/>
    <s v="Q1`21"/>
    <n v="86646"/>
    <n v="1180"/>
  </r>
  <r>
    <n v="71"/>
    <x v="4"/>
    <s v="HP 14-dk1000"/>
    <x v="2"/>
    <x v="0"/>
    <x v="0"/>
    <x v="1"/>
    <s v="Int"/>
    <x v="2"/>
    <s v="1366x768/1920x1080"/>
    <x v="0"/>
    <x v="0"/>
    <n v="41735"/>
    <s v="8_40-45"/>
    <s v="4_40-50"/>
    <x v="1"/>
    <x v="1"/>
    <s v="Q1`21"/>
    <n v="2963185"/>
    <n v="40370"/>
  </r>
  <r>
    <n v="268"/>
    <x v="4"/>
    <s v="HP 14s-dq1000"/>
    <x v="2"/>
    <x v="0"/>
    <x v="1"/>
    <x v="5"/>
    <s v="Int"/>
    <x v="2"/>
    <s v="1366x768/1920x1080"/>
    <x v="0"/>
    <x v="0"/>
    <n v="47441"/>
    <s v="9_45-50"/>
    <s v="4_40-50"/>
    <x v="1"/>
    <x v="1"/>
    <s v="Q1`21"/>
    <n v="12714188"/>
    <n v="173218"/>
  </r>
  <r>
    <n v="317"/>
    <x v="4"/>
    <s v="HP 14s-dq2000"/>
    <x v="2"/>
    <x v="0"/>
    <x v="1"/>
    <x v="6"/>
    <s v="Int"/>
    <x v="2"/>
    <s v="1920x1080"/>
    <x v="0"/>
    <x v="0"/>
    <n v="50983"/>
    <s v="10_50-55"/>
    <s v="5_50-60"/>
    <x v="2"/>
    <x v="1"/>
    <s v="Q1`21"/>
    <n v="16161611"/>
    <n v="220185"/>
  </r>
  <r>
    <n v="4026"/>
    <x v="4"/>
    <s v="HP 14s-fq0000"/>
    <x v="2"/>
    <x v="0"/>
    <x v="0"/>
    <x v="7"/>
    <s v="Int"/>
    <x v="2"/>
    <s v="1366x768/1920x1080"/>
    <x v="0"/>
    <x v="0"/>
    <n v="43173"/>
    <s v="8_40-45"/>
    <s v="4_40-50"/>
    <x v="1"/>
    <x v="1"/>
    <s v="Q1`21"/>
    <n v="173814498"/>
    <n v="2368045"/>
  </r>
  <r>
    <n v="11"/>
    <x v="4"/>
    <s v="HP 15-dw3000 Core"/>
    <x v="1"/>
    <x v="0"/>
    <x v="1"/>
    <x v="6"/>
    <s v="MX350"/>
    <x v="0"/>
    <s v="1920x1080"/>
    <x v="0"/>
    <x v="0"/>
    <n v="61344"/>
    <s v="12_60-65"/>
    <s v="6_60-70"/>
    <x v="4"/>
    <x v="1"/>
    <s v="Q1`21"/>
    <n v="674784"/>
    <n v="9193"/>
  </r>
  <r>
    <n v="872"/>
    <x v="4"/>
    <s v="HP 15-gw0000"/>
    <x v="0"/>
    <x v="0"/>
    <x v="0"/>
    <x v="1"/>
    <s v="Int"/>
    <x v="0"/>
    <s v="1920x1080"/>
    <x v="0"/>
    <x v="0"/>
    <n v="43778"/>
    <s v="8_40-45"/>
    <s v="4_40-50"/>
    <x v="1"/>
    <x v="1"/>
    <s v="Q1`21"/>
    <n v="38174416"/>
    <n v="520087"/>
  </r>
  <r>
    <n v="3670"/>
    <x v="4"/>
    <s v="HP 15s-eq1000"/>
    <x v="0"/>
    <x v="0"/>
    <x v="0"/>
    <x v="1"/>
    <s v="Int"/>
    <x v="0"/>
    <s v="1920x1080"/>
    <x v="0"/>
    <x v="0"/>
    <n v="45976"/>
    <s v="9_45-50"/>
    <s v="4_40-50"/>
    <x v="1"/>
    <x v="1"/>
    <s v="Q1`21"/>
    <n v="168731920"/>
    <n v="2298800"/>
  </r>
  <r>
    <n v="50"/>
    <x v="4"/>
    <s v="HP 15s-fq1000 Core"/>
    <x v="0"/>
    <x v="0"/>
    <x v="1"/>
    <x v="5"/>
    <s v="Int"/>
    <x v="0"/>
    <s v="1366x768/1920x1080"/>
    <x v="0"/>
    <x v="0"/>
    <n v="49126"/>
    <s v="9_45-50"/>
    <s v="4_40-50"/>
    <x v="1"/>
    <x v="1"/>
    <s v="Q1`21"/>
    <n v="2456300"/>
    <n v="33465"/>
  </r>
  <r>
    <n v="261"/>
    <x v="4"/>
    <s v="HP 15s-fq2000 Core"/>
    <x v="0"/>
    <x v="0"/>
    <x v="1"/>
    <x v="6"/>
    <s v="Int"/>
    <x v="0"/>
    <s v="1920x1080"/>
    <x v="0"/>
    <x v="0"/>
    <n v="49056"/>
    <s v="9_45-50"/>
    <s v="4_40-50"/>
    <x v="1"/>
    <x v="1"/>
    <s v="Q1`21"/>
    <n v="12803616"/>
    <n v="174436"/>
  </r>
  <r>
    <n v="39"/>
    <x v="4"/>
    <s v="HP 17-by3000 Core"/>
    <x v="1"/>
    <x v="0"/>
    <x v="1"/>
    <x v="5"/>
    <s v="Int/MX330"/>
    <x v="1"/>
    <s v="1920x1080"/>
    <x v="0"/>
    <x v="0"/>
    <n v="56689"/>
    <s v="11_55-60"/>
    <s v="5_50-60"/>
    <x v="2"/>
    <x v="1"/>
    <s v="Q1`21"/>
    <n v="2210871"/>
    <n v="30121"/>
  </r>
  <r>
    <n v="2"/>
    <x v="4"/>
    <s v="Omen 15-dh1000"/>
    <x v="3"/>
    <x v="0"/>
    <x v="1"/>
    <x v="10"/>
    <s v="RTX2060/RTX2070"/>
    <x v="0"/>
    <s v="1920x1080"/>
    <x v="0"/>
    <x v="0"/>
    <n v="135735"/>
    <s v="27_135-140"/>
    <s v="13_130-140"/>
    <x v="5"/>
    <x v="1"/>
    <s v="Q1`21"/>
    <n v="271470"/>
    <n v="3699"/>
  </r>
  <r>
    <n v="54"/>
    <x v="4"/>
    <s v="Omen 15-ek0000"/>
    <x v="3"/>
    <x v="0"/>
    <x v="1"/>
    <x v="10"/>
    <s v="GTX1660"/>
    <x v="0"/>
    <s v="1920x1080"/>
    <x v="0"/>
    <x v="0"/>
    <n v="118118"/>
    <s v="23_115-120"/>
    <s v="11_110-120"/>
    <x v="5"/>
    <x v="1"/>
    <s v="Q1`21"/>
    <n v="6378372"/>
    <n v="86899"/>
  </r>
  <r>
    <n v="559"/>
    <x v="4"/>
    <s v="Omen 15-en0000"/>
    <x v="3"/>
    <x v="0"/>
    <x v="0"/>
    <x v="7"/>
    <s v="GTX1660"/>
    <x v="0"/>
    <s v="1920x1080"/>
    <x v="0"/>
    <x v="0"/>
    <n v="93049"/>
    <s v="18_90-95"/>
    <s v="9_90-100"/>
    <x v="5"/>
    <x v="1"/>
    <s v="Q1`21"/>
    <n v="52014391"/>
    <n v="708643"/>
  </r>
  <r>
    <n v="145"/>
    <x v="4"/>
    <s v="Omen 17-cb1000"/>
    <x v="3"/>
    <x v="0"/>
    <x v="1"/>
    <x v="10"/>
    <s v="RTX2070/RTX2080"/>
    <x v="1"/>
    <s v="1920x1080"/>
    <x v="0"/>
    <x v="0"/>
    <n v="137106"/>
    <s v="27_135-140"/>
    <s v="13_130-140"/>
    <x v="5"/>
    <x v="1"/>
    <s v="Q1`21"/>
    <n v="19880370"/>
    <n v="270850"/>
  </r>
  <r>
    <n v="531"/>
    <x v="4"/>
    <s v="Pavilion 13-bb0000"/>
    <x v="2"/>
    <x v="0"/>
    <x v="1"/>
    <x v="6"/>
    <s v="Int"/>
    <x v="3"/>
    <s v="1920x1080"/>
    <x v="0"/>
    <x v="0"/>
    <n v="60737"/>
    <s v="12_60-65"/>
    <s v="6_60-70"/>
    <x v="4"/>
    <x v="1"/>
    <s v="Q1`21"/>
    <n v="32251347"/>
    <n v="439392"/>
  </r>
  <r>
    <n v="419"/>
    <x v="4"/>
    <s v="Pavilion 14-dv0000"/>
    <x v="2"/>
    <x v="0"/>
    <x v="1"/>
    <x v="6"/>
    <s v="Int"/>
    <x v="2"/>
    <s v="1920x1080"/>
    <x v="0"/>
    <x v="0"/>
    <n v="52720"/>
    <s v="10_50-55"/>
    <s v="5_50-60"/>
    <x v="2"/>
    <x v="1"/>
    <s v="Q1`21"/>
    <n v="22089680"/>
    <n v="300949"/>
  </r>
  <r>
    <n v="11"/>
    <x v="4"/>
    <s v="Pavilion 15-dk0000"/>
    <x v="3"/>
    <x v="0"/>
    <x v="1"/>
    <x v="9"/>
    <s v="GTX1660"/>
    <x v="0"/>
    <s v="1920x1080"/>
    <x v="0"/>
    <x v="0"/>
    <n v="68965"/>
    <s v="13_65-70"/>
    <s v="6_60-70"/>
    <x v="4"/>
    <x v="1"/>
    <s v="Q1`21"/>
    <n v="758615"/>
    <n v="10335"/>
  </r>
  <r>
    <n v="101"/>
    <x v="4"/>
    <s v="Pavilion 15-dk1000"/>
    <x v="3"/>
    <x v="0"/>
    <x v="1"/>
    <x v="10"/>
    <s v="GTX1650/GTX1660"/>
    <x v="0"/>
    <s v="1920x1080"/>
    <x v="0"/>
    <x v="0"/>
    <n v="82677"/>
    <s v="16_80-85"/>
    <s v="8_80-90"/>
    <x v="5"/>
    <x v="1"/>
    <s v="Q1`21"/>
    <n v="8350377"/>
    <n v="113765"/>
  </r>
  <r>
    <n v="386"/>
    <x v="4"/>
    <s v="Pavilion 15-ec1000"/>
    <x v="3"/>
    <x v="0"/>
    <x v="0"/>
    <x v="7"/>
    <s v="GTX1650"/>
    <x v="0"/>
    <s v="1920x1080"/>
    <x v="0"/>
    <x v="0"/>
    <n v="79134"/>
    <s v="15_75-80"/>
    <s v="7_70-80"/>
    <x v="6"/>
    <x v="1"/>
    <s v="Q1`21"/>
    <n v="30545724"/>
    <n v="416154"/>
  </r>
  <r>
    <n v="248"/>
    <x v="4"/>
    <s v="Pavilion 15-eg0000"/>
    <x v="1"/>
    <x v="0"/>
    <x v="1"/>
    <x v="6"/>
    <s v="MX450"/>
    <x v="0"/>
    <s v="1920x1080"/>
    <x v="0"/>
    <x v="0"/>
    <n v="73524"/>
    <s v="14_70-75"/>
    <s v="7_70-80"/>
    <x v="6"/>
    <x v="1"/>
    <s v="Q1`21"/>
    <n v="18233952"/>
    <n v="248419"/>
  </r>
  <r>
    <n v="1548"/>
    <x v="4"/>
    <s v="Pavilion 15-eh0000"/>
    <x v="0"/>
    <x v="0"/>
    <x v="0"/>
    <x v="7"/>
    <s v="Int"/>
    <x v="0"/>
    <s v="1920x1080"/>
    <x v="0"/>
    <x v="0"/>
    <n v="43803"/>
    <s v="8_40-45"/>
    <s v="4_40-50"/>
    <x v="1"/>
    <x v="1"/>
    <s v="Q1`21"/>
    <n v="67807044"/>
    <n v="923802"/>
  </r>
  <r>
    <n v="125"/>
    <x v="4"/>
    <s v="Pavilion 16-a0000"/>
    <x v="3"/>
    <x v="0"/>
    <x v="1"/>
    <x v="10"/>
    <s v="GTX1650/GTX1660/RTX2060"/>
    <x v="5"/>
    <s v="1920x1080"/>
    <x v="0"/>
    <x v="0"/>
    <n v="91930"/>
    <s v="18_90-95"/>
    <s v="9_90-100"/>
    <x v="5"/>
    <x v="1"/>
    <s v="Q1`21"/>
    <n v="11491250"/>
    <n v="156557"/>
  </r>
  <r>
    <n v="136"/>
    <x v="4"/>
    <s v="Pavilion 17-cd1000"/>
    <x v="3"/>
    <x v="0"/>
    <x v="1"/>
    <x v="10"/>
    <s v="GTX1650/GTX1660"/>
    <x v="1"/>
    <s v="1920x1080"/>
    <x v="0"/>
    <x v="0"/>
    <n v="86914"/>
    <s v="17_85-90"/>
    <s v="8_80-90"/>
    <x v="5"/>
    <x v="1"/>
    <s v="Q1`21"/>
    <n v="11820304"/>
    <n v="161040"/>
  </r>
  <r>
    <n v="110"/>
    <x v="4"/>
    <s v="Pavilion x360 14-dh1000"/>
    <x v="2"/>
    <x v="0"/>
    <x v="1"/>
    <x v="11"/>
    <s v="Int/MX130"/>
    <x v="2"/>
    <s v="1920x1080"/>
    <x v="1"/>
    <x v="0"/>
    <n v="54039"/>
    <s v="10_50-55"/>
    <s v="5_50-60"/>
    <x v="2"/>
    <x v="1"/>
    <s v="Q1`21"/>
    <n v="5944290"/>
    <n v="80985"/>
  </r>
  <r>
    <n v="9"/>
    <x v="4"/>
    <s v="Pavilion x360 14-dw0000"/>
    <x v="2"/>
    <x v="0"/>
    <x v="1"/>
    <x v="5"/>
    <s v="Int"/>
    <x v="2"/>
    <s v="1920x1080"/>
    <x v="1"/>
    <x v="0"/>
    <n v="52437"/>
    <s v="10_50-55"/>
    <s v="5_50-60"/>
    <x v="2"/>
    <x v="1"/>
    <s v="Q1`21"/>
    <n v="471933"/>
    <n v="6430"/>
  </r>
  <r>
    <n v="104"/>
    <x v="4"/>
    <s v="Pavilion x360 14-dw1000"/>
    <x v="2"/>
    <x v="0"/>
    <x v="1"/>
    <x v="6"/>
    <s v="Int"/>
    <x v="2"/>
    <s v="1920x1080"/>
    <x v="1"/>
    <x v="0"/>
    <n v="51995"/>
    <s v="10_50-55"/>
    <s v="5_50-60"/>
    <x v="2"/>
    <x v="1"/>
    <s v="Q1`21"/>
    <n v="5407480"/>
    <n v="73671"/>
  </r>
  <r>
    <n v="1"/>
    <x v="4"/>
    <s v="ProBook 430 G6"/>
    <x v="2"/>
    <x v="1"/>
    <x v="1"/>
    <x v="4"/>
    <s v="Int"/>
    <x v="3"/>
    <s v="1920x1080"/>
    <x v="0"/>
    <x v="0"/>
    <n v="58090"/>
    <s v="11_55-60"/>
    <s v="5_50-60"/>
    <x v="2"/>
    <x v="1"/>
    <s v="Q1`21"/>
    <n v="58090"/>
    <n v="791"/>
  </r>
  <r>
    <n v="1429"/>
    <x v="4"/>
    <s v="ProBook 430 G7"/>
    <x v="2"/>
    <x v="1"/>
    <x v="1"/>
    <x v="11"/>
    <s v="Int"/>
    <x v="3"/>
    <s v="1920x1080"/>
    <x v="0"/>
    <x v="0"/>
    <n v="62455"/>
    <s v="12_60-65"/>
    <s v="6_60-70"/>
    <x v="4"/>
    <x v="1"/>
    <s v="Q1`21"/>
    <n v="89248195"/>
    <n v="1215915"/>
  </r>
  <r>
    <n v="3207"/>
    <x v="4"/>
    <s v="ProBook 440 G7"/>
    <x v="2"/>
    <x v="1"/>
    <x v="1"/>
    <x v="11"/>
    <s v="Int"/>
    <x v="2"/>
    <s v="1366x768/1920x1080"/>
    <x v="0"/>
    <x v="0"/>
    <n v="64351"/>
    <s v="12_60-65"/>
    <s v="6_60-70"/>
    <x v="4"/>
    <x v="1"/>
    <s v="Q1`21"/>
    <n v="206373657"/>
    <n v="2811630"/>
  </r>
  <r>
    <n v="13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1"/>
    <s v="Q1`21"/>
    <n v="10413676"/>
    <n v="141876"/>
  </r>
  <r>
    <n v="5098"/>
    <x v="4"/>
    <s v="ProBook 445 G7"/>
    <x v="2"/>
    <x v="1"/>
    <x v="0"/>
    <x v="7"/>
    <s v="Int"/>
    <x v="2"/>
    <s v="1920x1080"/>
    <x v="0"/>
    <x v="0"/>
    <n v="62657"/>
    <s v="12_60-65"/>
    <s v="6_60-70"/>
    <x v="4"/>
    <x v="1"/>
    <s v="Q1`21"/>
    <n v="319425386"/>
    <n v="4351844"/>
  </r>
  <r>
    <n v="1"/>
    <x v="4"/>
    <s v="ProBook 450 G6"/>
    <x v="1"/>
    <x v="1"/>
    <x v="1"/>
    <x v="4"/>
    <s v="GT930"/>
    <x v="0"/>
    <s v="1920x1080"/>
    <x v="0"/>
    <x v="0"/>
    <n v="62490"/>
    <s v="12_60-65"/>
    <s v="6_60-70"/>
    <x v="4"/>
    <x v="1"/>
    <s v="Q1`21"/>
    <n v="62490"/>
    <n v="851"/>
  </r>
  <r>
    <n v="2859"/>
    <x v="4"/>
    <s v="ProBook 450 G7"/>
    <x v="0"/>
    <x v="1"/>
    <x v="1"/>
    <x v="11"/>
    <s v="Int"/>
    <x v="0"/>
    <s v="1920x1080"/>
    <x v="0"/>
    <x v="0"/>
    <n v="71545"/>
    <s v="14_70-75"/>
    <s v="7_70-80"/>
    <x v="6"/>
    <x v="1"/>
    <s v="Q1`21"/>
    <n v="204547155"/>
    <n v="2786746"/>
  </r>
  <r>
    <n v="948"/>
    <x v="4"/>
    <s v="ProBook 450 G8"/>
    <x v="0"/>
    <x v="1"/>
    <x v="1"/>
    <x v="6"/>
    <s v="Int"/>
    <x v="0"/>
    <s v="1920x1080"/>
    <x v="0"/>
    <x v="0"/>
    <n v="72800"/>
    <s v="14_70-75"/>
    <s v="7_70-80"/>
    <x v="6"/>
    <x v="1"/>
    <s v="Q1`21"/>
    <n v="69014400"/>
    <n v="940251"/>
  </r>
  <r>
    <n v="464"/>
    <x v="4"/>
    <s v="ProBook 455 G7"/>
    <x v="0"/>
    <x v="1"/>
    <x v="0"/>
    <x v="7"/>
    <s v="Int"/>
    <x v="0"/>
    <s v="1920x1080"/>
    <x v="0"/>
    <x v="0"/>
    <n v="60466"/>
    <s v="12_60-65"/>
    <s v="6_60-70"/>
    <x v="4"/>
    <x v="1"/>
    <s v="Q1`21"/>
    <n v="28056224"/>
    <n v="382237"/>
  </r>
  <r>
    <n v="140"/>
    <x v="4"/>
    <s v="ProBook 470 G7"/>
    <x v="1"/>
    <x v="1"/>
    <x v="1"/>
    <x v="11"/>
    <n v="530"/>
    <x v="1"/>
    <s v="1920x1080"/>
    <x v="0"/>
    <x v="0"/>
    <n v="67421"/>
    <s v="13_65-70"/>
    <s v="6_60-70"/>
    <x v="4"/>
    <x v="1"/>
    <s v="Q1`21"/>
    <n v="9438940"/>
    <n v="128596"/>
  </r>
  <r>
    <n v="19"/>
    <x v="4"/>
    <s v="ProBook 630 G8"/>
    <x v="2"/>
    <x v="1"/>
    <x v="1"/>
    <x v="6"/>
    <s v="Int"/>
    <x v="3"/>
    <s v="1920x1080"/>
    <x v="0"/>
    <x v="0"/>
    <n v="81450"/>
    <s v="16_80-85"/>
    <s v="8_80-90"/>
    <x v="5"/>
    <x v="1"/>
    <s v="Q1`21"/>
    <n v="1547550"/>
    <n v="21084"/>
  </r>
  <r>
    <n v="81"/>
    <x v="4"/>
    <s v="ProBook 635 G7"/>
    <x v="2"/>
    <x v="1"/>
    <x v="0"/>
    <x v="7"/>
    <s v="Int"/>
    <x v="3"/>
    <s v="1920x1080"/>
    <x v="0"/>
    <x v="0"/>
    <n v="81340"/>
    <s v="16_80-85"/>
    <s v="8_80-90"/>
    <x v="5"/>
    <x v="1"/>
    <s v="Q1`21"/>
    <n v="6588540"/>
    <n v="89762"/>
  </r>
  <r>
    <n v="29"/>
    <x v="4"/>
    <s v="ProBook 640 G5"/>
    <x v="2"/>
    <x v="1"/>
    <x v="1"/>
    <x v="4"/>
    <s v="Int"/>
    <x v="2"/>
    <s v="1920x1080"/>
    <x v="0"/>
    <x v="0"/>
    <n v="79593"/>
    <s v="15_75-80"/>
    <s v="7_70-80"/>
    <x v="6"/>
    <x v="1"/>
    <s v="Q1`21"/>
    <n v="2308197"/>
    <n v="31447"/>
  </r>
  <r>
    <n v="112"/>
    <x v="4"/>
    <s v="ProBook 640 G8"/>
    <x v="2"/>
    <x v="1"/>
    <x v="1"/>
    <x v="6"/>
    <s v="Int"/>
    <x v="2"/>
    <s v="1920x1080"/>
    <x v="0"/>
    <x v="0"/>
    <n v="80990"/>
    <s v="16_80-85"/>
    <s v="8_80-90"/>
    <x v="5"/>
    <x v="1"/>
    <s v="Q1`21"/>
    <n v="9070880"/>
    <n v="123581"/>
  </r>
  <r>
    <n v="3"/>
    <x v="4"/>
    <s v="ProBook 650 G5"/>
    <x v="0"/>
    <x v="1"/>
    <x v="1"/>
    <x v="4"/>
    <s v="Int"/>
    <x v="0"/>
    <s v="1920x1080"/>
    <x v="0"/>
    <x v="0"/>
    <n v="78729"/>
    <s v="15_75-80"/>
    <s v="7_70-80"/>
    <x v="6"/>
    <x v="1"/>
    <s v="Q1`21"/>
    <n v="236187"/>
    <n v="3218"/>
  </r>
  <r>
    <n v="63"/>
    <x v="4"/>
    <s v="ProBook 650 G8"/>
    <x v="0"/>
    <x v="1"/>
    <x v="1"/>
    <x v="6"/>
    <s v="Int"/>
    <x v="0"/>
    <s v="1920x1080"/>
    <x v="0"/>
    <x v="0"/>
    <n v="91005"/>
    <s v="18_90-95"/>
    <s v="9_90-100"/>
    <x v="5"/>
    <x v="1"/>
    <s v="Q1`21"/>
    <n v="5733315"/>
    <n v="78111"/>
  </r>
  <r>
    <n v="99"/>
    <x v="4"/>
    <s v="ProBook x360 435 G7"/>
    <x v="2"/>
    <x v="1"/>
    <x v="0"/>
    <x v="7"/>
    <s v="Int"/>
    <x v="3"/>
    <s v="1920x1080"/>
    <x v="1"/>
    <x v="0"/>
    <n v="70456"/>
    <s v="14_70-75"/>
    <s v="7_70-80"/>
    <x v="6"/>
    <x v="1"/>
    <s v="Q1`21"/>
    <n v="6975144"/>
    <n v="95029"/>
  </r>
  <r>
    <n v="2"/>
    <x v="4"/>
    <s v="Spectre x360 13-aw0000"/>
    <x v="2"/>
    <x v="0"/>
    <x v="1"/>
    <x v="11"/>
    <s v="Int"/>
    <x v="3"/>
    <s v="1920x1080"/>
    <x v="1"/>
    <x v="0"/>
    <n v="111878"/>
    <s v="22_110-115"/>
    <s v="11_110-120"/>
    <x v="5"/>
    <x v="1"/>
    <s v="Q1`21"/>
    <n v="223756"/>
    <n v="3048"/>
  </r>
  <r>
    <n v="22"/>
    <x v="4"/>
    <s v="Spectre x360 13-aw2000"/>
    <x v="2"/>
    <x v="0"/>
    <x v="1"/>
    <x v="6"/>
    <s v="Int"/>
    <x v="3"/>
    <s v="1920x1080"/>
    <x v="1"/>
    <x v="0"/>
    <n v="121954"/>
    <s v="24_120-125"/>
    <s v="12_120-130"/>
    <x v="5"/>
    <x v="1"/>
    <s v="Q1`21"/>
    <n v="2682988"/>
    <n v="36553"/>
  </r>
  <r>
    <n v="6"/>
    <x v="4"/>
    <s v="Spectre x360 15-eb0000"/>
    <x v="3"/>
    <x v="0"/>
    <x v="1"/>
    <x v="11"/>
    <s v="MX350/GTX1650"/>
    <x v="0"/>
    <s v="3840x2160"/>
    <x v="1"/>
    <x v="0"/>
    <n v="185095"/>
    <s v="37_185-190"/>
    <s v="18_180-190"/>
    <x v="5"/>
    <x v="1"/>
    <s v="Q1`21"/>
    <n v="1110570"/>
    <n v="15130"/>
  </r>
  <r>
    <n v="9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1"/>
    <s v="Q1`21"/>
    <n v="1274040"/>
    <n v="17357"/>
  </r>
  <r>
    <n v="1"/>
    <x v="4"/>
    <s v="ZBook 14u G6"/>
    <x v="5"/>
    <x v="1"/>
    <x v="1"/>
    <x v="4"/>
    <s v="Pro WX3200"/>
    <x v="2"/>
    <s v="1920x1080"/>
    <x v="0"/>
    <x v="0"/>
    <n v="104974"/>
    <s v="20_100-105"/>
    <s v="10_100-110"/>
    <x v="5"/>
    <x v="1"/>
    <s v="Q1`21"/>
    <n v="104974"/>
    <n v="1430"/>
  </r>
  <r>
    <n v="12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1"/>
    <s v="Q1`21"/>
    <n v="2527884"/>
    <n v="34440"/>
  </r>
  <r>
    <n v="6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1"/>
    <s v="Q1`21"/>
    <n v="1354170"/>
    <n v="18449"/>
  </r>
  <r>
    <n v="5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1"/>
    <s v="Q1`21"/>
    <n v="6624280"/>
    <n v="90249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1"/>
    <s v="Q1`21"/>
    <n v="178990"/>
    <n v="2439"/>
  </r>
  <r>
    <n v="2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1"/>
    <s v="Q1`21"/>
    <n v="4142260"/>
    <n v="56434"/>
  </r>
  <r>
    <n v="1"/>
    <x v="4"/>
    <s v="ZBook 15u G5"/>
    <x v="5"/>
    <x v="1"/>
    <x v="1"/>
    <x v="15"/>
    <s v="Pro W3100"/>
    <x v="0"/>
    <s v="1920x1080"/>
    <x v="0"/>
    <x v="0"/>
    <n v="98900"/>
    <s v="19_95-100"/>
    <s v="9_90-100"/>
    <x v="5"/>
    <x v="1"/>
    <s v="Q1`21"/>
    <n v="98900"/>
    <n v="1347"/>
  </r>
  <r>
    <n v="3"/>
    <x v="4"/>
    <s v="ZBook 15u G6"/>
    <x v="5"/>
    <x v="1"/>
    <x v="1"/>
    <x v="4"/>
    <s v="Pro WX3200"/>
    <x v="0"/>
    <s v="1920x1080"/>
    <x v="0"/>
    <x v="0"/>
    <n v="102340"/>
    <s v="20_100-105"/>
    <s v="10_100-110"/>
    <x v="5"/>
    <x v="1"/>
    <s v="Q1`21"/>
    <n v="307020"/>
    <n v="4183"/>
  </r>
  <r>
    <n v="105"/>
    <x v="4"/>
    <s v="ZBook 15v G5"/>
    <x v="5"/>
    <x v="1"/>
    <x v="1"/>
    <x v="9"/>
    <s v="Quadro P600"/>
    <x v="0"/>
    <s v="1920x1080"/>
    <x v="0"/>
    <x v="0"/>
    <n v="94750"/>
    <s v="18_90-95"/>
    <s v="9_90-100"/>
    <x v="5"/>
    <x v="1"/>
    <s v="Q1`21"/>
    <n v="9948750"/>
    <n v="135542"/>
  </r>
  <r>
    <n v="10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1"/>
    <s v="Q1`21"/>
    <n v="2198130"/>
    <n v="29947"/>
  </r>
  <r>
    <n v="16"/>
    <x v="4"/>
    <s v="ZBook Firefly 14 G7"/>
    <x v="5"/>
    <x v="1"/>
    <x v="1"/>
    <x v="10"/>
    <s v="Int/Quadro P520"/>
    <x v="2"/>
    <s v="1920x1080"/>
    <x v="0"/>
    <x v="0"/>
    <n v="136588"/>
    <s v="27_135-140"/>
    <s v="13_130-140"/>
    <x v="5"/>
    <x v="1"/>
    <s v="Q1`21"/>
    <n v="2185408"/>
    <n v="29774"/>
  </r>
  <r>
    <n v="15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1"/>
    <s v="Q1`21"/>
    <n v="2087250"/>
    <n v="28437"/>
  </r>
  <r>
    <n v="2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1"/>
    <s v="Q1`21"/>
    <n v="5749750"/>
    <n v="78334"/>
  </r>
  <r>
    <n v="1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1"/>
    <s v="Q1`21"/>
    <n v="4342184"/>
    <n v="59158"/>
  </r>
  <r>
    <n v="7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1"/>
    <s v="Q1`21"/>
    <n v="1400735"/>
    <n v="19084"/>
  </r>
  <r>
    <n v="878"/>
    <x v="5"/>
    <s v="IdeaPad 3 14ADA05"/>
    <x v="2"/>
    <x v="0"/>
    <x v="0"/>
    <x v="1"/>
    <s v="Int"/>
    <x v="2"/>
    <s v="1920x1080"/>
    <x v="0"/>
    <x v="0"/>
    <n v="38990"/>
    <s v="7_35-40"/>
    <s v="3_30-40"/>
    <x v="3"/>
    <x v="1"/>
    <s v="Q1`21"/>
    <n v="34233220"/>
    <n v="466393"/>
  </r>
  <r>
    <n v="1544"/>
    <x v="5"/>
    <s v="IdeaPad 3 15ARE05"/>
    <x v="0"/>
    <x v="0"/>
    <x v="0"/>
    <x v="7"/>
    <s v="Int"/>
    <x v="0"/>
    <s v="1920x1080"/>
    <x v="0"/>
    <x v="0"/>
    <n v="48901"/>
    <s v="9_45-50"/>
    <s v="4_40-50"/>
    <x v="1"/>
    <x v="1"/>
    <s v="Q1`21"/>
    <n v="75503144"/>
    <n v="1028653"/>
  </r>
  <r>
    <n v="287"/>
    <x v="5"/>
    <s v="IdeaPad 3 15IGL05"/>
    <x v="0"/>
    <x v="0"/>
    <x v="1"/>
    <x v="2"/>
    <s v="Int"/>
    <x v="0"/>
    <s v="1920x1080"/>
    <x v="0"/>
    <x v="1"/>
    <n v="36010"/>
    <s v="7_35-40"/>
    <s v="3_30-40"/>
    <x v="3"/>
    <x v="1"/>
    <s v="Q1`21"/>
    <n v="10334870"/>
    <n v="140802"/>
  </r>
  <r>
    <n v="1887"/>
    <x v="5"/>
    <s v="IdeaPad 3 15IIL05"/>
    <x v="0"/>
    <x v="0"/>
    <x v="1"/>
    <x v="5"/>
    <s v="Int"/>
    <x v="0"/>
    <s v="1920x1080"/>
    <x v="0"/>
    <x v="0"/>
    <n v="47889"/>
    <s v="9_45-50"/>
    <s v="4_40-50"/>
    <x v="1"/>
    <x v="1"/>
    <s v="Q1`21"/>
    <n v="90366543"/>
    <n v="1231152"/>
  </r>
  <r>
    <n v="1379"/>
    <x v="5"/>
    <s v="IdeaPad 3 15IML05"/>
    <x v="1"/>
    <x v="0"/>
    <x v="1"/>
    <x v="11"/>
    <s v="Int/MX130"/>
    <x v="0"/>
    <s v="1920x1080"/>
    <x v="0"/>
    <x v="0"/>
    <n v="42990"/>
    <s v="8_40-45"/>
    <s v="4_40-50"/>
    <x v="1"/>
    <x v="1"/>
    <s v="Q1`21"/>
    <n v="59283210"/>
    <n v="807673"/>
  </r>
  <r>
    <n v="1"/>
    <x v="5"/>
    <s v="IdeaPad 330-15IKBR"/>
    <x v="1"/>
    <x v="0"/>
    <x v="1"/>
    <x v="15"/>
    <s v="MX150"/>
    <x v="0"/>
    <s v="1366x768/1920x1080"/>
    <x v="0"/>
    <x v="0"/>
    <n v="46740"/>
    <s v="9_45-50"/>
    <s v="4_40-50"/>
    <x v="1"/>
    <x v="1"/>
    <s v="Q1`21"/>
    <n v="46740"/>
    <n v="637"/>
  </r>
  <r>
    <n v="3"/>
    <x v="5"/>
    <s v="IdeaPad 330s-14IKB"/>
    <x v="2"/>
    <x v="0"/>
    <x v="1"/>
    <x v="15"/>
    <s v="Int"/>
    <x v="2"/>
    <s v="1920x1080"/>
    <x v="0"/>
    <x v="0"/>
    <n v="47568"/>
    <s v="9_45-50"/>
    <s v="4_40-50"/>
    <x v="1"/>
    <x v="1"/>
    <s v="Q1`21"/>
    <n v="142704"/>
    <n v="1944"/>
  </r>
  <r>
    <n v="1"/>
    <x v="5"/>
    <s v="IdeaPad 330s-15IKB"/>
    <x v="1"/>
    <x v="0"/>
    <x v="1"/>
    <x v="15"/>
    <n v="540"/>
    <x v="0"/>
    <s v="1920x1080"/>
    <x v="0"/>
    <x v="0"/>
    <n v="54990"/>
    <s v="10_50-55"/>
    <s v="5_50-60"/>
    <x v="2"/>
    <x v="1"/>
    <s v="Q1`21"/>
    <n v="54990"/>
    <n v="749"/>
  </r>
  <r>
    <n v="13"/>
    <x v="5"/>
    <s v="IdeaPad 5 14ARE05"/>
    <x v="2"/>
    <x v="0"/>
    <x v="0"/>
    <x v="7"/>
    <s v="Int"/>
    <x v="2"/>
    <s v="1920x1080"/>
    <x v="0"/>
    <x v="0"/>
    <n v="49277"/>
    <s v="9_45-50"/>
    <s v="4_40-50"/>
    <x v="1"/>
    <x v="1"/>
    <s v="Q1`21"/>
    <n v="640601"/>
    <n v="8728"/>
  </r>
  <r>
    <n v="40"/>
    <x v="5"/>
    <s v="IdeaPad 5 14IIL05"/>
    <x v="2"/>
    <x v="0"/>
    <x v="1"/>
    <x v="5"/>
    <s v="Int"/>
    <x v="2"/>
    <s v="1920x1080"/>
    <x v="0"/>
    <x v="0"/>
    <n v="54699"/>
    <s v="10_50-55"/>
    <s v="5_50-60"/>
    <x v="2"/>
    <x v="1"/>
    <s v="Q1`21"/>
    <n v="2187960"/>
    <n v="29809"/>
  </r>
  <r>
    <n v="11"/>
    <x v="5"/>
    <s v="IdeaPad 5 14ITL05"/>
    <x v="2"/>
    <x v="0"/>
    <x v="1"/>
    <x v="6"/>
    <s v="Int"/>
    <x v="2"/>
    <s v="1920x1080"/>
    <x v="0"/>
    <x v="0"/>
    <n v="68657"/>
    <s v="13_65-70"/>
    <s v="6_60-70"/>
    <x v="4"/>
    <x v="1"/>
    <s v="Q1`21"/>
    <n v="755227"/>
    <n v="10289"/>
  </r>
  <r>
    <n v="1524"/>
    <x v="5"/>
    <s v="IdeaPad 5 15ARE05"/>
    <x v="0"/>
    <x v="0"/>
    <x v="0"/>
    <x v="7"/>
    <s v="Int"/>
    <x v="0"/>
    <s v="1920x1080"/>
    <x v="0"/>
    <x v="0"/>
    <n v="60342"/>
    <s v="12_60-65"/>
    <s v="6_60-70"/>
    <x v="4"/>
    <x v="1"/>
    <s v="Q1`21"/>
    <n v="91961208"/>
    <n v="1252877"/>
  </r>
  <r>
    <n v="7"/>
    <x v="5"/>
    <s v="IdeaPad 5 15IIL05"/>
    <x v="0"/>
    <x v="0"/>
    <x v="1"/>
    <x v="5"/>
    <s v="Int"/>
    <x v="0"/>
    <s v="1920x1080"/>
    <x v="0"/>
    <x v="0"/>
    <n v="60098"/>
    <s v="12_60-65"/>
    <s v="6_60-70"/>
    <x v="4"/>
    <x v="1"/>
    <s v="Q1`21"/>
    <n v="420686"/>
    <n v="5731"/>
  </r>
  <r>
    <n v="292"/>
    <x v="5"/>
    <s v="IdeaPad 5 15ITL05"/>
    <x v="0"/>
    <x v="0"/>
    <x v="1"/>
    <x v="6"/>
    <s v="Int"/>
    <x v="0"/>
    <s v="1920x1080"/>
    <x v="0"/>
    <x v="0"/>
    <n v="66058"/>
    <s v="13_65-70"/>
    <s v="6_60-70"/>
    <x v="4"/>
    <x v="1"/>
    <s v="Q1`21"/>
    <n v="19288936"/>
    <n v="262792"/>
  </r>
  <r>
    <n v="4"/>
    <x v="5"/>
    <s v="IdeaPad 530s-15IKB"/>
    <x v="1"/>
    <x v="0"/>
    <x v="1"/>
    <x v="15"/>
    <s v="Int/MX150"/>
    <x v="0"/>
    <s v="1920x1080"/>
    <x v="0"/>
    <x v="0"/>
    <n v="51700"/>
    <s v="10_50-55"/>
    <s v="5_50-60"/>
    <x v="2"/>
    <x v="1"/>
    <s v="Q1`21"/>
    <n v="206800"/>
    <n v="2817"/>
  </r>
  <r>
    <n v="3"/>
    <x v="5"/>
    <s v="IdeaPad C340-14IML"/>
    <x v="2"/>
    <x v="0"/>
    <x v="1"/>
    <x v="11"/>
    <s v="Int"/>
    <x v="2"/>
    <s v="1920x1080"/>
    <x v="1"/>
    <x v="0"/>
    <n v="49490"/>
    <s v="9_45-50"/>
    <s v="4_40-50"/>
    <x v="1"/>
    <x v="1"/>
    <s v="Q1`21"/>
    <n v="148470"/>
    <n v="2023"/>
  </r>
  <r>
    <n v="4"/>
    <x v="5"/>
    <s v="IdeaPad Creator 5i 15IMH05"/>
    <x v="3"/>
    <x v="0"/>
    <x v="1"/>
    <x v="10"/>
    <s v="GTX1650"/>
    <x v="0"/>
    <s v="1920x1080"/>
    <x v="0"/>
    <x v="0"/>
    <n v="106892"/>
    <s v="21_105-110"/>
    <s v="10_100-110"/>
    <x v="5"/>
    <x v="1"/>
    <s v="Q1`21"/>
    <n v="427568"/>
    <n v="5825"/>
  </r>
  <r>
    <n v="169"/>
    <x v="5"/>
    <s v="IdeaPad Flex 3 11ADA05"/>
    <x v="4"/>
    <x v="0"/>
    <x v="0"/>
    <x v="1"/>
    <s v="Int"/>
    <x v="4"/>
    <s v="1366x768"/>
    <x v="1"/>
    <x v="0"/>
    <n v="34990"/>
    <s v="6_30-35"/>
    <s v="3_30-40"/>
    <x v="3"/>
    <x v="1"/>
    <s v="Q1`21"/>
    <n v="5913310"/>
    <n v="80563"/>
  </r>
  <r>
    <n v="1958"/>
    <x v="5"/>
    <s v="IdeaPad Gaming 3 15ARH05"/>
    <x v="3"/>
    <x v="0"/>
    <x v="0"/>
    <x v="7"/>
    <s v="GTX1650"/>
    <x v="0"/>
    <s v="1920x1080"/>
    <x v="0"/>
    <x v="0"/>
    <n v="75719"/>
    <s v="15_75-80"/>
    <s v="7_70-80"/>
    <x v="6"/>
    <x v="1"/>
    <s v="Q1`21"/>
    <n v="148257802"/>
    <n v="2019861"/>
  </r>
  <r>
    <n v="2980"/>
    <x v="5"/>
    <s v="IdeaPad Gaming 3 15IMH05"/>
    <x v="3"/>
    <x v="0"/>
    <x v="1"/>
    <x v="10"/>
    <s v="GTX1650"/>
    <x v="0"/>
    <s v="1920x1080"/>
    <x v="0"/>
    <x v="0"/>
    <n v="79154"/>
    <s v="15_75-80"/>
    <s v="7_70-80"/>
    <x v="6"/>
    <x v="1"/>
    <s v="Q1`21"/>
    <n v="235878920"/>
    <n v="3213609"/>
  </r>
  <r>
    <n v="52"/>
    <x v="5"/>
    <s v="IdeaPad L3 15IML05"/>
    <x v="0"/>
    <x v="0"/>
    <x v="1"/>
    <x v="11"/>
    <s v="Int"/>
    <x v="0"/>
    <s v="1920x1080"/>
    <x v="0"/>
    <x v="0"/>
    <n v="36849"/>
    <s v="7_35-40"/>
    <s v="3_30-40"/>
    <x v="3"/>
    <x v="1"/>
    <s v="Q1`21"/>
    <n v="1916148"/>
    <n v="26106"/>
  </r>
  <r>
    <n v="3911"/>
    <x v="5"/>
    <s v="IdeaPad L340-15API"/>
    <x v="0"/>
    <x v="0"/>
    <x v="0"/>
    <x v="1"/>
    <s v="Int"/>
    <x v="0"/>
    <s v="1920x1080"/>
    <x v="0"/>
    <x v="0"/>
    <n v="44647"/>
    <s v="8_40-45"/>
    <s v="4_40-50"/>
    <x v="1"/>
    <x v="1"/>
    <s v="Q1`21"/>
    <n v="174614417"/>
    <n v="2378943"/>
  </r>
  <r>
    <n v="4"/>
    <x v="5"/>
    <s v="IdeaPad L340-15IRH"/>
    <x v="3"/>
    <x v="0"/>
    <x v="1"/>
    <x v="9"/>
    <s v="GTX1050/GTX1650"/>
    <x v="0"/>
    <s v="1920x1080"/>
    <x v="0"/>
    <x v="0"/>
    <n v="68803"/>
    <s v="13_65-70"/>
    <s v="6_60-70"/>
    <x v="4"/>
    <x v="1"/>
    <s v="Q1`21"/>
    <n v="275212"/>
    <n v="3749"/>
  </r>
  <r>
    <n v="226"/>
    <x v="5"/>
    <s v="IdeaPad L340-15IWL"/>
    <x v="0"/>
    <x v="0"/>
    <x v="1"/>
    <x v="4"/>
    <s v="Int"/>
    <x v="0"/>
    <s v="1920x1080"/>
    <x v="0"/>
    <x v="0"/>
    <n v="44132"/>
    <s v="8_40-45"/>
    <s v="4_40-50"/>
    <x v="1"/>
    <x v="1"/>
    <s v="Q1`21"/>
    <n v="9973832"/>
    <n v="135883"/>
  </r>
  <r>
    <n v="23"/>
    <x v="5"/>
    <s v="IdeaPad L340-17API"/>
    <x v="0"/>
    <x v="0"/>
    <x v="0"/>
    <x v="1"/>
    <s v="Int"/>
    <x v="1"/>
    <s v="1920x1080"/>
    <x v="0"/>
    <x v="0"/>
    <n v="62790"/>
    <s v="12_60-65"/>
    <s v="6_60-70"/>
    <x v="4"/>
    <x v="1"/>
    <s v="Q1`21"/>
    <n v="1444170"/>
    <n v="19675"/>
  </r>
  <r>
    <n v="2644"/>
    <x v="5"/>
    <s v="IdeaPad S145-15API"/>
    <x v="0"/>
    <x v="0"/>
    <x v="0"/>
    <x v="1"/>
    <s v="Int"/>
    <x v="0"/>
    <s v="1920x1080"/>
    <x v="0"/>
    <x v="0"/>
    <n v="41066"/>
    <s v="8_40-45"/>
    <s v="4_40-50"/>
    <x v="1"/>
    <x v="1"/>
    <s v="Q1`21"/>
    <n v="108578504"/>
    <n v="1479271"/>
  </r>
  <r>
    <n v="3"/>
    <x v="5"/>
    <s v="IdeaPad S145-15AST"/>
    <x v="0"/>
    <x v="0"/>
    <x v="0"/>
    <x v="0"/>
    <s v="Int"/>
    <x v="0"/>
    <s v="1920x1080"/>
    <x v="0"/>
    <x v="0"/>
    <n v="36678"/>
    <s v="7_35-40"/>
    <s v="3_30-40"/>
    <x v="3"/>
    <x v="1"/>
    <s v="Q1`21"/>
    <n v="110034"/>
    <n v="1499"/>
  </r>
  <r>
    <n v="3829"/>
    <x v="5"/>
    <s v="IdeaPad S145-15IIL"/>
    <x v="0"/>
    <x v="0"/>
    <x v="1"/>
    <x v="5"/>
    <s v="Int"/>
    <x v="0"/>
    <s v="1920x1080"/>
    <x v="0"/>
    <x v="0"/>
    <n v="42537"/>
    <s v="8_40-45"/>
    <s v="4_40-50"/>
    <x v="1"/>
    <x v="1"/>
    <s v="Q1`21"/>
    <n v="162874173"/>
    <n v="2218994"/>
  </r>
  <r>
    <n v="15"/>
    <x v="5"/>
    <s v="IdeaPad S540-13ARE"/>
    <x v="2"/>
    <x v="0"/>
    <x v="0"/>
    <x v="7"/>
    <s v="Int"/>
    <x v="3"/>
    <s v="1920x1080"/>
    <x v="0"/>
    <x v="0"/>
    <n v="94990"/>
    <s v="18_90-95"/>
    <s v="9_90-100"/>
    <x v="5"/>
    <x v="1"/>
    <s v="Q1`21"/>
    <n v="1424850"/>
    <n v="19412"/>
  </r>
  <r>
    <n v="1148"/>
    <x v="5"/>
    <s v="Legion 5 15ARH05"/>
    <x v="3"/>
    <x v="0"/>
    <x v="0"/>
    <x v="7"/>
    <s v="GTX1650/GTX1660"/>
    <x v="0"/>
    <s v="1920x1080"/>
    <x v="0"/>
    <x v="0"/>
    <n v="91665"/>
    <s v="18_90-95"/>
    <s v="9_90-100"/>
    <x v="5"/>
    <x v="1"/>
    <s v="Q1`21"/>
    <n v="105231420"/>
    <n v="1433671"/>
  </r>
  <r>
    <n v="7"/>
    <x v="5"/>
    <s v="Legion 5 17ARH05H"/>
    <x v="3"/>
    <x v="0"/>
    <x v="0"/>
    <x v="7"/>
    <s v="GTX1660/RTX2060"/>
    <x v="1"/>
    <s v="1920x1080"/>
    <x v="0"/>
    <x v="0"/>
    <n v="97332"/>
    <s v="19_95-100"/>
    <s v="9_90-100"/>
    <x v="5"/>
    <x v="1"/>
    <s v="Q1`21"/>
    <n v="681324"/>
    <n v="9282"/>
  </r>
  <r>
    <n v="97"/>
    <x v="5"/>
    <s v="Legion 5 17IMH05"/>
    <x v="3"/>
    <x v="0"/>
    <x v="1"/>
    <x v="10"/>
    <s v="GTX1660"/>
    <x v="1"/>
    <s v="1920x1080"/>
    <x v="0"/>
    <x v="0"/>
    <n v="115127"/>
    <s v="23_115-120"/>
    <s v="11_110-120"/>
    <x v="5"/>
    <x v="1"/>
    <s v="Q1`21"/>
    <n v="11167319"/>
    <n v="152143"/>
  </r>
  <r>
    <n v="115"/>
    <x v="5"/>
    <s v="Legion 5i 15IMH05"/>
    <x v="3"/>
    <x v="0"/>
    <x v="1"/>
    <x v="10"/>
    <s v="GTX1650/GTX1660/RTX2060"/>
    <x v="0"/>
    <s v="1920x1080"/>
    <x v="0"/>
    <x v="0"/>
    <n v="105767"/>
    <s v="21_105-110"/>
    <s v="10_100-110"/>
    <x v="5"/>
    <x v="1"/>
    <s v="Q1`21"/>
    <n v="12163205"/>
    <n v="165711"/>
  </r>
  <r>
    <n v="7"/>
    <x v="5"/>
    <s v="Legion 5Pi 15IMH05"/>
    <x v="3"/>
    <x v="0"/>
    <x v="1"/>
    <x v="10"/>
    <s v="GTX1650/GTX1660"/>
    <x v="0"/>
    <s v="1920x1080"/>
    <x v="0"/>
    <x v="0"/>
    <n v="104250"/>
    <s v="20_100-105"/>
    <s v="10_100-110"/>
    <x v="5"/>
    <x v="1"/>
    <s v="Q1`21"/>
    <n v="729750"/>
    <n v="9942"/>
  </r>
  <r>
    <n v="107"/>
    <x v="5"/>
    <s v="Legion 7i 15IMH05"/>
    <x v="3"/>
    <x v="0"/>
    <x v="1"/>
    <x v="10"/>
    <s v="RTX2060/RTX2070/RTX2080"/>
    <x v="0"/>
    <s v="1920x1080"/>
    <x v="0"/>
    <x v="0"/>
    <n v="159449"/>
    <s v="31_155-160"/>
    <s v="15_150-160"/>
    <x v="5"/>
    <x v="1"/>
    <s v="Q1`21"/>
    <n v="17061043"/>
    <n v="232439"/>
  </r>
  <r>
    <n v="42"/>
    <x v="5"/>
    <s v="Legion 7i 15IMHG05"/>
    <x v="3"/>
    <x v="0"/>
    <x v="1"/>
    <x v="10"/>
    <s v="RTX2070/RTX2080"/>
    <x v="0"/>
    <s v="1920x1080"/>
    <x v="0"/>
    <x v="0"/>
    <n v="185200"/>
    <s v="37_185-190"/>
    <s v="18_180-190"/>
    <x v="5"/>
    <x v="1"/>
    <s v="Q1`21"/>
    <n v="7778400"/>
    <n v="105973"/>
  </r>
  <r>
    <n v="48"/>
    <x v="5"/>
    <s v="Legion Y540-15IRH"/>
    <x v="3"/>
    <x v="0"/>
    <x v="1"/>
    <x v="9"/>
    <s v="GTX1660"/>
    <x v="0"/>
    <s v="1920x1080"/>
    <x v="0"/>
    <x v="0"/>
    <n v="90374"/>
    <s v="18_90-95"/>
    <s v="9_90-100"/>
    <x v="5"/>
    <x v="1"/>
    <s v="Q1`21"/>
    <n v="4337952"/>
    <n v="59100"/>
  </r>
  <r>
    <n v="1"/>
    <x v="5"/>
    <s v="Legion Y740-15IRH"/>
    <x v="3"/>
    <x v="0"/>
    <x v="1"/>
    <x v="9"/>
    <s v="GTX1660/RTX2060/RTX2070/RTX2080"/>
    <x v="0"/>
    <s v="1920x1080"/>
    <x v="0"/>
    <x v="0"/>
    <n v="107790"/>
    <s v="21_105-110"/>
    <s v="10_100-110"/>
    <x v="5"/>
    <x v="1"/>
    <s v="Q1`21"/>
    <n v="107790"/>
    <n v="1469"/>
  </r>
  <r>
    <n v="29"/>
    <x v="5"/>
    <s v="Thinkbook 13s-IML"/>
    <x v="2"/>
    <x v="1"/>
    <x v="1"/>
    <x v="11"/>
    <s v="Int"/>
    <x v="3"/>
    <s v="1920x1080"/>
    <x v="0"/>
    <x v="0"/>
    <n v="71741"/>
    <s v="14_70-75"/>
    <s v="7_70-80"/>
    <x v="6"/>
    <x v="1"/>
    <s v="Q1`21"/>
    <n v="2080489"/>
    <n v="28345"/>
  </r>
  <r>
    <n v="185"/>
    <x v="5"/>
    <s v="Thinkbook 13s-ITL G2"/>
    <x v="2"/>
    <x v="1"/>
    <x v="1"/>
    <x v="6"/>
    <s v="Int"/>
    <x v="3"/>
    <s v="1920x1200/2560x1600"/>
    <x v="0"/>
    <x v="0"/>
    <n v="73448"/>
    <s v="14_70-75"/>
    <s v="7_70-80"/>
    <x v="6"/>
    <x v="1"/>
    <s v="Q1`21"/>
    <n v="13587880"/>
    <n v="185121"/>
  </r>
  <r>
    <n v="93"/>
    <x v="5"/>
    <s v="Thinkbook 14-ARE G2"/>
    <x v="2"/>
    <x v="1"/>
    <x v="0"/>
    <x v="7"/>
    <s v="Int"/>
    <x v="2"/>
    <s v="1920x1080"/>
    <x v="0"/>
    <x v="0"/>
    <n v="65062"/>
    <s v="13_65-70"/>
    <s v="6_60-70"/>
    <x v="4"/>
    <x v="1"/>
    <s v="Q1`21"/>
    <n v="6050766"/>
    <n v="82436"/>
  </r>
  <r>
    <n v="305"/>
    <x v="5"/>
    <s v="Thinkbook 14-IIL"/>
    <x v="2"/>
    <x v="1"/>
    <x v="1"/>
    <x v="11"/>
    <s v="Int"/>
    <x v="2"/>
    <s v="1920x1080"/>
    <x v="0"/>
    <x v="0"/>
    <n v="56411"/>
    <s v="11_55-60"/>
    <s v="5_50-60"/>
    <x v="2"/>
    <x v="1"/>
    <s v="Q1`21"/>
    <n v="17205355"/>
    <n v="234405"/>
  </r>
  <r>
    <n v="533"/>
    <x v="5"/>
    <s v="Thinkbook 14-ITL G2"/>
    <x v="2"/>
    <x v="1"/>
    <x v="1"/>
    <x v="6"/>
    <s v="Int"/>
    <x v="2"/>
    <s v="1920x1080"/>
    <x v="0"/>
    <x v="0"/>
    <n v="67204"/>
    <s v="13_65-70"/>
    <s v="6_60-70"/>
    <x v="4"/>
    <x v="1"/>
    <s v="Q1`21"/>
    <n v="35819732"/>
    <n v="488007"/>
  </r>
  <r>
    <n v="21"/>
    <x v="5"/>
    <s v="Thinkbook 14s Yoga ITL"/>
    <x v="2"/>
    <x v="1"/>
    <x v="1"/>
    <x v="6"/>
    <s v="Int"/>
    <x v="2"/>
    <s v="1920x1080"/>
    <x v="1"/>
    <x v="0"/>
    <n v="76190"/>
    <s v="15_75-80"/>
    <s v="7_70-80"/>
    <x v="6"/>
    <x v="1"/>
    <s v="Q1`21"/>
    <n v="1599990"/>
    <n v="21798"/>
  </r>
  <r>
    <n v="707"/>
    <x v="5"/>
    <s v="Thinkbook 15-ARE G2"/>
    <x v="0"/>
    <x v="1"/>
    <x v="0"/>
    <x v="7"/>
    <s v="Int"/>
    <x v="0"/>
    <s v="1920x1080"/>
    <x v="0"/>
    <x v="0"/>
    <n v="59320"/>
    <s v="11_55-60"/>
    <s v="5_50-60"/>
    <x v="2"/>
    <x v="1"/>
    <s v="Q1`21"/>
    <n v="41939240"/>
    <n v="571379"/>
  </r>
  <r>
    <n v="1486"/>
    <x v="5"/>
    <s v="Thinkbook 15-IIL"/>
    <x v="0"/>
    <x v="1"/>
    <x v="1"/>
    <x v="5"/>
    <s v="Int"/>
    <x v="0"/>
    <s v="1920x1080"/>
    <x v="0"/>
    <x v="0"/>
    <n v="62054"/>
    <s v="12_60-65"/>
    <s v="6_60-70"/>
    <x v="4"/>
    <x v="1"/>
    <s v="Q1`21"/>
    <n v="92212244"/>
    <n v="1256298"/>
  </r>
  <r>
    <n v="574"/>
    <x v="5"/>
    <s v="Thinkbook 15-ITL G2"/>
    <x v="0"/>
    <x v="1"/>
    <x v="1"/>
    <x v="6"/>
    <s v="Int"/>
    <x v="0"/>
    <s v="1920x1080"/>
    <x v="0"/>
    <x v="0"/>
    <n v="52490"/>
    <s v="10_50-55"/>
    <s v="5_50-60"/>
    <x v="2"/>
    <x v="1"/>
    <s v="Q1`21"/>
    <n v="30129260"/>
    <n v="410480"/>
  </r>
  <r>
    <n v="165"/>
    <x v="5"/>
    <s v="Thinkbook 15P-IMH"/>
    <x v="3"/>
    <x v="1"/>
    <x v="1"/>
    <x v="10"/>
    <s v="GTX1650"/>
    <x v="0"/>
    <s v="1920x1080"/>
    <x v="0"/>
    <x v="0"/>
    <n v="91660"/>
    <s v="18_90-95"/>
    <s v="9_90-100"/>
    <x v="5"/>
    <x v="1"/>
    <s v="Q1`21"/>
    <n v="15123900"/>
    <n v="206048"/>
  </r>
  <r>
    <n v="1"/>
    <x v="5"/>
    <s v="Thinkbook Plus 13 IML"/>
    <x v="2"/>
    <x v="1"/>
    <x v="1"/>
    <x v="11"/>
    <s v="Int"/>
    <x v="3"/>
    <s v="1920x1080+10,8&quot;"/>
    <x v="1"/>
    <x v="0"/>
    <n v="103540"/>
    <s v="20_100-105"/>
    <s v="10_100-110"/>
    <x v="5"/>
    <x v="1"/>
    <s v="Q1`21"/>
    <n v="103540"/>
    <n v="1411"/>
  </r>
  <r>
    <n v="4"/>
    <x v="5"/>
    <s v="ThinkPad A475"/>
    <x v="2"/>
    <x v="1"/>
    <x v="0"/>
    <x v="23"/>
    <s v="Int"/>
    <x v="2"/>
    <s v="1920x1080"/>
    <x v="0"/>
    <x v="0"/>
    <n v="42990"/>
    <s v="8_40-45"/>
    <s v="4_40-50"/>
    <x v="1"/>
    <x v="1"/>
    <s v="Q1`21"/>
    <n v="171960"/>
    <n v="2343"/>
  </r>
  <r>
    <n v="89"/>
    <x v="5"/>
    <s v="ThinkPad E14 Gen2-ARE"/>
    <x v="2"/>
    <x v="1"/>
    <x v="0"/>
    <x v="7"/>
    <s v="Int"/>
    <x v="2"/>
    <s v="1920x1080"/>
    <x v="0"/>
    <x v="0"/>
    <n v="71698"/>
    <s v="14_70-75"/>
    <s v="7_70-80"/>
    <x v="6"/>
    <x v="1"/>
    <s v="Q1`21"/>
    <n v="6381122"/>
    <n v="86936"/>
  </r>
  <r>
    <n v="972"/>
    <x v="5"/>
    <s v="ThinkPad E14 Gen2-ITU"/>
    <x v="2"/>
    <x v="1"/>
    <x v="1"/>
    <x v="6"/>
    <s v="Int"/>
    <x v="2"/>
    <s v="1920x1080"/>
    <x v="0"/>
    <x v="0"/>
    <n v="76050"/>
    <s v="15_75-80"/>
    <s v="7_70-80"/>
    <x v="6"/>
    <x v="1"/>
    <s v="Q1`21"/>
    <n v="73920600"/>
    <n v="1007093"/>
  </r>
  <r>
    <n v="410"/>
    <x v="5"/>
    <s v="ThinkPad E14-IML"/>
    <x v="2"/>
    <x v="1"/>
    <x v="1"/>
    <x v="11"/>
    <s v="Int"/>
    <x v="2"/>
    <s v="1920x1080"/>
    <x v="0"/>
    <x v="0"/>
    <n v="77411"/>
    <s v="15_75-80"/>
    <s v="7_70-80"/>
    <x v="6"/>
    <x v="1"/>
    <s v="Q1`21"/>
    <n v="31738510"/>
    <n v="432405"/>
  </r>
  <r>
    <n v="54"/>
    <x v="5"/>
    <s v="ThinkPad E15 Gen2-ARE"/>
    <x v="0"/>
    <x v="1"/>
    <x v="0"/>
    <x v="7"/>
    <s v="Int"/>
    <x v="0"/>
    <s v="1920x1080"/>
    <x v="0"/>
    <x v="0"/>
    <n v="53739"/>
    <s v="10_50-55"/>
    <s v="5_50-60"/>
    <x v="2"/>
    <x v="1"/>
    <s v="Q1`21"/>
    <n v="2901906"/>
    <n v="39536"/>
  </r>
  <r>
    <n v="294"/>
    <x v="5"/>
    <s v="ThinkPad E15 Gen2-ITU"/>
    <x v="0"/>
    <x v="1"/>
    <x v="1"/>
    <x v="6"/>
    <s v="Int"/>
    <x v="0"/>
    <s v="1920x1080"/>
    <x v="0"/>
    <x v="0"/>
    <n v="95340"/>
    <s v="19_95-100"/>
    <s v="9_90-100"/>
    <x v="5"/>
    <x v="1"/>
    <s v="Q1`21"/>
    <n v="28029960"/>
    <n v="381880"/>
  </r>
  <r>
    <n v="339"/>
    <x v="5"/>
    <s v="ThinkPad E15-IML"/>
    <x v="0"/>
    <x v="1"/>
    <x v="1"/>
    <x v="11"/>
    <s v="Int"/>
    <x v="0"/>
    <s v="1920x1080"/>
    <x v="0"/>
    <x v="0"/>
    <n v="79594"/>
    <s v="15_75-80"/>
    <s v="7_70-80"/>
    <x v="6"/>
    <x v="1"/>
    <s v="Q1`21"/>
    <n v="26982366"/>
    <n v="367607"/>
  </r>
  <r>
    <n v="1"/>
    <x v="5"/>
    <s v="ThinkPad Edge E495"/>
    <x v="2"/>
    <x v="1"/>
    <x v="0"/>
    <x v="1"/>
    <s v="Int"/>
    <x v="2"/>
    <s v="1920x1080"/>
    <x v="0"/>
    <x v="0"/>
    <n v="69650"/>
    <s v="13_65-70"/>
    <s v="6_60-70"/>
    <x v="4"/>
    <x v="1"/>
    <s v="Q1`21"/>
    <n v="69650"/>
    <n v="949"/>
  </r>
  <r>
    <n v="1409"/>
    <x v="5"/>
    <s v="ThinkPad L13"/>
    <x v="2"/>
    <x v="1"/>
    <x v="1"/>
    <x v="11"/>
    <s v="Int"/>
    <x v="3"/>
    <s v="1920x1080"/>
    <x v="0"/>
    <x v="0"/>
    <n v="78071"/>
    <s v="15_75-80"/>
    <s v="7_70-80"/>
    <x v="6"/>
    <x v="1"/>
    <s v="Q1`21"/>
    <n v="110002039"/>
    <n v="1498665"/>
  </r>
  <r>
    <n v="182"/>
    <x v="5"/>
    <s v="ThinkPad L13 Gen2"/>
    <x v="2"/>
    <x v="1"/>
    <x v="1"/>
    <x v="6"/>
    <s v="Int"/>
    <x v="3"/>
    <s v="1920x1080"/>
    <x v="0"/>
    <x v="0"/>
    <n v="72493"/>
    <s v="14_70-75"/>
    <s v="7_70-80"/>
    <x v="6"/>
    <x v="1"/>
    <s v="Q1`21"/>
    <n v="13193726"/>
    <n v="179751"/>
  </r>
  <r>
    <n v="66"/>
    <x v="5"/>
    <s v="ThinkPad L13 Yoga"/>
    <x v="2"/>
    <x v="1"/>
    <x v="1"/>
    <x v="11"/>
    <s v="Int"/>
    <x v="3"/>
    <s v="1920x1080"/>
    <x v="1"/>
    <x v="0"/>
    <n v="93292"/>
    <s v="18_90-95"/>
    <s v="9_90-100"/>
    <x v="5"/>
    <x v="1"/>
    <s v="Q1`21"/>
    <n v="6157272"/>
    <n v="83887"/>
  </r>
  <r>
    <n v="7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1"/>
    <s v="Q1`21"/>
    <n v="794150"/>
    <n v="10819"/>
  </r>
  <r>
    <n v="2"/>
    <x v="5"/>
    <s v="ThinkPad L390 Yoga"/>
    <x v="2"/>
    <x v="1"/>
    <x v="1"/>
    <x v="4"/>
    <s v="Int"/>
    <x v="3"/>
    <s v="1920x1080"/>
    <x v="1"/>
    <x v="0"/>
    <n v="89092"/>
    <s v="17_85-90"/>
    <s v="8_80-90"/>
    <x v="5"/>
    <x v="1"/>
    <s v="Q1`21"/>
    <n v="178184"/>
    <n v="2428"/>
  </r>
  <r>
    <n v="61"/>
    <x v="5"/>
    <s v="ThinkPad P1 Gen3"/>
    <x v="5"/>
    <x v="1"/>
    <x v="1"/>
    <x v="10"/>
    <s v="Int/Quadro T1000/P2000"/>
    <x v="0"/>
    <s v="1920x1080/3840x2160"/>
    <x v="0"/>
    <x v="0"/>
    <n v="177080"/>
    <s v="35_175-180"/>
    <s v="17_170-180"/>
    <x v="5"/>
    <x v="1"/>
    <s v="Q1`21"/>
    <n v="10801880"/>
    <n v="147165"/>
  </r>
  <r>
    <n v="5"/>
    <x v="5"/>
    <s v="ThinkPad P14s Gen1"/>
    <x v="5"/>
    <x v="1"/>
    <x v="1"/>
    <x v="11"/>
    <s v="Quadro P520"/>
    <x v="2"/>
    <s v="1920x1080"/>
    <x v="0"/>
    <x v="0"/>
    <n v="105124"/>
    <s v="21_105-110"/>
    <s v="10_100-110"/>
    <x v="5"/>
    <x v="1"/>
    <s v="Q1`21"/>
    <n v="525620"/>
    <n v="7161"/>
  </r>
  <r>
    <n v="32"/>
    <x v="5"/>
    <s v="ThinkPad P15 Gen1"/>
    <x v="5"/>
    <x v="1"/>
    <x v="1"/>
    <x v="10"/>
    <s v="RTX3000/RTX4000"/>
    <x v="0"/>
    <s v="1920x1080/3840x2160"/>
    <x v="0"/>
    <x v="0"/>
    <n v="256030"/>
    <s v="51_255-260"/>
    <s v="25_250-260"/>
    <x v="5"/>
    <x v="1"/>
    <s v="Q1`21"/>
    <n v="8192960"/>
    <n v="111621"/>
  </r>
  <r>
    <n v="28"/>
    <x v="5"/>
    <s v="ThinkPad P15s Gen1"/>
    <x v="5"/>
    <x v="1"/>
    <x v="1"/>
    <x v="11"/>
    <s v="Qoadro P520"/>
    <x v="0"/>
    <s v="1920x1080"/>
    <x v="0"/>
    <x v="0"/>
    <n v="136460"/>
    <s v="27_135-140"/>
    <s v="13_130-140"/>
    <x v="5"/>
    <x v="1"/>
    <s v="Q1`21"/>
    <n v="3820880"/>
    <n v="52056"/>
  </r>
  <r>
    <n v="6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1"/>
    <s v="Q1`21"/>
    <n v="7929718"/>
    <n v="108034"/>
  </r>
  <r>
    <n v="10"/>
    <x v="5"/>
    <s v="ThinkPad P17 Gen1"/>
    <x v="5"/>
    <x v="1"/>
    <x v="1"/>
    <x v="10"/>
    <s v="Quadro T2000/RTX5000"/>
    <x v="1"/>
    <s v="1920x1080/3840x2160"/>
    <x v="0"/>
    <x v="0"/>
    <n v="250780"/>
    <s v="50_250-255"/>
    <s v="25_250-260"/>
    <x v="5"/>
    <x v="1"/>
    <s v="Q1`21"/>
    <n v="2507800"/>
    <n v="34166"/>
  </r>
  <r>
    <n v="2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1"/>
    <s v="Q1`21"/>
    <n v="589880"/>
    <n v="8037"/>
  </r>
  <r>
    <n v="90"/>
    <x v="5"/>
    <s v="ThinkPad T14 AMD Gen1"/>
    <x v="2"/>
    <x v="1"/>
    <x v="0"/>
    <x v="7"/>
    <s v="Int"/>
    <x v="2"/>
    <s v="1920x1080"/>
    <x v="0"/>
    <x v="0"/>
    <n v="87847"/>
    <s v="17_85-90"/>
    <s v="8_80-90"/>
    <x v="5"/>
    <x v="1"/>
    <s v="Q1`21"/>
    <n v="7906230"/>
    <n v="107714"/>
  </r>
  <r>
    <n v="4518"/>
    <x v="5"/>
    <s v="ThinkPad T14 Gen1"/>
    <x v="2"/>
    <x v="1"/>
    <x v="1"/>
    <x v="11"/>
    <s v="Int"/>
    <x v="2"/>
    <s v="1920x1080/3840x2160"/>
    <x v="0"/>
    <x v="0"/>
    <n v="106906"/>
    <s v="21_105-110"/>
    <s v="10_100-110"/>
    <x v="5"/>
    <x v="1"/>
    <s v="Q1`21"/>
    <n v="483001308"/>
    <n v="6580399"/>
  </r>
  <r>
    <n v="77"/>
    <x v="5"/>
    <s v="ThinkPad T14s AMD Gen1"/>
    <x v="2"/>
    <x v="1"/>
    <x v="0"/>
    <x v="7"/>
    <s v="Int"/>
    <x v="2"/>
    <s v="1920x1080"/>
    <x v="0"/>
    <x v="0"/>
    <n v="109040"/>
    <s v="21_105-110"/>
    <s v="10_100-110"/>
    <x v="5"/>
    <x v="1"/>
    <s v="Q1`21"/>
    <n v="8396080"/>
    <n v="114388"/>
  </r>
  <r>
    <n v="180"/>
    <x v="5"/>
    <s v="ThinkPad T14s Gen1"/>
    <x v="2"/>
    <x v="1"/>
    <x v="1"/>
    <x v="11"/>
    <s v="Int"/>
    <x v="2"/>
    <s v="1920x1080"/>
    <x v="0"/>
    <x v="0"/>
    <n v="122610"/>
    <s v="24_120-125"/>
    <s v="12_120-130"/>
    <x v="5"/>
    <x v="1"/>
    <s v="Q1`21"/>
    <n v="22069800"/>
    <n v="300678"/>
  </r>
  <r>
    <n v="271"/>
    <x v="5"/>
    <s v="ThinkPad T15 Gen1"/>
    <x v="1"/>
    <x v="1"/>
    <x v="1"/>
    <x v="11"/>
    <s v="Int/MX330"/>
    <x v="0"/>
    <s v="1920x1080"/>
    <x v="0"/>
    <x v="0"/>
    <n v="108279"/>
    <s v="21_105-110"/>
    <s v="10_100-110"/>
    <x v="5"/>
    <x v="1"/>
    <s v="Q1`21"/>
    <n v="29343609"/>
    <n v="399777"/>
  </r>
  <r>
    <n v="51"/>
    <x v="5"/>
    <s v="ThinkPad T15p Gen1"/>
    <x v="1"/>
    <x v="1"/>
    <x v="1"/>
    <x v="11"/>
    <s v="Int/GTX1050"/>
    <x v="0"/>
    <s v="1920x1080/3840x2160"/>
    <x v="0"/>
    <x v="0"/>
    <n v="121765"/>
    <s v="24_120-125"/>
    <s v="12_120-130"/>
    <x v="5"/>
    <x v="1"/>
    <s v="Q1`21"/>
    <n v="6210015"/>
    <n v="84605"/>
  </r>
  <r>
    <n v="1"/>
    <x v="5"/>
    <s v="ThinkPad T490"/>
    <x v="2"/>
    <x v="1"/>
    <x v="1"/>
    <x v="4"/>
    <s v="Int"/>
    <x v="2"/>
    <s v="1920x1080/2560x1440"/>
    <x v="0"/>
    <x v="0"/>
    <n v="104923"/>
    <s v="20_100-105"/>
    <s v="10_100-110"/>
    <x v="5"/>
    <x v="1"/>
    <s v="Q1`21"/>
    <n v="104923"/>
    <n v="1429"/>
  </r>
  <r>
    <n v="34"/>
    <x v="5"/>
    <s v="ThinkPad T495"/>
    <x v="2"/>
    <x v="1"/>
    <x v="0"/>
    <x v="1"/>
    <s v="Int"/>
    <x v="2"/>
    <s v="1920x1080"/>
    <x v="0"/>
    <x v="0"/>
    <n v="104813"/>
    <s v="20_100-105"/>
    <s v="10_100-110"/>
    <x v="5"/>
    <x v="1"/>
    <s v="Q1`21"/>
    <n v="3563642"/>
    <n v="48551"/>
  </r>
  <r>
    <n v="51"/>
    <x v="5"/>
    <s v="ThinkPad T590"/>
    <x v="1"/>
    <x v="1"/>
    <x v="1"/>
    <x v="4"/>
    <s v="Int/MX250"/>
    <x v="0"/>
    <s v="1920x1080"/>
    <x v="0"/>
    <x v="0"/>
    <n v="99990"/>
    <s v="19_95-100"/>
    <s v="9_90-100"/>
    <x v="5"/>
    <x v="1"/>
    <s v="Q1`21"/>
    <n v="5099490"/>
    <n v="69475"/>
  </r>
  <r>
    <n v="46"/>
    <x v="5"/>
    <s v="ThinkPad X1 Carbon Gen7"/>
    <x v="2"/>
    <x v="1"/>
    <x v="1"/>
    <x v="4"/>
    <s v="Int"/>
    <x v="2"/>
    <s v="1920x1080/2560x1440"/>
    <x v="0"/>
    <x v="0"/>
    <n v="139551"/>
    <s v="27_135-140"/>
    <s v="13_130-140"/>
    <x v="5"/>
    <x v="1"/>
    <s v="Q1`21"/>
    <n v="6419346"/>
    <n v="87457"/>
  </r>
  <r>
    <n v="277"/>
    <x v="5"/>
    <s v="ThinkPad X1 Carbon Gen8"/>
    <x v="2"/>
    <x v="1"/>
    <x v="1"/>
    <x v="11"/>
    <s v="Int"/>
    <x v="2"/>
    <s v="1920x1080/3840x2160"/>
    <x v="1"/>
    <x v="0"/>
    <n v="147327"/>
    <s v="29_145-150"/>
    <s v="14_140-150"/>
    <x v="5"/>
    <x v="1"/>
    <s v="Q1`21"/>
    <n v="40809579"/>
    <n v="555989"/>
  </r>
  <r>
    <n v="10"/>
    <x v="5"/>
    <s v="ThinkPad X1 Extreme Gen2"/>
    <x v="3"/>
    <x v="1"/>
    <x v="1"/>
    <x v="9"/>
    <s v="GTX1650"/>
    <x v="0"/>
    <s v="1920x1080"/>
    <x v="0"/>
    <x v="0"/>
    <n v="188885"/>
    <s v="37_185-190"/>
    <s v="18_180-190"/>
    <x v="5"/>
    <x v="1"/>
    <s v="Q1`21"/>
    <n v="1888850"/>
    <n v="25734"/>
  </r>
  <r>
    <n v="12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1"/>
    <s v="Q1`21"/>
    <n v="2343756"/>
    <n v="31931"/>
  </r>
  <r>
    <n v="1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1"/>
    <s v="Q1`21"/>
    <n v="4289870"/>
    <n v="58445"/>
  </r>
  <r>
    <n v="28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1"/>
    <s v="Q1`21"/>
    <n v="5852000"/>
    <n v="79728"/>
  </r>
  <r>
    <n v="11"/>
    <x v="5"/>
    <s v="ThinkPad X1 Yoga 14 Gen4"/>
    <x v="2"/>
    <x v="1"/>
    <x v="1"/>
    <x v="4"/>
    <s v="Int"/>
    <x v="2"/>
    <s v="3840x2160/2560x1440"/>
    <x v="1"/>
    <x v="0"/>
    <n v="143366"/>
    <s v="28_140-145"/>
    <s v="14_140-150"/>
    <x v="5"/>
    <x v="1"/>
    <s v="Q1`21"/>
    <n v="1577026"/>
    <n v="21485"/>
  </r>
  <r>
    <n v="59"/>
    <x v="5"/>
    <s v="ThinkPad X1 Yoga 14 Gen5"/>
    <x v="2"/>
    <x v="1"/>
    <x v="1"/>
    <x v="11"/>
    <s v="Int"/>
    <x v="2"/>
    <s v="3840x2160/2560x1440"/>
    <x v="1"/>
    <x v="0"/>
    <n v="157790"/>
    <s v="31_155-160"/>
    <s v="15_150-160"/>
    <x v="5"/>
    <x v="1"/>
    <s v="Q1`21"/>
    <n v="9309610"/>
    <n v="126834"/>
  </r>
  <r>
    <n v="32"/>
    <x v="5"/>
    <s v="ThinkPad X13 AMD G1"/>
    <x v="2"/>
    <x v="1"/>
    <x v="0"/>
    <x v="7"/>
    <s v="Int"/>
    <x v="3"/>
    <s v="1920x1080"/>
    <x v="0"/>
    <x v="0"/>
    <n v="90051"/>
    <s v="18_90-95"/>
    <s v="9_90-100"/>
    <x v="5"/>
    <x v="1"/>
    <s v="Q1`21"/>
    <n v="2881632"/>
    <n v="39259"/>
  </r>
  <r>
    <n v="577"/>
    <x v="5"/>
    <s v="ThinkPad X13 G1"/>
    <x v="2"/>
    <x v="1"/>
    <x v="1"/>
    <x v="11"/>
    <s v="Int"/>
    <x v="3"/>
    <s v="1920x1080"/>
    <x v="0"/>
    <x v="0"/>
    <n v="111129"/>
    <s v="22_110-115"/>
    <s v="11_110-120"/>
    <x v="5"/>
    <x v="1"/>
    <s v="Q1`21"/>
    <n v="64121433"/>
    <n v="873589"/>
  </r>
  <r>
    <n v="15"/>
    <x v="5"/>
    <s v="ThinkPad X13 Yoga G1"/>
    <x v="2"/>
    <x v="1"/>
    <x v="1"/>
    <x v="11"/>
    <s v="Int"/>
    <x v="3"/>
    <s v="1920x1080"/>
    <x v="1"/>
    <x v="0"/>
    <n v="139147"/>
    <s v="27_135-140"/>
    <s v="13_130-140"/>
    <x v="5"/>
    <x v="1"/>
    <s v="Q1`21"/>
    <n v="2087205"/>
    <n v="28436"/>
  </r>
  <r>
    <n v="55"/>
    <x v="5"/>
    <s v="V130-15IKB"/>
    <x v="0"/>
    <x v="1"/>
    <x v="1"/>
    <x v="3"/>
    <s v="Int"/>
    <x v="0"/>
    <s v="1920x1080"/>
    <x v="0"/>
    <x v="0"/>
    <n v="47158"/>
    <s v="9_45-50"/>
    <s v="4_40-50"/>
    <x v="1"/>
    <x v="1"/>
    <s v="Q1`21"/>
    <n v="2593690"/>
    <n v="35336"/>
  </r>
  <r>
    <n v="884"/>
    <x v="5"/>
    <s v="V14-ADA"/>
    <x v="2"/>
    <x v="1"/>
    <x v="0"/>
    <x v="1"/>
    <s v="Int"/>
    <x v="2"/>
    <s v="1920x1080"/>
    <x v="0"/>
    <x v="0"/>
    <n v="42056"/>
    <s v="8_40-45"/>
    <s v="4_40-50"/>
    <x v="1"/>
    <x v="1"/>
    <s v="Q1`21"/>
    <n v="37177504"/>
    <n v="506506"/>
  </r>
  <r>
    <n v="121"/>
    <x v="5"/>
    <s v="V14-IGL"/>
    <x v="2"/>
    <x v="1"/>
    <x v="1"/>
    <x v="2"/>
    <s v="Int"/>
    <x v="2"/>
    <s v="1920x1080"/>
    <x v="0"/>
    <x v="1"/>
    <n v="34060"/>
    <s v="6_30-35"/>
    <s v="3_30-40"/>
    <x v="3"/>
    <x v="1"/>
    <s v="Q1`21"/>
    <n v="4121260"/>
    <n v="56148"/>
  </r>
  <r>
    <n v="30"/>
    <x v="5"/>
    <s v="V14-IIL"/>
    <x v="2"/>
    <x v="1"/>
    <x v="1"/>
    <x v="5"/>
    <s v="Int"/>
    <x v="2"/>
    <s v="1920x1080"/>
    <x v="0"/>
    <x v="0"/>
    <n v="49850"/>
    <s v="9_45-50"/>
    <s v="4_40-50"/>
    <x v="1"/>
    <x v="1"/>
    <s v="Q1`21"/>
    <n v="1495500"/>
    <n v="20375"/>
  </r>
  <r>
    <n v="2351"/>
    <x v="5"/>
    <s v="V155-15API"/>
    <x v="0"/>
    <x v="1"/>
    <x v="0"/>
    <x v="1"/>
    <s v="Int"/>
    <x v="0"/>
    <s v="1920x1080"/>
    <x v="0"/>
    <x v="0"/>
    <n v="41314"/>
    <s v="8_40-45"/>
    <s v="4_40-50"/>
    <x v="1"/>
    <x v="1"/>
    <s v="Q1`21"/>
    <n v="97129214"/>
    <n v="1323286"/>
  </r>
  <r>
    <n v="176"/>
    <x v="5"/>
    <s v="V15-ADA"/>
    <x v="0"/>
    <x v="1"/>
    <x v="0"/>
    <x v="1"/>
    <s v="Int"/>
    <x v="0"/>
    <s v="1920x1080"/>
    <x v="0"/>
    <x v="0"/>
    <n v="45899"/>
    <s v="9_45-50"/>
    <s v="4_40-50"/>
    <x v="1"/>
    <x v="1"/>
    <s v="Q1`21"/>
    <n v="8078224"/>
    <n v="110058"/>
  </r>
  <r>
    <n v="651"/>
    <x v="5"/>
    <s v="V15-IIL"/>
    <x v="0"/>
    <x v="1"/>
    <x v="1"/>
    <x v="5"/>
    <s v="Int"/>
    <x v="0"/>
    <s v="1920x1080"/>
    <x v="0"/>
    <x v="0"/>
    <n v="57929"/>
    <s v="11_55-60"/>
    <s v="5_50-60"/>
    <x v="2"/>
    <x v="1"/>
    <s v="Q1`21"/>
    <n v="37711779"/>
    <n v="513784"/>
  </r>
  <r>
    <n v="2"/>
    <x v="5"/>
    <s v="V15-IWL"/>
    <x v="0"/>
    <x v="1"/>
    <x v="1"/>
    <x v="4"/>
    <s v="Int"/>
    <x v="0"/>
    <s v="1920x1080"/>
    <x v="0"/>
    <x v="0"/>
    <n v="61270"/>
    <s v="12_60-65"/>
    <s v="6_60-70"/>
    <x v="4"/>
    <x v="1"/>
    <s v="Q1`21"/>
    <n v="122540"/>
    <n v="1669"/>
  </r>
  <r>
    <n v="575"/>
    <x v="5"/>
    <s v="V17-IIL"/>
    <x v="1"/>
    <x v="1"/>
    <x v="1"/>
    <x v="5"/>
    <s v="Int/MX330"/>
    <x v="1"/>
    <s v="1920x1080"/>
    <x v="0"/>
    <x v="0"/>
    <n v="71372"/>
    <s v="14_70-75"/>
    <s v="7_70-80"/>
    <x v="6"/>
    <x v="1"/>
    <s v="Q1`21"/>
    <n v="41038900"/>
    <n v="559113"/>
  </r>
  <r>
    <n v="7"/>
    <x v="5"/>
    <s v="V340-17IWL"/>
    <x v="0"/>
    <x v="1"/>
    <x v="1"/>
    <x v="4"/>
    <s v="Int"/>
    <x v="1"/>
    <s v="1920x1080"/>
    <x v="0"/>
    <x v="0"/>
    <n v="91925"/>
    <s v="18_90-95"/>
    <s v="9_90-100"/>
    <x v="5"/>
    <x v="1"/>
    <s v="Q1`21"/>
    <n v="643475"/>
    <n v="8767"/>
  </r>
  <r>
    <n v="126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1"/>
    <s v="Q1`21"/>
    <n v="4813200"/>
    <n v="65575"/>
  </r>
  <r>
    <n v="9"/>
    <x v="5"/>
    <s v="Yoga 7 14ITL05"/>
    <x v="2"/>
    <x v="0"/>
    <x v="1"/>
    <x v="6"/>
    <s v="Int"/>
    <x v="2"/>
    <s v="1920x1080"/>
    <x v="1"/>
    <x v="0"/>
    <n v="116706"/>
    <s v="23_115-120"/>
    <s v="11_110-120"/>
    <x v="5"/>
    <x v="1"/>
    <s v="Q1`21"/>
    <n v="1050354"/>
    <n v="14310"/>
  </r>
  <r>
    <n v="143"/>
    <x v="5"/>
    <s v="Yoga 7i 15ITL5"/>
    <x v="0"/>
    <x v="0"/>
    <x v="1"/>
    <x v="6"/>
    <s v="Int"/>
    <x v="0"/>
    <s v="1920x1080"/>
    <x v="1"/>
    <x v="0"/>
    <n v="93090"/>
    <s v="18_90-95"/>
    <s v="9_90-100"/>
    <x v="5"/>
    <x v="1"/>
    <s v="Q1`21"/>
    <n v="13311870"/>
    <n v="181361"/>
  </r>
  <r>
    <n v="7"/>
    <x v="5"/>
    <s v="Yoga 9 15IMH5"/>
    <x v="3"/>
    <x v="0"/>
    <x v="1"/>
    <x v="10"/>
    <s v="GTX1650"/>
    <x v="0"/>
    <s v="1920x1080"/>
    <x v="1"/>
    <x v="0"/>
    <n v="176620"/>
    <s v="35_175-180"/>
    <s v="17_170-180"/>
    <x v="5"/>
    <x v="1"/>
    <s v="Q1`21"/>
    <n v="1236340"/>
    <n v="16844"/>
  </r>
  <r>
    <n v="18"/>
    <x v="5"/>
    <s v="Yoga 9i 14ITL5"/>
    <x v="2"/>
    <x v="0"/>
    <x v="1"/>
    <x v="6"/>
    <s v="Int"/>
    <x v="2"/>
    <s v="3840x2160"/>
    <x v="1"/>
    <x v="0"/>
    <n v="175658"/>
    <s v="35_175-180"/>
    <s v="17_170-180"/>
    <x v="5"/>
    <x v="1"/>
    <s v="Q1`21"/>
    <n v="3161844"/>
    <n v="43077"/>
  </r>
  <r>
    <n v="4"/>
    <x v="5"/>
    <s v="Yoga C940-15IRH"/>
    <x v="3"/>
    <x v="0"/>
    <x v="1"/>
    <x v="9"/>
    <s v="GTX1650"/>
    <x v="0"/>
    <s v="1920x1080/3840x2160"/>
    <x v="1"/>
    <x v="0"/>
    <n v="185955"/>
    <s v="37_185-190"/>
    <s v="18_180-190"/>
    <x v="5"/>
    <x v="1"/>
    <s v="Q1`21"/>
    <n v="743820"/>
    <n v="10134"/>
  </r>
  <r>
    <n v="1"/>
    <x v="5"/>
    <s v="Yoga S740-14IIL"/>
    <x v="2"/>
    <x v="0"/>
    <x v="1"/>
    <x v="5"/>
    <s v="Int"/>
    <x v="2"/>
    <s v="1920x1080"/>
    <x v="1"/>
    <x v="0"/>
    <n v="94662"/>
    <s v="18_90-95"/>
    <s v="9_90-100"/>
    <x v="5"/>
    <x v="1"/>
    <s v="Q1`21"/>
    <n v="94662"/>
    <n v="1290"/>
  </r>
  <r>
    <n v="6"/>
    <x v="5"/>
    <s v="Yoga S740-15IRH"/>
    <x v="3"/>
    <x v="0"/>
    <x v="1"/>
    <x v="9"/>
    <s v="GTX1650"/>
    <x v="0"/>
    <s v="1920x1080"/>
    <x v="1"/>
    <x v="0"/>
    <n v="139243"/>
    <s v="27_135-140"/>
    <s v="13_130-140"/>
    <x v="5"/>
    <x v="1"/>
    <s v="Q1`21"/>
    <n v="835458"/>
    <n v="11382"/>
  </r>
  <r>
    <n v="3"/>
    <x v="5"/>
    <s v="Yoga S940-14IIL"/>
    <x v="2"/>
    <x v="0"/>
    <x v="1"/>
    <x v="5"/>
    <s v="Int"/>
    <x v="2"/>
    <s v="1920x1080"/>
    <x v="1"/>
    <x v="0"/>
    <n v="159606"/>
    <s v="31_155-160"/>
    <s v="15_150-160"/>
    <x v="5"/>
    <x v="1"/>
    <s v="Q1`21"/>
    <n v="478818"/>
    <n v="6523"/>
  </r>
  <r>
    <n v="251"/>
    <x v="5"/>
    <s v="Yoga Slim 7 14ARE05"/>
    <x v="2"/>
    <x v="0"/>
    <x v="0"/>
    <x v="7"/>
    <s v="Int"/>
    <x v="2"/>
    <s v="1920x1080"/>
    <x v="1"/>
    <x v="0"/>
    <n v="85501"/>
    <s v="17_85-90"/>
    <s v="8_80-90"/>
    <x v="5"/>
    <x v="1"/>
    <s v="Q1`21"/>
    <n v="21460751"/>
    <n v="292381"/>
  </r>
  <r>
    <n v="66"/>
    <x v="5"/>
    <s v="Yoga Slim 7 14IIL05"/>
    <x v="2"/>
    <x v="0"/>
    <x v="1"/>
    <x v="5"/>
    <s v="Int"/>
    <x v="2"/>
    <s v="1920x1080"/>
    <x v="1"/>
    <x v="0"/>
    <n v="81716"/>
    <s v="16_80-85"/>
    <s v="8_80-90"/>
    <x v="5"/>
    <x v="1"/>
    <s v="Q1`21"/>
    <n v="5393256"/>
    <n v="73478"/>
  </r>
  <r>
    <n v="14"/>
    <x v="5"/>
    <s v="Yoga Slim 7 14ITL05"/>
    <x v="2"/>
    <x v="0"/>
    <x v="1"/>
    <x v="6"/>
    <s v="Int"/>
    <x v="2"/>
    <s v="1920x1080"/>
    <x v="1"/>
    <x v="0"/>
    <n v="96513"/>
    <s v="19_95-100"/>
    <s v="9_90-100"/>
    <x v="5"/>
    <x v="1"/>
    <s v="Q1`21"/>
    <n v="1351182"/>
    <n v="18408"/>
  </r>
  <r>
    <n v="66"/>
    <x v="5"/>
    <s v="Yoga Slim 7 15IIL05"/>
    <x v="0"/>
    <x v="0"/>
    <x v="1"/>
    <x v="5"/>
    <s v="Int"/>
    <x v="0"/>
    <s v="1920x1080"/>
    <x v="1"/>
    <x v="0"/>
    <n v="74722"/>
    <s v="14_70-75"/>
    <s v="7_70-80"/>
    <x v="6"/>
    <x v="1"/>
    <s v="Q1`21"/>
    <n v="4931652"/>
    <n v="67189"/>
  </r>
  <r>
    <n v="350"/>
    <x v="5"/>
    <s v="Yoga Slim 7 15IMH05"/>
    <x v="3"/>
    <x v="0"/>
    <x v="1"/>
    <x v="10"/>
    <s v="GTX1650"/>
    <x v="0"/>
    <s v="1920x1080"/>
    <x v="1"/>
    <x v="0"/>
    <n v="91700"/>
    <s v="18_90-95"/>
    <s v="9_90-100"/>
    <x v="5"/>
    <x v="1"/>
    <s v="Q1`21"/>
    <n v="32095000"/>
    <n v="437262"/>
  </r>
  <r>
    <n v="10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1"/>
    <s v="Q1`21"/>
    <n v="916990"/>
    <n v="12493"/>
  </r>
  <r>
    <n v="4"/>
    <x v="5"/>
    <s v="Yoga Slim 9 14ITL5"/>
    <x v="2"/>
    <x v="0"/>
    <x v="1"/>
    <x v="6"/>
    <s v="Int"/>
    <x v="2"/>
    <s v="1920x1080/3840x2160"/>
    <x v="1"/>
    <x v="0"/>
    <n v="191600"/>
    <s v="38_190-195"/>
    <s v="19_190-200"/>
    <x v="5"/>
    <x v="1"/>
    <s v="Q1`21"/>
    <n v="766400"/>
    <n v="10441"/>
  </r>
  <r>
    <n v="49"/>
    <x v="6"/>
    <s v="Alpha 15 A4D"/>
    <x v="3"/>
    <x v="0"/>
    <x v="0"/>
    <x v="7"/>
    <s v="RX 5600"/>
    <x v="0"/>
    <s v="1920x1080"/>
    <x v="0"/>
    <x v="0"/>
    <n v="102900"/>
    <s v="20_100-105"/>
    <s v="10_100-110"/>
    <x v="5"/>
    <x v="1"/>
    <s v="Q1`21"/>
    <n v="5042100"/>
    <n v="68693"/>
  </r>
  <r>
    <n v="128"/>
    <x v="6"/>
    <s v="Bravo 15 A4D"/>
    <x v="3"/>
    <x v="0"/>
    <x v="0"/>
    <x v="7"/>
    <s v="RX 5500"/>
    <x v="0"/>
    <s v="3840x2160"/>
    <x v="0"/>
    <x v="0"/>
    <n v="80269"/>
    <s v="16_80-85"/>
    <s v="8_80-90"/>
    <x v="5"/>
    <x v="1"/>
    <s v="Q1`21"/>
    <n v="10274432"/>
    <n v="139979"/>
  </r>
  <r>
    <n v="124"/>
    <x v="6"/>
    <s v="Creator 15 A10S"/>
    <x v="3"/>
    <x v="0"/>
    <x v="1"/>
    <x v="10"/>
    <s v="RTX2070/RTX2080"/>
    <x v="0"/>
    <s v="1920x1080"/>
    <x v="0"/>
    <x v="0"/>
    <n v="188122"/>
    <s v="37_185-190"/>
    <s v="18_180-190"/>
    <x v="5"/>
    <x v="1"/>
    <s v="Q1`21"/>
    <n v="23327128"/>
    <n v="317808"/>
  </r>
  <r>
    <n v="99"/>
    <x v="6"/>
    <s v="Creator 15 A10U"/>
    <x v="3"/>
    <x v="0"/>
    <x v="1"/>
    <x v="10"/>
    <s v="RTX3060/RTX3070/RTX3080"/>
    <x v="0"/>
    <s v="1920x1080/3840x2160"/>
    <x v="0"/>
    <x v="0"/>
    <n v="256366"/>
    <s v="51_255-260"/>
    <s v="25_250-260"/>
    <x v="5"/>
    <x v="1"/>
    <s v="Q1`21"/>
    <n v="25380234"/>
    <n v="345780"/>
  </r>
  <r>
    <n v="10"/>
    <x v="6"/>
    <s v="Creator 15M A10S"/>
    <x v="3"/>
    <x v="0"/>
    <x v="1"/>
    <x v="10"/>
    <s v="GTX1660/RTX2060"/>
    <x v="0"/>
    <s v="1920x1080"/>
    <x v="0"/>
    <x v="0"/>
    <n v="119154"/>
    <s v="23_115-120"/>
    <s v="11_110-120"/>
    <x v="5"/>
    <x v="1"/>
    <s v="Q1`21"/>
    <n v="1191540"/>
    <n v="16234"/>
  </r>
  <r>
    <n v="8"/>
    <x v="6"/>
    <s v="Creator 17 A10S"/>
    <x v="3"/>
    <x v="0"/>
    <x v="1"/>
    <x v="10"/>
    <s v="RTX2070/RTX2080"/>
    <x v="1"/>
    <s v="1920x1080/3840x2160"/>
    <x v="0"/>
    <x v="0"/>
    <n v="266454"/>
    <s v="53_265-270"/>
    <s v="26_260-270"/>
    <x v="5"/>
    <x v="1"/>
    <s v="Q1`21"/>
    <n v="2131632"/>
    <n v="29041"/>
  </r>
  <r>
    <n v="40"/>
    <x v="6"/>
    <s v="Creator 17M A10S"/>
    <x v="3"/>
    <x v="0"/>
    <x v="1"/>
    <x v="10"/>
    <s v="GTX1660/RTX2060/RTX2070"/>
    <x v="1"/>
    <s v="1920x1080/3840x2160"/>
    <x v="0"/>
    <x v="0"/>
    <n v="152793"/>
    <s v="30_150-155"/>
    <s v="15_150-160"/>
    <x v="5"/>
    <x v="1"/>
    <s v="Q1`21"/>
    <n v="6111720"/>
    <n v="83266"/>
  </r>
  <r>
    <n v="106"/>
    <x v="6"/>
    <s v="Modern 14 B10M"/>
    <x v="2"/>
    <x v="0"/>
    <x v="1"/>
    <x v="11"/>
    <s v="Int"/>
    <x v="2"/>
    <s v="1920x1080"/>
    <x v="0"/>
    <x v="0"/>
    <n v="62107"/>
    <s v="12_60-65"/>
    <s v="6_60-70"/>
    <x v="4"/>
    <x v="1"/>
    <s v="Q1`21"/>
    <n v="6583342"/>
    <n v="89691"/>
  </r>
  <r>
    <n v="10"/>
    <x v="6"/>
    <s v="Modern 14 B10R"/>
    <x v="2"/>
    <x v="0"/>
    <x v="1"/>
    <x v="11"/>
    <s v="Int/MX330"/>
    <x v="2"/>
    <s v="1920x1080"/>
    <x v="0"/>
    <x v="0"/>
    <n v="76245"/>
    <s v="15_75-80"/>
    <s v="7_70-80"/>
    <x v="6"/>
    <x v="1"/>
    <s v="Q1`21"/>
    <n v="762450"/>
    <n v="10388"/>
  </r>
  <r>
    <n v="87"/>
    <x v="6"/>
    <s v="Modern 14 B11M"/>
    <x v="2"/>
    <x v="0"/>
    <x v="1"/>
    <x v="11"/>
    <s v="Int"/>
    <x v="2"/>
    <s v="1920x1080"/>
    <x v="0"/>
    <x v="0"/>
    <n v="76822"/>
    <s v="15_75-80"/>
    <s v="7_70-80"/>
    <x v="6"/>
    <x v="1"/>
    <s v="Q1`21"/>
    <n v="6683514"/>
    <n v="91056"/>
  </r>
  <r>
    <n v="36"/>
    <x v="6"/>
    <s v="Modern 14 B4M"/>
    <x v="2"/>
    <x v="0"/>
    <x v="0"/>
    <x v="7"/>
    <s v="Int"/>
    <x v="2"/>
    <s v="1920x1080"/>
    <x v="0"/>
    <x v="0"/>
    <n v="56073"/>
    <s v="11_55-60"/>
    <s v="5_50-60"/>
    <x v="2"/>
    <x v="1"/>
    <s v="Q1`21"/>
    <n v="2018628"/>
    <n v="27502"/>
  </r>
  <r>
    <n v="7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1"/>
    <s v="Q1`21"/>
    <n v="4899300"/>
    <n v="66748"/>
  </r>
  <r>
    <n v="52"/>
    <x v="6"/>
    <s v="Modern 15 A11S"/>
    <x v="1"/>
    <x v="0"/>
    <x v="1"/>
    <x v="6"/>
    <s v="MX450"/>
    <x v="0"/>
    <s v="1920x1080"/>
    <x v="0"/>
    <x v="0"/>
    <n v="80388"/>
    <s v="16_80-85"/>
    <s v="8_80-90"/>
    <x v="5"/>
    <x v="1"/>
    <s v="Q1`21"/>
    <n v="4180176"/>
    <n v="56951"/>
  </r>
  <r>
    <n v="1"/>
    <x v="6"/>
    <s v="MSI GE63C"/>
    <x v="3"/>
    <x v="0"/>
    <x v="1"/>
    <x v="9"/>
    <s v="GTX1060/GTX1070"/>
    <x v="0"/>
    <s v="1920x1080/3840x2160"/>
    <x v="0"/>
    <x v="0"/>
    <n v="146789"/>
    <s v="29_145-150"/>
    <s v="14_140-150"/>
    <x v="5"/>
    <x v="1"/>
    <s v="Q1`21"/>
    <n v="146789"/>
    <n v="2000"/>
  </r>
  <r>
    <n v="6"/>
    <x v="6"/>
    <s v="MSI GE66CML"/>
    <x v="3"/>
    <x v="0"/>
    <x v="1"/>
    <x v="10"/>
    <s v="RTX2070/RTX2080"/>
    <x v="0"/>
    <s v="1920x1080"/>
    <x v="0"/>
    <x v="0"/>
    <n v="173072"/>
    <s v="34_170-175"/>
    <s v="17_170-180"/>
    <x v="5"/>
    <x v="1"/>
    <s v="Q1`21"/>
    <n v="1038432"/>
    <n v="14148"/>
  </r>
  <r>
    <n v="56"/>
    <x v="6"/>
    <s v="MSI GE66CML 10U"/>
    <x v="3"/>
    <x v="0"/>
    <x v="1"/>
    <x v="10"/>
    <s v="RTX3070/RTX3080"/>
    <x v="0"/>
    <s v="1920x1080"/>
    <x v="0"/>
    <x v="0"/>
    <n v="194990"/>
    <s v="38_190-195"/>
    <s v="19_190-200"/>
    <x v="5"/>
    <x v="1"/>
    <s v="Q1`21"/>
    <n v="10919440"/>
    <n v="148766"/>
  </r>
  <r>
    <n v="57"/>
    <x v="6"/>
    <s v="MSI GE76CML 10U"/>
    <x v="3"/>
    <x v="0"/>
    <x v="1"/>
    <x v="10"/>
    <s v="RTX3080"/>
    <x v="1"/>
    <s v="1920x1080"/>
    <x v="0"/>
    <x v="0"/>
    <n v="207890"/>
    <s v="41_205-210"/>
    <s v="20_200-210"/>
    <x v="5"/>
    <x v="1"/>
    <s v="Q1`21"/>
    <n v="11849730"/>
    <n v="161440"/>
  </r>
  <r>
    <n v="696"/>
    <x v="6"/>
    <s v="MSI GF63C"/>
    <x v="3"/>
    <x v="0"/>
    <x v="1"/>
    <x v="9"/>
    <s v="GTX1050/GTX1050 Ti"/>
    <x v="0"/>
    <s v="1920x1080"/>
    <x v="0"/>
    <x v="0"/>
    <n v="70422"/>
    <s v="14_70-75"/>
    <s v="7_70-80"/>
    <x v="6"/>
    <x v="1"/>
    <s v="Q1`21"/>
    <n v="49013712"/>
    <n v="667762"/>
  </r>
  <r>
    <n v="1385"/>
    <x v="6"/>
    <s v="MSI GF65CML 10U"/>
    <x v="3"/>
    <x v="0"/>
    <x v="1"/>
    <x v="10"/>
    <s v="RTX3060"/>
    <x v="0"/>
    <s v="1920x1080"/>
    <x v="0"/>
    <x v="0"/>
    <n v="112795"/>
    <s v="22_110-115"/>
    <s v="11_110-120"/>
    <x v="5"/>
    <x v="1"/>
    <s v="Q1`21"/>
    <n v="156221075"/>
    <n v="2128353"/>
  </r>
  <r>
    <n v="523"/>
    <x v="6"/>
    <s v="MSI GF75CML 10U"/>
    <x v="3"/>
    <x v="0"/>
    <x v="1"/>
    <x v="10"/>
    <s v="RTX3060"/>
    <x v="1"/>
    <s v="1920x1080"/>
    <x v="0"/>
    <x v="0"/>
    <n v="139990"/>
    <s v="27_135-140"/>
    <s v="13_130-140"/>
    <x v="5"/>
    <x v="1"/>
    <s v="Q1`21"/>
    <n v="73214770"/>
    <n v="997476"/>
  </r>
  <r>
    <n v="417"/>
    <x v="6"/>
    <s v="MSI GL65CML"/>
    <x v="3"/>
    <x v="0"/>
    <x v="1"/>
    <x v="10"/>
    <s v="GTX1650/GTX1660"/>
    <x v="0"/>
    <s v="1920x1080"/>
    <x v="0"/>
    <x v="0"/>
    <n v="86342"/>
    <s v="17_85-90"/>
    <s v="8_80-90"/>
    <x v="5"/>
    <x v="1"/>
    <s v="Q1`21"/>
    <n v="36004614"/>
    <n v="490526"/>
  </r>
  <r>
    <n v="68"/>
    <x v="6"/>
    <s v="MSI GL75C"/>
    <x v="3"/>
    <x v="0"/>
    <x v="1"/>
    <x v="9"/>
    <s v="GTX1650/GTX1660/RTX2060"/>
    <x v="1"/>
    <s v="1920x1080"/>
    <x v="0"/>
    <x v="0"/>
    <n v="100594"/>
    <s v="20_100-105"/>
    <s v="10_100-110"/>
    <x v="5"/>
    <x v="1"/>
    <s v="Q1`21"/>
    <n v="6840392"/>
    <n v="93193"/>
  </r>
  <r>
    <n v="282"/>
    <x v="6"/>
    <s v="MSI GL75CML"/>
    <x v="3"/>
    <x v="0"/>
    <x v="1"/>
    <x v="11"/>
    <s v="GTX1650/GTX1660"/>
    <x v="1"/>
    <s v="1920x1080"/>
    <x v="0"/>
    <x v="0"/>
    <n v="91657"/>
    <s v="18_90-95"/>
    <s v="9_90-100"/>
    <x v="5"/>
    <x v="1"/>
    <s v="Q1`21"/>
    <n v="25847274"/>
    <n v="352143"/>
  </r>
  <r>
    <n v="112"/>
    <x v="6"/>
    <s v="MSI GP65CML"/>
    <x v="3"/>
    <x v="0"/>
    <x v="1"/>
    <x v="10"/>
    <s v="RTX2070"/>
    <x v="0"/>
    <s v="1920x1080"/>
    <x v="0"/>
    <x v="0"/>
    <n v="135179"/>
    <s v="27_135-140"/>
    <s v="13_130-140"/>
    <x v="5"/>
    <x v="1"/>
    <s v="Q1`21"/>
    <n v="15140048"/>
    <n v="206268"/>
  </r>
  <r>
    <n v="349"/>
    <x v="6"/>
    <s v="MSI GP66CML 10U"/>
    <x v="3"/>
    <x v="0"/>
    <x v="1"/>
    <x v="10"/>
    <s v="RTX3070"/>
    <x v="0"/>
    <s v="1920x1080"/>
    <x v="0"/>
    <x v="0"/>
    <n v="149800"/>
    <s v="29_145-150"/>
    <s v="14_140-150"/>
    <x v="5"/>
    <x v="1"/>
    <s v="Q1`21"/>
    <n v="52280200"/>
    <n v="712264"/>
  </r>
  <r>
    <n v="24"/>
    <x v="6"/>
    <s v="MSI GP75CML"/>
    <x v="3"/>
    <x v="0"/>
    <x v="1"/>
    <x v="10"/>
    <s v="RTX2070"/>
    <x v="1"/>
    <s v="1920x1080"/>
    <x v="0"/>
    <x v="0"/>
    <n v="143584"/>
    <s v="28_140-145"/>
    <s v="14_140-150"/>
    <x v="5"/>
    <x v="1"/>
    <s v="Q1`21"/>
    <n v="3446016"/>
    <n v="46948"/>
  </r>
  <r>
    <n v="366"/>
    <x v="6"/>
    <s v="MSI GP76CML 10U"/>
    <x v="3"/>
    <x v="0"/>
    <x v="1"/>
    <x v="10"/>
    <s v="RTX3060/RTX3070"/>
    <x v="1"/>
    <s v="1920x1080"/>
    <x v="0"/>
    <x v="0"/>
    <n v="160016"/>
    <s v="32_160-165"/>
    <s v="16_160-170"/>
    <x v="5"/>
    <x v="1"/>
    <s v="Q1`21"/>
    <n v="58565856"/>
    <n v="797900"/>
  </r>
  <r>
    <n v="6"/>
    <x v="6"/>
    <s v="MSI GS66CML"/>
    <x v="3"/>
    <x v="0"/>
    <x v="1"/>
    <x v="10"/>
    <s v="RTX2070"/>
    <x v="0"/>
    <s v="1920x1080"/>
    <x v="0"/>
    <x v="0"/>
    <n v="203064"/>
    <s v="40_200-205"/>
    <s v="20_200-210"/>
    <x v="5"/>
    <x v="1"/>
    <s v="Q1`21"/>
    <n v="1218384"/>
    <n v="16599"/>
  </r>
  <r>
    <n v="159"/>
    <x v="6"/>
    <s v="MSI GS66CML 10U"/>
    <x v="3"/>
    <x v="0"/>
    <x v="1"/>
    <x v="10"/>
    <s v="RTX3060"/>
    <x v="0"/>
    <s v="1920x1080"/>
    <x v="0"/>
    <x v="0"/>
    <n v="232455"/>
    <s v="46_230-235"/>
    <s v="23_230-240"/>
    <x v="5"/>
    <x v="1"/>
    <s v="Q1`21"/>
    <n v="36960345"/>
    <n v="503547"/>
  </r>
  <r>
    <n v="3"/>
    <x v="6"/>
    <s v="MSI GS75CML"/>
    <x v="3"/>
    <x v="0"/>
    <x v="1"/>
    <x v="10"/>
    <s v="RTX2070/RTX2080"/>
    <x v="1"/>
    <s v="1920x1080"/>
    <x v="0"/>
    <x v="0"/>
    <n v="192258"/>
    <s v="38_190-195"/>
    <s v="19_190-200"/>
    <x v="5"/>
    <x v="1"/>
    <s v="Q1`21"/>
    <n v="576774"/>
    <n v="7858"/>
  </r>
  <r>
    <n v="6"/>
    <x v="6"/>
    <s v="MSI GT76CML"/>
    <x v="3"/>
    <x v="0"/>
    <x v="1"/>
    <x v="10"/>
    <s v="RTX2070/RTX2080"/>
    <x v="1"/>
    <s v="1920x1080/3840x2160"/>
    <x v="0"/>
    <x v="0"/>
    <n v="316997"/>
    <s v="63_315-320"/>
    <s v="31_310-320"/>
    <x v="5"/>
    <x v="1"/>
    <s v="Q1`21"/>
    <n v="1901982"/>
    <n v="25913"/>
  </r>
  <r>
    <n v="22"/>
    <x v="6"/>
    <s v="MSI WF75 10T"/>
    <x v="5"/>
    <x v="0"/>
    <x v="1"/>
    <x v="10"/>
    <s v="Quadro T1000/RTX3000"/>
    <x v="1"/>
    <s v="1920x1080"/>
    <x v="0"/>
    <x v="0"/>
    <n v="248332"/>
    <s v="49_245-250"/>
    <s v="24_240-250"/>
    <x v="5"/>
    <x v="1"/>
    <s v="Q1`21"/>
    <n v="5463304"/>
    <n v="74432"/>
  </r>
  <r>
    <n v="1"/>
    <x v="6"/>
    <s v="Prestige 14 A10R"/>
    <x v="2"/>
    <x v="0"/>
    <x v="1"/>
    <x v="11"/>
    <s v="MX330"/>
    <x v="2"/>
    <s v="1920x1080"/>
    <x v="0"/>
    <x v="0"/>
    <n v="91334"/>
    <s v="18_90-95"/>
    <s v="9_90-100"/>
    <x v="5"/>
    <x v="1"/>
    <s v="Q1`21"/>
    <n v="91334"/>
    <n v="1244"/>
  </r>
  <r>
    <n v="35"/>
    <x v="6"/>
    <s v="Prestige 14 A10SC"/>
    <x v="2"/>
    <x v="0"/>
    <x v="1"/>
    <x v="11"/>
    <s v="GTX1650"/>
    <x v="2"/>
    <s v="1920x1080"/>
    <x v="0"/>
    <x v="0"/>
    <n v="102006"/>
    <s v="20_100-105"/>
    <s v="10_100-110"/>
    <x v="5"/>
    <x v="1"/>
    <s v="Q1`21"/>
    <n v="3570210"/>
    <n v="48640"/>
  </r>
  <r>
    <n v="140"/>
    <x v="6"/>
    <s v="Prestige 14 A11M"/>
    <x v="2"/>
    <x v="0"/>
    <x v="1"/>
    <x v="6"/>
    <s v="Int"/>
    <x v="2"/>
    <s v="1920x1080"/>
    <x v="0"/>
    <x v="0"/>
    <n v="100995"/>
    <s v="20_100-105"/>
    <s v="10_100-110"/>
    <x v="5"/>
    <x v="1"/>
    <s v="Q1`21"/>
    <n v="14139300"/>
    <n v="192634"/>
  </r>
  <r>
    <n v="40"/>
    <x v="6"/>
    <s v="Prestige 14 A11SC"/>
    <x v="2"/>
    <x v="0"/>
    <x v="1"/>
    <x v="6"/>
    <s v="GTX1650"/>
    <x v="2"/>
    <s v="1920x1080"/>
    <x v="0"/>
    <x v="0"/>
    <n v="124747"/>
    <s v="24_120-125"/>
    <s v="12_120-130"/>
    <x v="5"/>
    <x v="1"/>
    <s v="Q1`21"/>
    <n v="4989880"/>
    <n v="67982"/>
  </r>
  <r>
    <n v="17"/>
    <x v="6"/>
    <s v="Prestige 15 A10SC"/>
    <x v="3"/>
    <x v="0"/>
    <x v="1"/>
    <x v="11"/>
    <s v="GTX1650"/>
    <x v="0"/>
    <s v="1920x1080"/>
    <x v="0"/>
    <x v="0"/>
    <n v="104883"/>
    <s v="20_100-105"/>
    <s v="10_100-110"/>
    <x v="5"/>
    <x v="1"/>
    <s v="Q1`21"/>
    <n v="1783011"/>
    <n v="24292"/>
  </r>
  <r>
    <n v="78"/>
    <x v="6"/>
    <s v="Prestige 15 A11SC"/>
    <x v="3"/>
    <x v="0"/>
    <x v="1"/>
    <x v="6"/>
    <s v="GTX1650"/>
    <x v="0"/>
    <s v="1920x1080"/>
    <x v="0"/>
    <x v="0"/>
    <n v="126864"/>
    <s v="25_125-130"/>
    <s v="12_120-130"/>
    <x v="5"/>
    <x v="1"/>
    <s v="Q1`21"/>
    <n v="9895392"/>
    <n v="134815"/>
  </r>
  <r>
    <n v="21"/>
    <x v="6"/>
    <s v="Stealth 15M A11S"/>
    <x v="3"/>
    <x v="0"/>
    <x v="1"/>
    <x v="6"/>
    <s v="RTX2060"/>
    <x v="0"/>
    <s v="1920x1080"/>
    <x v="0"/>
    <x v="0"/>
    <n v="115405"/>
    <s v="23_115-120"/>
    <s v="11_110-120"/>
    <x v="5"/>
    <x v="1"/>
    <s v="Q1`21"/>
    <n v="2423505"/>
    <n v="33018"/>
  </r>
  <r>
    <n v="14"/>
    <x v="6"/>
    <s v="Summit E14 A11SC"/>
    <x v="2"/>
    <x v="0"/>
    <x v="1"/>
    <x v="6"/>
    <s v="GTX1650"/>
    <x v="2"/>
    <s v="1920x1080"/>
    <x v="1"/>
    <x v="0"/>
    <n v="130760"/>
    <s v="26_130-135"/>
    <s v="13_130-140"/>
    <x v="5"/>
    <x v="1"/>
    <s v="Q1`21"/>
    <n v="1830640"/>
    <n v="24941"/>
  </r>
  <r>
    <n v="17"/>
    <x v="6"/>
    <s v="Summit E15 A11SC"/>
    <x v="3"/>
    <x v="0"/>
    <x v="1"/>
    <x v="6"/>
    <s v="GTX1650"/>
    <x v="0"/>
    <s v="1920x1080"/>
    <x v="1"/>
    <x v="0"/>
    <n v="134287"/>
    <s v="26_130-135"/>
    <s v="13_130-140"/>
    <x v="5"/>
    <x v="1"/>
    <s v="Q1`21"/>
    <n v="2282879"/>
    <n v="31102"/>
  </r>
  <r>
    <n v="133"/>
    <x v="7"/>
    <s v="MateBook 13 AMD HN"/>
    <x v="2"/>
    <x v="0"/>
    <x v="0"/>
    <x v="1"/>
    <s v="Int"/>
    <x v="3"/>
    <s v="2160x1440"/>
    <x v="0"/>
    <x v="0"/>
    <n v="64252"/>
    <s v="12_60-65"/>
    <s v="6_60-70"/>
    <x v="4"/>
    <x v="1"/>
    <s v="Q1`21"/>
    <n v="8545516"/>
    <n v="116424"/>
  </r>
  <r>
    <n v="2"/>
    <x v="7"/>
    <s v="Matebook D14 Intel Nbb"/>
    <x v="2"/>
    <x v="0"/>
    <x v="1"/>
    <x v="11"/>
    <s v="MX250"/>
    <x v="2"/>
    <s v="1920x1080"/>
    <x v="0"/>
    <x v="0"/>
    <n v="65174"/>
    <s v="13_65-70"/>
    <s v="6_60-70"/>
    <x v="4"/>
    <x v="1"/>
    <s v="Q1`21"/>
    <n v="130348"/>
    <n v="1776"/>
  </r>
  <r>
    <n v="285"/>
    <x v="7"/>
    <s v="Matebook D15 AMD"/>
    <x v="0"/>
    <x v="0"/>
    <x v="0"/>
    <x v="1"/>
    <s v="Int"/>
    <x v="0"/>
    <s v="1920x1080"/>
    <x v="0"/>
    <x v="0"/>
    <n v="55420"/>
    <s v="11_55-60"/>
    <s v="5_50-60"/>
    <x v="2"/>
    <x v="1"/>
    <s v="Q1`21"/>
    <n v="15794700"/>
    <n v="215187"/>
  </r>
  <r>
    <n v="382"/>
    <x v="7"/>
    <s v="Matebook D15 AMD Bohl"/>
    <x v="0"/>
    <x v="0"/>
    <x v="0"/>
    <x v="7"/>
    <s v="Int"/>
    <x v="0"/>
    <s v="1920x1080"/>
    <x v="0"/>
    <x v="0"/>
    <n v="58242"/>
    <s v="11_55-60"/>
    <s v="5_50-60"/>
    <x v="2"/>
    <x v="1"/>
    <s v="Q1`21"/>
    <n v="22248444"/>
    <n v="303112"/>
  </r>
  <r>
    <n v="16"/>
    <x v="7"/>
    <s v="Matebook X EUL"/>
    <x v="2"/>
    <x v="0"/>
    <x v="1"/>
    <x v="11"/>
    <s v="Int"/>
    <x v="3"/>
    <s v="3000x2000"/>
    <x v="1"/>
    <x v="0"/>
    <n v="99742"/>
    <s v="19_95-100"/>
    <s v="9_90-100"/>
    <x v="5"/>
    <x v="1"/>
    <s v="Q1`21"/>
    <n v="1595872"/>
    <n v="21742"/>
  </r>
  <r>
    <n v="92"/>
    <x v="7"/>
    <s v="Matebook X PRO 2020"/>
    <x v="2"/>
    <x v="0"/>
    <x v="1"/>
    <x v="11"/>
    <s v="MX250/MX350"/>
    <x v="2"/>
    <s v="1920x1080/3000x2000"/>
    <x v="0"/>
    <x v="0"/>
    <n v="112679"/>
    <s v="22_110-115"/>
    <s v="11_110-120"/>
    <x v="5"/>
    <x v="1"/>
    <s v="Q1`21"/>
    <n v="10366468"/>
    <n v="141233"/>
  </r>
  <r>
    <n v="1"/>
    <x v="8"/>
    <s v="Hunter V700"/>
    <x v="3"/>
    <x v="0"/>
    <x v="1"/>
    <x v="10"/>
    <s v="RTX2060"/>
    <x v="5"/>
    <s v="1920x1080"/>
    <x v="0"/>
    <x v="0"/>
    <n v="142993"/>
    <s v="28_140-145"/>
    <s v="14_140-150"/>
    <x v="5"/>
    <x v="1"/>
    <s v="Q1`21"/>
    <n v="142993"/>
    <n v="1948"/>
  </r>
  <r>
    <n v="35"/>
    <x v="8"/>
    <s v="MagicBook 14 AMD II Nbil"/>
    <x v="2"/>
    <x v="0"/>
    <x v="0"/>
    <x v="7"/>
    <s v="Int"/>
    <x v="2"/>
    <s v="1920x1080"/>
    <x v="0"/>
    <x v="0"/>
    <n v="59995"/>
    <s v="11_55-60"/>
    <s v="5_50-60"/>
    <x v="2"/>
    <x v="1"/>
    <s v="Q1`21"/>
    <n v="2099825"/>
    <n v="28608"/>
  </r>
  <r>
    <n v="384"/>
    <x v="8"/>
    <s v="MagicBook 14 AMD Nbl"/>
    <x v="2"/>
    <x v="0"/>
    <x v="0"/>
    <x v="1"/>
    <s v="Int"/>
    <x v="2"/>
    <s v="1920x1080"/>
    <x v="0"/>
    <x v="0"/>
    <n v="50719"/>
    <s v="10_50-55"/>
    <s v="5_50-60"/>
    <x v="2"/>
    <x v="1"/>
    <s v="Q1`21"/>
    <n v="19476096"/>
    <n v="265342"/>
  </r>
  <r>
    <n v="10"/>
    <x v="8"/>
    <s v="MagicBook 15 AMD Boh"/>
    <x v="3"/>
    <x v="0"/>
    <x v="0"/>
    <x v="1"/>
    <s v="Int"/>
    <x v="0"/>
    <s v="1920x1080"/>
    <x v="0"/>
    <x v="0"/>
    <n v="53663"/>
    <s v="10_50-55"/>
    <s v="5_50-60"/>
    <x v="2"/>
    <x v="1"/>
    <s v="Q1`21"/>
    <n v="536630"/>
    <n v="7311"/>
  </r>
  <r>
    <n v="2"/>
    <x v="8"/>
    <s v="MagicBook 15 AMD II Bohl"/>
    <x v="3"/>
    <x v="0"/>
    <x v="0"/>
    <x v="7"/>
    <s v="Int"/>
    <x v="0"/>
    <s v="1920x1080"/>
    <x v="0"/>
    <x v="0"/>
    <n v="59775"/>
    <s v="11_55-60"/>
    <s v="5_50-60"/>
    <x v="2"/>
    <x v="1"/>
    <s v="Q1`21"/>
    <n v="119550"/>
    <n v="1629"/>
  </r>
  <r>
    <n v="282"/>
    <x v="8"/>
    <s v="MagicBook PRO"/>
    <x v="0"/>
    <x v="0"/>
    <x v="0"/>
    <x v="1"/>
    <s v="Int"/>
    <x v="5"/>
    <s v="1920x1080"/>
    <x v="0"/>
    <x v="0"/>
    <n v="59596"/>
    <s v="11_55-60"/>
    <s v="5_50-60"/>
    <x v="2"/>
    <x v="1"/>
    <s v="Q1`21"/>
    <n v="16806072"/>
    <n v="228966"/>
  </r>
  <r>
    <n v="2"/>
    <x v="8"/>
    <s v="MagicBook PRO 2020"/>
    <x v="1"/>
    <x v="0"/>
    <x v="1"/>
    <x v="10"/>
    <s v="MX350"/>
    <x v="5"/>
    <s v="1920x1080"/>
    <x v="0"/>
    <x v="0"/>
    <n v="92492"/>
    <s v="18_90-95"/>
    <s v="9_90-100"/>
    <x v="5"/>
    <x v="1"/>
    <s v="Q1`21"/>
    <n v="184984"/>
    <n v="2520"/>
  </r>
  <r>
    <n v="204"/>
    <x v="8"/>
    <s v="MagicBook PRO II"/>
    <x v="0"/>
    <x v="0"/>
    <x v="0"/>
    <x v="7"/>
    <s v="Int"/>
    <x v="5"/>
    <s v="1920x1080"/>
    <x v="0"/>
    <x v="0"/>
    <n v="69993"/>
    <s v="13_65-70"/>
    <s v="6_60-70"/>
    <x v="4"/>
    <x v="1"/>
    <s v="Q1`21"/>
    <n v="14278572"/>
    <n v="194531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1"/>
    <s v="Q1`21"/>
    <n v="1270000"/>
    <n v="1730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1"/>
    <s v="Q1`21"/>
    <n v="1550000"/>
    <n v="21117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1"/>
    <s v="Q1`21"/>
    <n v="56170000"/>
    <n v="765259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1"/>
    <s v="Q1`21"/>
    <n v="357000"/>
    <n v="486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1"/>
    <s v="Q1`21"/>
    <n v="760000"/>
    <n v="10354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1"/>
    <s v="Q1`21"/>
    <n v="1155000"/>
    <n v="15736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1"/>
    <s v="Q1`21"/>
    <n v="350000"/>
    <n v="4768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1"/>
    <s v="Q1`21"/>
    <n v="700000"/>
    <n v="9537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1"/>
    <s v="Q1`21"/>
    <n v="2440000"/>
    <n v="33243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1"/>
    <s v="Q1`21"/>
    <n v="33176000"/>
    <n v="451989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1"/>
    <s v="Q1`21"/>
    <n v="3048000"/>
    <n v="4152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1"/>
    <s v="Q1`21"/>
    <n v="310000"/>
    <n v="4223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1"/>
    <s v="Q1`21"/>
    <n v="290000"/>
    <n v="3951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1"/>
    <s v="Q1`21"/>
    <n v="566000"/>
    <n v="7711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1"/>
    <s v="Q1`21"/>
    <n v="2457000"/>
    <n v="33474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1"/>
    <s v="Q1`21"/>
    <n v="30625000"/>
    <n v="417234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1"/>
    <s v="Q1`21"/>
    <n v="2985000"/>
    <n v="40668"/>
  </r>
  <r>
    <n v="20"/>
    <x v="9"/>
    <s v="Other"/>
    <x v="2"/>
    <x v="0"/>
    <x v="1"/>
    <x v="5"/>
    <s v="Int"/>
    <x v="3"/>
    <m/>
    <x v="0"/>
    <x v="0"/>
    <n v="60000"/>
    <s v="12_60-65"/>
    <s v="6_60-70"/>
    <x v="4"/>
    <x v="1"/>
    <s v="Q1`21"/>
    <n v="1200000"/>
    <n v="16349"/>
  </r>
  <r>
    <n v="130"/>
    <x v="9"/>
    <s v="Other"/>
    <x v="2"/>
    <x v="0"/>
    <x v="1"/>
    <x v="5"/>
    <s v="Int"/>
    <x v="2"/>
    <m/>
    <x v="0"/>
    <x v="0"/>
    <n v="65000"/>
    <s v="13_65-70"/>
    <s v="6_60-70"/>
    <x v="4"/>
    <x v="1"/>
    <s v="Q1`21"/>
    <n v="8450000"/>
    <n v="115123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1"/>
    <s v="Q1`21"/>
    <n v="178000"/>
    <n v="242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1"/>
    <s v="Q1`21"/>
    <n v="5018000"/>
    <n v="6836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1"/>
    <s v="Q1`21"/>
    <n v="3408000"/>
    <n v="46431"/>
  </r>
  <r>
    <n v="1670"/>
    <x v="9"/>
    <s v="Other"/>
    <x v="4"/>
    <x v="1"/>
    <x v="1"/>
    <x v="18"/>
    <s v="Int"/>
    <x v="4"/>
    <m/>
    <x v="1"/>
    <x v="2"/>
    <n v="25600"/>
    <s v="5_25-30"/>
    <s v="2_20-30"/>
    <x v="0"/>
    <x v="1"/>
    <s v="Q1`21"/>
    <n v="42752000"/>
    <n v="582452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1"/>
    <s v="Q1`21"/>
    <n v="42987000"/>
    <n v="58565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1"/>
    <s v="Q1`21"/>
    <n v="26204400"/>
    <n v="357008"/>
  </r>
  <r>
    <n v="508"/>
    <x v="0"/>
    <s v="Aspire A314-22"/>
    <x v="2"/>
    <x v="0"/>
    <x v="0"/>
    <x v="1"/>
    <s v="Int"/>
    <x v="2"/>
    <s v="1920x1080"/>
    <x v="0"/>
    <x v="0"/>
    <n v="29990"/>
    <s v="5_25-30"/>
    <s v="2_20-30"/>
    <x v="0"/>
    <x v="2"/>
    <s v="Q1`21"/>
    <n v="15234920"/>
    <n v="205046"/>
  </r>
  <r>
    <n v="2945"/>
    <x v="0"/>
    <s v="Aspire A315-22"/>
    <x v="0"/>
    <x v="0"/>
    <x v="0"/>
    <x v="0"/>
    <s v="Int"/>
    <x v="0"/>
    <s v="1366x768"/>
    <x v="0"/>
    <x v="0"/>
    <n v="28074"/>
    <s v="5_25-30"/>
    <s v="2_20-30"/>
    <x v="0"/>
    <x v="2"/>
    <s v="Q1`21"/>
    <n v="82677930"/>
    <n v="1112758"/>
  </r>
  <r>
    <n v="1517"/>
    <x v="0"/>
    <s v="Aspire A315-23"/>
    <x v="0"/>
    <x v="0"/>
    <x v="0"/>
    <x v="1"/>
    <s v="Int"/>
    <x v="0"/>
    <s v="1920x1080"/>
    <x v="0"/>
    <x v="0"/>
    <n v="40199"/>
    <s v="8_40-45"/>
    <s v="4_40-50"/>
    <x v="1"/>
    <x v="2"/>
    <s v="Q1`21"/>
    <n v="60981883"/>
    <n v="820752"/>
  </r>
  <r>
    <n v="560"/>
    <x v="0"/>
    <s v="Aspire A315-23G"/>
    <x v="1"/>
    <x v="0"/>
    <x v="0"/>
    <x v="1"/>
    <n v="540"/>
    <x v="0"/>
    <s v="1920x1080"/>
    <x v="0"/>
    <x v="0"/>
    <n v="44383"/>
    <s v="8_40-45"/>
    <s v="4_40-50"/>
    <x v="1"/>
    <x v="2"/>
    <s v="Q1`21"/>
    <n v="24854480"/>
    <n v="334515"/>
  </r>
  <r>
    <n v="527"/>
    <x v="0"/>
    <s v="Aspire A315-34"/>
    <x v="0"/>
    <x v="0"/>
    <x v="1"/>
    <x v="2"/>
    <s v="Int"/>
    <x v="0"/>
    <s v="1366x768"/>
    <x v="0"/>
    <x v="1"/>
    <n v="32278"/>
    <s v="6_30-35"/>
    <s v="3_30-40"/>
    <x v="3"/>
    <x v="2"/>
    <s v="Q1`21"/>
    <n v="17010506"/>
    <n v="228944"/>
  </r>
  <r>
    <n v="305"/>
    <x v="0"/>
    <s v="Aspire A315-35"/>
    <x v="0"/>
    <x v="0"/>
    <x v="1"/>
    <x v="24"/>
    <s v="Int"/>
    <x v="0"/>
    <s v="1920x1080"/>
    <x v="0"/>
    <x v="1"/>
    <n v="34993"/>
    <s v="6_30-35"/>
    <s v="3_30-40"/>
    <x v="3"/>
    <x v="2"/>
    <s v="Q1`21"/>
    <n v="10672865"/>
    <n v="143646"/>
  </r>
  <r>
    <n v="21"/>
    <x v="0"/>
    <s v="Aspire A315-42"/>
    <x v="0"/>
    <x v="0"/>
    <x v="0"/>
    <x v="1"/>
    <s v="Int"/>
    <x v="0"/>
    <s v="1366x768/1920x0180"/>
    <x v="0"/>
    <x v="0"/>
    <n v="47887"/>
    <s v="9_45-50"/>
    <s v="4_40-50"/>
    <x v="1"/>
    <x v="2"/>
    <s v="Q1`21"/>
    <n v="1005627"/>
    <n v="13535"/>
  </r>
  <r>
    <n v="4"/>
    <x v="0"/>
    <s v="Aspire A315-42G"/>
    <x v="1"/>
    <x v="0"/>
    <x v="0"/>
    <x v="1"/>
    <s v="RX540"/>
    <x v="0"/>
    <s v="1920x0180"/>
    <x v="0"/>
    <x v="0"/>
    <n v="47113"/>
    <s v="9_45-50"/>
    <s v="4_40-50"/>
    <x v="1"/>
    <x v="2"/>
    <s v="Q1`21"/>
    <n v="188452"/>
    <n v="2536"/>
  </r>
  <r>
    <n v="6"/>
    <x v="0"/>
    <s v="Aspire A315-54"/>
    <x v="0"/>
    <x v="0"/>
    <x v="1"/>
    <x v="3"/>
    <s v="Int"/>
    <x v="0"/>
    <s v="1920x1080"/>
    <x v="0"/>
    <x v="0"/>
    <n v="37913"/>
    <s v="7_35-40"/>
    <s v="3_30-40"/>
    <x v="3"/>
    <x v="2"/>
    <s v="Q1`21"/>
    <n v="227478"/>
    <n v="3062"/>
  </r>
  <r>
    <n v="25"/>
    <x v="0"/>
    <s v="Aspire A315-56"/>
    <x v="0"/>
    <x v="0"/>
    <x v="1"/>
    <x v="5"/>
    <s v="Int"/>
    <x v="0"/>
    <s v="1920x1080"/>
    <x v="0"/>
    <x v="0"/>
    <n v="42852"/>
    <s v="8_40-45"/>
    <s v="4_40-50"/>
    <x v="1"/>
    <x v="2"/>
    <s v="Q1`21"/>
    <n v="1071300"/>
    <n v="14419"/>
  </r>
  <r>
    <n v="217"/>
    <x v="0"/>
    <s v="Aspire A315-57G"/>
    <x v="1"/>
    <x v="0"/>
    <x v="1"/>
    <x v="5"/>
    <s v="MX330"/>
    <x v="0"/>
    <s v="1920x1080"/>
    <x v="0"/>
    <x v="0"/>
    <n v="46632"/>
    <s v="9_45-50"/>
    <s v="4_40-50"/>
    <x v="1"/>
    <x v="2"/>
    <s v="Q1`21"/>
    <n v="10119144"/>
    <n v="136193"/>
  </r>
  <r>
    <n v="994"/>
    <x v="0"/>
    <s v="Aspire A317-32"/>
    <x v="0"/>
    <x v="0"/>
    <x v="1"/>
    <x v="2"/>
    <s v="Int"/>
    <x v="1"/>
    <s v="1600x900"/>
    <x v="0"/>
    <x v="1"/>
    <n v="36574"/>
    <s v="7_35-40"/>
    <s v="3_30-40"/>
    <x v="3"/>
    <x v="2"/>
    <s v="Q1`21"/>
    <n v="36354556"/>
    <n v="489294"/>
  </r>
  <r>
    <n v="29"/>
    <x v="0"/>
    <s v="Aspire A317-51G"/>
    <x v="1"/>
    <x v="0"/>
    <x v="1"/>
    <x v="4"/>
    <s v="MX230"/>
    <x v="1"/>
    <s v="1920x1080"/>
    <x v="0"/>
    <x v="0"/>
    <n v="63967"/>
    <s v="12_60-65"/>
    <s v="6_60-70"/>
    <x v="4"/>
    <x v="2"/>
    <s v="Q1`21"/>
    <n v="1855043"/>
    <n v="24967"/>
  </r>
  <r>
    <n v="679"/>
    <x v="0"/>
    <s v="Aspire A514-53"/>
    <x v="2"/>
    <x v="0"/>
    <x v="1"/>
    <x v="5"/>
    <s v="Int"/>
    <x v="2"/>
    <s v="1920x1080"/>
    <x v="0"/>
    <x v="0"/>
    <n v="46123"/>
    <s v="9_45-50"/>
    <s v="4_40-50"/>
    <x v="1"/>
    <x v="2"/>
    <s v="Q1`21"/>
    <n v="31317517"/>
    <n v="421501"/>
  </r>
  <r>
    <n v="927"/>
    <x v="0"/>
    <s v="Aspire A515-44"/>
    <x v="0"/>
    <x v="0"/>
    <x v="0"/>
    <x v="7"/>
    <s v="Int"/>
    <x v="0"/>
    <s v="1920x1080"/>
    <x v="0"/>
    <x v="0"/>
    <n v="58130"/>
    <s v="11_55-60"/>
    <s v="5_50-60"/>
    <x v="2"/>
    <x v="2"/>
    <s v="Q1`21"/>
    <n v="53886510"/>
    <n v="725256"/>
  </r>
  <r>
    <n v="223"/>
    <x v="0"/>
    <s v="Aspire A515-44G"/>
    <x v="1"/>
    <x v="0"/>
    <x v="0"/>
    <x v="7"/>
    <s v="RX640"/>
    <x v="0"/>
    <s v="1920x1080"/>
    <x v="0"/>
    <x v="0"/>
    <n v="55910"/>
    <s v="11_55-60"/>
    <s v="5_50-60"/>
    <x v="2"/>
    <x v="2"/>
    <s v="Q1`21"/>
    <n v="12467930"/>
    <n v="167805"/>
  </r>
  <r>
    <n v="318"/>
    <x v="0"/>
    <s v="Aspire A515-55"/>
    <x v="0"/>
    <x v="0"/>
    <x v="1"/>
    <x v="5"/>
    <s v="Int"/>
    <x v="0"/>
    <s v="1920x1080"/>
    <x v="0"/>
    <x v="0"/>
    <n v="48500"/>
    <s v="9_45-50"/>
    <s v="4_40-50"/>
    <x v="1"/>
    <x v="2"/>
    <s v="Q1`21"/>
    <n v="15423000"/>
    <n v="207577"/>
  </r>
  <r>
    <n v="37"/>
    <x v="0"/>
    <s v="Aspire A515-55G"/>
    <x v="1"/>
    <x v="0"/>
    <x v="1"/>
    <x v="5"/>
    <s v="MX350"/>
    <x v="0"/>
    <s v="1920x1080"/>
    <x v="0"/>
    <x v="0"/>
    <n v="51995"/>
    <s v="10_50-55"/>
    <s v="5_50-60"/>
    <x v="2"/>
    <x v="2"/>
    <s v="Q1`21"/>
    <n v="1923815"/>
    <n v="25893"/>
  </r>
  <r>
    <n v="35"/>
    <x v="0"/>
    <s v="Aspire A715-41G"/>
    <x v="3"/>
    <x v="0"/>
    <x v="0"/>
    <x v="1"/>
    <s v="GTX1650"/>
    <x v="0"/>
    <s v="1920x1080"/>
    <x v="0"/>
    <x v="0"/>
    <n v="62849"/>
    <s v="12_60-65"/>
    <s v="6_60-70"/>
    <x v="4"/>
    <x v="2"/>
    <s v="Q1`21"/>
    <n v="2199715"/>
    <n v="29606"/>
  </r>
  <r>
    <n v="117"/>
    <x v="0"/>
    <s v="Aspire A715-75G"/>
    <x v="3"/>
    <x v="0"/>
    <x v="1"/>
    <x v="9"/>
    <s v="GTX1650"/>
    <x v="0"/>
    <s v="1920x1080"/>
    <x v="0"/>
    <x v="0"/>
    <n v="71223"/>
    <s v="14_70-75"/>
    <s v="7_70-80"/>
    <x v="6"/>
    <x v="2"/>
    <s v="Q1`21"/>
    <n v="8333091"/>
    <n v="112155"/>
  </r>
  <r>
    <n v="1363"/>
    <x v="0"/>
    <s v="Aspire AN515-44"/>
    <x v="3"/>
    <x v="0"/>
    <x v="0"/>
    <x v="7"/>
    <s v="GTX1650"/>
    <x v="0"/>
    <s v="1920x1080"/>
    <x v="0"/>
    <x v="0"/>
    <n v="75523"/>
    <s v="15_75-80"/>
    <s v="7_70-80"/>
    <x v="6"/>
    <x v="2"/>
    <s v="Q1`21"/>
    <n v="102937849"/>
    <n v="1385435"/>
  </r>
  <r>
    <n v="535"/>
    <x v="0"/>
    <s v="Aspire AN515-54"/>
    <x v="3"/>
    <x v="0"/>
    <x v="1"/>
    <x v="9"/>
    <s v="GTX1050/GTX1650/GTX1660"/>
    <x v="0"/>
    <s v="1920x1080"/>
    <x v="0"/>
    <x v="0"/>
    <n v="79564"/>
    <s v="15_75-80"/>
    <s v="7_70-80"/>
    <x v="6"/>
    <x v="2"/>
    <s v="Q1`21"/>
    <n v="42566740"/>
    <n v="572904"/>
  </r>
  <r>
    <n v="340"/>
    <x v="0"/>
    <s v="Aspire AN515-55"/>
    <x v="3"/>
    <x v="0"/>
    <x v="1"/>
    <x v="10"/>
    <s v="GTX1650/RTX2060"/>
    <x v="0"/>
    <s v="1920x1080"/>
    <x v="0"/>
    <x v="0"/>
    <n v="86115"/>
    <s v="17_85-90"/>
    <s v="8_80-90"/>
    <x v="5"/>
    <x v="2"/>
    <s v="Q1`21"/>
    <n v="29279100"/>
    <n v="394066"/>
  </r>
  <r>
    <n v="4"/>
    <x v="0"/>
    <s v="Aspire AN517-51"/>
    <x v="3"/>
    <x v="0"/>
    <x v="1"/>
    <x v="9"/>
    <s v="GTX1050"/>
    <x v="1"/>
    <s v="1920x1080"/>
    <x v="0"/>
    <x v="0"/>
    <n v="78955"/>
    <s v="15_75-80"/>
    <s v="7_70-80"/>
    <x v="6"/>
    <x v="2"/>
    <s v="Q1`21"/>
    <n v="315820"/>
    <n v="4251"/>
  </r>
  <r>
    <n v="16"/>
    <x v="0"/>
    <s v="Aspire AN517-52"/>
    <x v="3"/>
    <x v="0"/>
    <x v="1"/>
    <x v="10"/>
    <s v="GTX1650/RTX2060"/>
    <x v="1"/>
    <s v="1920x1080"/>
    <x v="0"/>
    <x v="0"/>
    <n v="81585"/>
    <s v="16_80-85"/>
    <s v="8_80-90"/>
    <x v="5"/>
    <x v="2"/>
    <s v="Q1`21"/>
    <n v="1305360"/>
    <n v="17569"/>
  </r>
  <r>
    <n v="2"/>
    <x v="0"/>
    <s v="ConceptD 7 Ezel Pro CC715-71P"/>
    <x v="5"/>
    <x v="1"/>
    <x v="1"/>
    <x v="10"/>
    <s v="RTX3000/RTX5000"/>
    <x v="0"/>
    <s v="3840x2160"/>
    <x v="0"/>
    <x v="0"/>
    <n v="320995"/>
    <s v="64_320-325"/>
    <s v="32_320-330"/>
    <x v="5"/>
    <x v="2"/>
    <s v="Q1`21"/>
    <n v="641990"/>
    <n v="8641"/>
  </r>
  <r>
    <n v="3917"/>
    <x v="0"/>
    <s v="Extensa 215-31"/>
    <x v="0"/>
    <x v="0"/>
    <x v="1"/>
    <x v="2"/>
    <s v="Int"/>
    <x v="0"/>
    <s v="1366x768/1920x1080"/>
    <x v="0"/>
    <x v="1"/>
    <n v="34689"/>
    <s v="6_30-35"/>
    <s v="3_30-40"/>
    <x v="3"/>
    <x v="2"/>
    <s v="Q1`21"/>
    <n v="135876813"/>
    <n v="1828759"/>
  </r>
  <r>
    <n v="2"/>
    <x v="0"/>
    <s v="Extensa 215-51"/>
    <x v="0"/>
    <x v="0"/>
    <x v="1"/>
    <x v="3"/>
    <s v="Int"/>
    <x v="0"/>
    <s v="1600x900/1366x7688/1920x1080"/>
    <x v="0"/>
    <x v="0"/>
    <n v="45532"/>
    <s v="9_45-50"/>
    <s v="4_40-50"/>
    <x v="1"/>
    <x v="2"/>
    <s v="Q1`21"/>
    <n v="91064"/>
    <n v="1226"/>
  </r>
  <r>
    <n v="1951"/>
    <x v="0"/>
    <s v="Extensa 215-52"/>
    <x v="0"/>
    <x v="0"/>
    <x v="1"/>
    <x v="5"/>
    <s v="Int"/>
    <x v="0"/>
    <s v="1920x1080"/>
    <x v="0"/>
    <x v="0"/>
    <n v="50568"/>
    <s v="10_50-55"/>
    <s v="5_50-60"/>
    <x v="2"/>
    <x v="2"/>
    <s v="Q1`21"/>
    <n v="98658168"/>
    <n v="1327835"/>
  </r>
  <r>
    <n v="2"/>
    <x v="0"/>
    <s v="Extensa 2540-5x"/>
    <x v="0"/>
    <x v="0"/>
    <x v="1"/>
    <x v="3"/>
    <s v="Int"/>
    <x v="0"/>
    <s v="1366x768/1920x1080"/>
    <x v="0"/>
    <x v="0"/>
    <n v="37995"/>
    <s v="7_35-40"/>
    <s v="3_30-40"/>
    <x v="3"/>
    <x v="2"/>
    <s v="Q1`21"/>
    <n v="75990"/>
    <n v="1023"/>
  </r>
  <r>
    <n v="6771"/>
    <x v="0"/>
    <s v="Extensa EX215-22"/>
    <x v="0"/>
    <x v="0"/>
    <x v="0"/>
    <x v="1"/>
    <s v="Int"/>
    <x v="0"/>
    <s v="1920x1080"/>
    <x v="0"/>
    <x v="0"/>
    <n v="46194"/>
    <s v="9_45-50"/>
    <s v="4_40-50"/>
    <x v="1"/>
    <x v="2"/>
    <s v="Q1`21"/>
    <n v="312779574"/>
    <n v="4209685"/>
  </r>
  <r>
    <n v="910"/>
    <x v="0"/>
    <s v="Extensa EX215-22G"/>
    <x v="1"/>
    <x v="0"/>
    <x v="0"/>
    <x v="1"/>
    <n v="625"/>
    <x v="0"/>
    <s v="1920x1080"/>
    <x v="0"/>
    <x v="0"/>
    <n v="48635"/>
    <s v="9_45-50"/>
    <s v="4_40-50"/>
    <x v="1"/>
    <x v="2"/>
    <s v="Q1`21"/>
    <n v="44257850"/>
    <n v="595664"/>
  </r>
  <r>
    <n v="10"/>
    <x v="0"/>
    <s v="Extensa EX215-51"/>
    <x v="0"/>
    <x v="0"/>
    <x v="1"/>
    <x v="11"/>
    <s v="Int"/>
    <x v="0"/>
    <s v="1920x1080"/>
    <x v="0"/>
    <x v="0"/>
    <n v="45647"/>
    <s v="9_45-50"/>
    <s v="4_40-50"/>
    <x v="1"/>
    <x v="2"/>
    <s v="Q1`21"/>
    <n v="456470"/>
    <n v="6144"/>
  </r>
  <r>
    <n v="881"/>
    <x v="0"/>
    <s v="Extensa EX215-53G"/>
    <x v="1"/>
    <x v="0"/>
    <x v="1"/>
    <x v="5"/>
    <s v="MX330"/>
    <x v="0"/>
    <s v="1920x1080"/>
    <x v="0"/>
    <x v="0"/>
    <n v="57967"/>
    <s v="11_55-60"/>
    <s v="5_50-60"/>
    <x v="2"/>
    <x v="2"/>
    <s v="Q1`21"/>
    <n v="51068927"/>
    <n v="687334"/>
  </r>
  <r>
    <n v="6"/>
    <x v="0"/>
    <s v="Predator Helios 300 PH315-52"/>
    <x v="3"/>
    <x v="0"/>
    <x v="1"/>
    <x v="9"/>
    <s v="GTX1660/RTX2060"/>
    <x v="0"/>
    <s v="1920x1080"/>
    <x v="0"/>
    <x v="0"/>
    <n v="96531"/>
    <s v="19_95-100"/>
    <s v="9_90-100"/>
    <x v="5"/>
    <x v="2"/>
    <s v="Q1`21"/>
    <n v="579186"/>
    <n v="7795"/>
  </r>
  <r>
    <n v="53"/>
    <x v="0"/>
    <s v="Predator Helios 300 PH315-53"/>
    <x v="3"/>
    <x v="0"/>
    <x v="1"/>
    <x v="10"/>
    <s v="GTX1660/RTX2060/RTX2070"/>
    <x v="0"/>
    <s v="1920x1080"/>
    <x v="0"/>
    <x v="0"/>
    <n v="107981"/>
    <s v="21_105-110"/>
    <s v="10_100-110"/>
    <x v="5"/>
    <x v="2"/>
    <s v="Q1`21"/>
    <n v="5722993"/>
    <n v="77025"/>
  </r>
  <r>
    <n v="247"/>
    <x v="0"/>
    <s v="Predator Helios 300 PH317-52"/>
    <x v="3"/>
    <x v="0"/>
    <x v="1"/>
    <x v="9"/>
    <s v="GTX1050/GTX1060"/>
    <x v="1"/>
    <s v="1920x1080"/>
    <x v="0"/>
    <x v="0"/>
    <n v="84000"/>
    <s v="16_80-85"/>
    <s v="8_80-90"/>
    <x v="5"/>
    <x v="2"/>
    <s v="Q1`21"/>
    <n v="20748000"/>
    <n v="279246"/>
  </r>
  <r>
    <n v="4"/>
    <x v="0"/>
    <s v="Predator Triton 300 PT315-52"/>
    <x v="3"/>
    <x v="0"/>
    <x v="1"/>
    <x v="10"/>
    <s v="RTX2060/RTX2070"/>
    <x v="0"/>
    <s v="1920x1080"/>
    <x v="0"/>
    <x v="0"/>
    <n v="126502"/>
    <s v="25_125-130"/>
    <s v="12_120-130"/>
    <x v="5"/>
    <x v="2"/>
    <s v="Q1`21"/>
    <n v="506008"/>
    <n v="6810"/>
  </r>
  <r>
    <n v="834"/>
    <x v="0"/>
    <s v="Spin SP111-34"/>
    <x v="4"/>
    <x v="0"/>
    <x v="1"/>
    <x v="2"/>
    <s v="Int"/>
    <x v="4"/>
    <s v="1920x1080"/>
    <x v="1"/>
    <x v="1"/>
    <n v="32660"/>
    <s v="6_30-35"/>
    <s v="3_30-40"/>
    <x v="3"/>
    <x v="2"/>
    <s v="Q1`21"/>
    <n v="27238440"/>
    <n v="366601"/>
  </r>
  <r>
    <n v="4"/>
    <x v="0"/>
    <s v="Spin SP513-54"/>
    <x v="2"/>
    <x v="0"/>
    <x v="1"/>
    <x v="5"/>
    <s v="Int"/>
    <x v="3"/>
    <s v="2256x1504"/>
    <x v="1"/>
    <x v="0"/>
    <n v="140512"/>
    <s v="28_140-145"/>
    <s v="14_140-150"/>
    <x v="5"/>
    <x v="2"/>
    <s v="Q1`21"/>
    <n v="562048"/>
    <n v="7565"/>
  </r>
  <r>
    <n v="1332"/>
    <x v="0"/>
    <s v="Swift SF114-33"/>
    <x v="2"/>
    <x v="0"/>
    <x v="1"/>
    <x v="2"/>
    <s v="Int"/>
    <x v="2"/>
    <s v="1920x1080"/>
    <x v="0"/>
    <x v="1"/>
    <n v="35990"/>
    <s v="7_35-40"/>
    <s v="3_30-40"/>
    <x v="3"/>
    <x v="2"/>
    <s v="Q1`21"/>
    <n v="47938680"/>
    <n v="645204"/>
  </r>
  <r>
    <n v="2"/>
    <x v="0"/>
    <s v="Swift SF313-52"/>
    <x v="2"/>
    <x v="0"/>
    <x v="1"/>
    <x v="5"/>
    <s v="Int"/>
    <x v="3"/>
    <s v="2256x1504"/>
    <x v="0"/>
    <x v="0"/>
    <n v="69428"/>
    <s v="13_65-70"/>
    <s v="6_60-70"/>
    <x v="4"/>
    <x v="2"/>
    <s v="Q1`21"/>
    <n v="138856"/>
    <n v="1869"/>
  </r>
  <r>
    <n v="4"/>
    <x v="0"/>
    <s v="Swift SF313-52G"/>
    <x v="2"/>
    <x v="0"/>
    <x v="1"/>
    <x v="5"/>
    <s v="MX350"/>
    <x v="3"/>
    <s v="2256x1504"/>
    <x v="0"/>
    <x v="0"/>
    <n v="82166"/>
    <s v="16_80-85"/>
    <s v="8_80-90"/>
    <x v="5"/>
    <x v="2"/>
    <s v="Q1`21"/>
    <n v="328664"/>
    <n v="4423"/>
  </r>
  <r>
    <n v="55"/>
    <x v="0"/>
    <s v="Swift SF313-53"/>
    <x v="2"/>
    <x v="0"/>
    <x v="1"/>
    <x v="6"/>
    <s v="Int"/>
    <x v="3"/>
    <s v="2256x1504"/>
    <x v="0"/>
    <x v="0"/>
    <n v="74290"/>
    <s v="14_70-75"/>
    <s v="7_70-80"/>
    <x v="6"/>
    <x v="2"/>
    <s v="Q1`21"/>
    <n v="4085950"/>
    <n v="54993"/>
  </r>
  <r>
    <n v="35"/>
    <x v="0"/>
    <s v="Swift SF314-42"/>
    <x v="2"/>
    <x v="0"/>
    <x v="0"/>
    <x v="7"/>
    <s v="Int"/>
    <x v="2"/>
    <s v="1920x1080"/>
    <x v="0"/>
    <x v="0"/>
    <n v="61771"/>
    <s v="12_60-65"/>
    <s v="6_60-70"/>
    <x v="4"/>
    <x v="2"/>
    <s v="Q1`21"/>
    <n v="2161985"/>
    <n v="29098"/>
  </r>
  <r>
    <n v="16"/>
    <x v="0"/>
    <s v="Swift SF314-510G"/>
    <x v="2"/>
    <x v="0"/>
    <x v="1"/>
    <x v="6"/>
    <s v="Xe MAX 11"/>
    <x v="2"/>
    <s v="1920x1080"/>
    <x v="0"/>
    <x v="0"/>
    <n v="89855"/>
    <s v="17_85-90"/>
    <s v="8_80-90"/>
    <x v="5"/>
    <x v="2"/>
    <s v="Q1`21"/>
    <n v="1437680"/>
    <n v="19350"/>
  </r>
  <r>
    <n v="2"/>
    <x v="0"/>
    <s v="Swift SF314-55G"/>
    <x v="2"/>
    <x v="0"/>
    <x v="1"/>
    <x v="4"/>
    <s v="MX150"/>
    <x v="2"/>
    <s v="1920x1080"/>
    <x v="0"/>
    <x v="0"/>
    <n v="74022"/>
    <s v="14_70-75"/>
    <s v="7_70-80"/>
    <x v="6"/>
    <x v="2"/>
    <s v="Q1`21"/>
    <n v="148044"/>
    <n v="1993"/>
  </r>
  <r>
    <n v="2"/>
    <x v="0"/>
    <s v="Swift SF314-57"/>
    <x v="2"/>
    <x v="0"/>
    <x v="1"/>
    <x v="5"/>
    <s v="Int/MX250"/>
    <x v="2"/>
    <s v="1920x1080"/>
    <x v="0"/>
    <x v="0"/>
    <n v="69814"/>
    <s v="13_65-70"/>
    <s v="6_60-70"/>
    <x v="4"/>
    <x v="2"/>
    <s v="Q1`21"/>
    <n v="139628"/>
    <n v="1879"/>
  </r>
  <r>
    <n v="4"/>
    <x v="0"/>
    <s v="Swift SF314-57G"/>
    <x v="2"/>
    <x v="0"/>
    <x v="1"/>
    <x v="5"/>
    <s v="MX250"/>
    <x v="2"/>
    <s v="1920x1080"/>
    <x v="0"/>
    <x v="0"/>
    <n v="80031"/>
    <s v="16_80-85"/>
    <s v="8_80-90"/>
    <x v="5"/>
    <x v="2"/>
    <s v="Q1`21"/>
    <n v="320124"/>
    <n v="4309"/>
  </r>
  <r>
    <n v="16"/>
    <x v="0"/>
    <s v="Swift SF314-59"/>
    <x v="2"/>
    <x v="0"/>
    <x v="1"/>
    <x v="6"/>
    <s v="Int"/>
    <x v="2"/>
    <s v="1920x1080"/>
    <x v="0"/>
    <x v="0"/>
    <n v="79800"/>
    <s v="15_75-80"/>
    <s v="7_70-80"/>
    <x v="6"/>
    <x v="2"/>
    <s v="Q1`21"/>
    <n v="1276800"/>
    <n v="17184"/>
  </r>
  <r>
    <n v="5"/>
    <x v="0"/>
    <s v="Swift SF514-54GT"/>
    <x v="2"/>
    <x v="0"/>
    <x v="1"/>
    <x v="5"/>
    <s v="MX250"/>
    <x v="2"/>
    <s v="1920x1080"/>
    <x v="0"/>
    <x v="0"/>
    <n v="109580"/>
    <s v="21_105-110"/>
    <s v="10_100-110"/>
    <x v="5"/>
    <x v="2"/>
    <s v="Q1`21"/>
    <n v="547900"/>
    <n v="7374"/>
  </r>
  <r>
    <n v="8"/>
    <x v="0"/>
    <s v="Swift SF514-55GT"/>
    <x v="2"/>
    <x v="0"/>
    <x v="1"/>
    <x v="6"/>
    <s v="MX350"/>
    <x v="2"/>
    <s v="1920x1080"/>
    <x v="0"/>
    <x v="0"/>
    <n v="121036"/>
    <s v="24_120-125"/>
    <s v="12_120-130"/>
    <x v="5"/>
    <x v="2"/>
    <s v="Q1`21"/>
    <n v="968288"/>
    <n v="13032"/>
  </r>
  <r>
    <n v="76"/>
    <x v="0"/>
    <s v="Swift SF514-55TA"/>
    <x v="2"/>
    <x v="0"/>
    <x v="1"/>
    <x v="6"/>
    <s v="Int"/>
    <x v="2"/>
    <s v="1920x1080"/>
    <x v="0"/>
    <x v="0"/>
    <n v="102504"/>
    <s v="20_100-105"/>
    <s v="10_100-110"/>
    <x v="5"/>
    <x v="2"/>
    <s v="Q1`21"/>
    <n v="7790304"/>
    <n v="104849"/>
  </r>
  <r>
    <n v="8"/>
    <x v="0"/>
    <s v="Swift SF714-52T"/>
    <x v="2"/>
    <x v="0"/>
    <x v="1"/>
    <x v="20"/>
    <s v="Int"/>
    <x v="2"/>
    <s v="1920x1080"/>
    <x v="1"/>
    <x v="2"/>
    <n v="126573"/>
    <s v="25_125-130"/>
    <s v="12_120-130"/>
    <x v="5"/>
    <x v="2"/>
    <s v="Q1`21"/>
    <n v="1012584"/>
    <n v="13628"/>
  </r>
  <r>
    <n v="12"/>
    <x v="0"/>
    <s v="TravelMate P214-52"/>
    <x v="2"/>
    <x v="1"/>
    <x v="1"/>
    <x v="11"/>
    <s v="Int"/>
    <x v="2"/>
    <s v="1920x1080"/>
    <x v="0"/>
    <x v="0"/>
    <n v="67445"/>
    <s v="13_65-70"/>
    <s v="6_60-70"/>
    <x v="4"/>
    <x v="2"/>
    <s v="Q1`21"/>
    <n v="809340"/>
    <n v="10893"/>
  </r>
  <r>
    <n v="232"/>
    <x v="0"/>
    <s v="TravelMate P214-53"/>
    <x v="0"/>
    <x v="1"/>
    <x v="1"/>
    <x v="6"/>
    <s v="Int"/>
    <x v="2"/>
    <s v="1920x1080"/>
    <x v="0"/>
    <x v="0"/>
    <n v="71700"/>
    <s v="14_70-75"/>
    <s v="7_70-80"/>
    <x v="6"/>
    <x v="2"/>
    <s v="Q1`21"/>
    <n v="16634400"/>
    <n v="223882"/>
  </r>
  <r>
    <n v="31"/>
    <x v="0"/>
    <s v="TravelMate P215-52"/>
    <x v="0"/>
    <x v="1"/>
    <x v="1"/>
    <x v="11"/>
    <s v="Int"/>
    <x v="0"/>
    <s v="1920x1080"/>
    <x v="0"/>
    <x v="0"/>
    <n v="73077"/>
    <s v="14_70-75"/>
    <s v="7_70-80"/>
    <x v="6"/>
    <x v="2"/>
    <s v="Q1`21"/>
    <n v="2265387"/>
    <n v="30490"/>
  </r>
  <r>
    <n v="6"/>
    <x v="0"/>
    <s v="TravelMate P215-53"/>
    <x v="0"/>
    <x v="1"/>
    <x v="1"/>
    <x v="6"/>
    <s v="Int"/>
    <x v="0"/>
    <s v="1920x1080"/>
    <x v="0"/>
    <x v="0"/>
    <n v="76925"/>
    <s v="15_75-80"/>
    <s v="7_70-80"/>
    <x v="6"/>
    <x v="2"/>
    <s v="Q1`21"/>
    <n v="461550"/>
    <n v="6212"/>
  </r>
  <r>
    <n v="2"/>
    <x v="0"/>
    <s v="TravelMate P414-51"/>
    <x v="2"/>
    <x v="1"/>
    <x v="1"/>
    <x v="6"/>
    <s v="Int"/>
    <x v="2"/>
    <s v="1920x1080"/>
    <x v="0"/>
    <x v="0"/>
    <n v="105268"/>
    <s v="21_105-110"/>
    <s v="10_100-110"/>
    <x v="5"/>
    <x v="2"/>
    <s v="Q1`21"/>
    <n v="210536"/>
    <n v="2834"/>
  </r>
  <r>
    <n v="4"/>
    <x v="0"/>
    <s v="TravelMate P614-51-G2"/>
    <x v="2"/>
    <x v="1"/>
    <x v="1"/>
    <x v="11"/>
    <s v="Int"/>
    <x v="2"/>
    <s v="1920x1080"/>
    <x v="0"/>
    <x v="0"/>
    <n v="123896"/>
    <s v="24_120-125"/>
    <s v="12_120-130"/>
    <x v="5"/>
    <x v="2"/>
    <s v="Q1`21"/>
    <n v="495584"/>
    <n v="6670"/>
  </r>
  <r>
    <n v="2"/>
    <x v="0"/>
    <s v="TravelMate P614-51TG-G2"/>
    <x v="2"/>
    <x v="1"/>
    <x v="1"/>
    <x v="11"/>
    <s v="MX230"/>
    <x v="2"/>
    <s v="1920x1080"/>
    <x v="1"/>
    <x v="0"/>
    <n v="138990"/>
    <s v="27_135-140"/>
    <s v="13_130-140"/>
    <x v="5"/>
    <x v="2"/>
    <s v="Q1`21"/>
    <n v="277980"/>
    <n v="3741"/>
  </r>
  <r>
    <n v="82"/>
    <x v="1"/>
    <s v="Macbook Air 13 (IL)"/>
    <x v="2"/>
    <x v="0"/>
    <x v="1"/>
    <x v="5"/>
    <s v="Int"/>
    <x v="3"/>
    <s v="2304x1440/2560x1600"/>
    <x v="0"/>
    <x v="0"/>
    <n v="127542"/>
    <s v="25_125-130"/>
    <s v="12_120-130"/>
    <x v="5"/>
    <x v="2"/>
    <s v="Q1`21"/>
    <n v="10458444"/>
    <n v="140760"/>
  </r>
  <r>
    <n v="107"/>
    <x v="1"/>
    <s v="Macbook Air 13 (KY)"/>
    <x v="2"/>
    <x v="0"/>
    <x v="1"/>
    <x v="13"/>
    <s v="Int"/>
    <x v="3"/>
    <s v="2304x1440/2560x1600"/>
    <x v="0"/>
    <x v="2"/>
    <n v="102323"/>
    <s v="20_100-105"/>
    <s v="10_100-110"/>
    <x v="5"/>
    <x v="2"/>
    <s v="Q1`21"/>
    <n v="10948561"/>
    <n v="147356"/>
  </r>
  <r>
    <n v="7529"/>
    <x v="1"/>
    <s v="Macbook Air 13 2020 (M1)"/>
    <x v="2"/>
    <x v="0"/>
    <x v="2"/>
    <x v="14"/>
    <s v="Int"/>
    <x v="3"/>
    <s v="2560x1600"/>
    <x v="0"/>
    <x v="3"/>
    <n v="144348"/>
    <s v="28_140-145"/>
    <s v="14_140-150"/>
    <x v="5"/>
    <x v="2"/>
    <s v="Q1`21"/>
    <n v="1086796092"/>
    <n v="14627134"/>
  </r>
  <r>
    <n v="849"/>
    <x v="1"/>
    <s v="Macbook Pro 13 (IL)"/>
    <x v="2"/>
    <x v="0"/>
    <x v="1"/>
    <x v="5"/>
    <s v="Int"/>
    <x v="3"/>
    <s v="2560x1600"/>
    <x v="0"/>
    <x v="0"/>
    <n v="210240"/>
    <s v="42_210-215"/>
    <s v="21_210-220"/>
    <x v="5"/>
    <x v="2"/>
    <s v="Q1`21"/>
    <n v="178493760"/>
    <n v="2402339"/>
  </r>
  <r>
    <n v="2691"/>
    <x v="1"/>
    <s v="Macbook Pro 13 2020 (M1)"/>
    <x v="2"/>
    <x v="0"/>
    <x v="2"/>
    <x v="14"/>
    <s v="Int"/>
    <x v="3"/>
    <s v="2560x1600"/>
    <x v="0"/>
    <x v="3"/>
    <n v="165865"/>
    <s v="33_165-170"/>
    <s v="16_160-170"/>
    <x v="5"/>
    <x v="2"/>
    <s v="Q1`21"/>
    <n v="446342715"/>
    <n v="6007304"/>
  </r>
  <r>
    <n v="3062"/>
    <x v="1"/>
    <s v="Macbook Pro 16"/>
    <x v="3"/>
    <x v="0"/>
    <x v="1"/>
    <x v="9"/>
    <s v="Pro 5300M/5500M"/>
    <x v="5"/>
    <s v="3072x1920"/>
    <x v="0"/>
    <x v="0"/>
    <n v="367890"/>
    <s v="73_365-370"/>
    <s v="36_360-370"/>
    <x v="5"/>
    <x v="2"/>
    <s v="Q1`21"/>
    <n v="1126479180"/>
    <n v="15161227"/>
  </r>
  <r>
    <n v="139"/>
    <x v="2"/>
    <s v="Asus E410M"/>
    <x v="2"/>
    <x v="0"/>
    <x v="1"/>
    <x v="2"/>
    <s v="Int"/>
    <x v="2"/>
    <s v="1920x1080"/>
    <x v="0"/>
    <x v="1"/>
    <n v="32722"/>
    <s v="6_30-35"/>
    <s v="3_30-40"/>
    <x v="3"/>
    <x v="2"/>
    <s v="Q1`21"/>
    <n v="4548358"/>
    <n v="61216"/>
  </r>
  <r>
    <n v="206"/>
    <x v="2"/>
    <s v="Asus FX505D"/>
    <x v="3"/>
    <x v="0"/>
    <x v="0"/>
    <x v="1"/>
    <s v="RX560"/>
    <x v="0"/>
    <s v="1920x1080"/>
    <x v="0"/>
    <x v="0"/>
    <n v="64527"/>
    <s v="12_60-65"/>
    <s v="6_60-70"/>
    <x v="4"/>
    <x v="2"/>
    <s v="Q1`21"/>
    <n v="13292562"/>
    <n v="178904"/>
  </r>
  <r>
    <n v="30"/>
    <x v="2"/>
    <s v="Asus FX506I"/>
    <x v="3"/>
    <x v="0"/>
    <x v="0"/>
    <x v="7"/>
    <s v="GTX1650/GTX1660/RTX2060"/>
    <x v="0"/>
    <s v="1920x1080"/>
    <x v="0"/>
    <x v="0"/>
    <n v="83054"/>
    <s v="16_80-85"/>
    <s v="8_80-90"/>
    <x v="5"/>
    <x v="2"/>
    <s v="Q1`21"/>
    <n v="2491620"/>
    <n v="33535"/>
  </r>
  <r>
    <n v="2612"/>
    <x v="2"/>
    <s v="Asus FX506L"/>
    <x v="3"/>
    <x v="0"/>
    <x v="1"/>
    <x v="10"/>
    <s v="GTX1650"/>
    <x v="0"/>
    <s v="1920x1080"/>
    <x v="0"/>
    <x v="0"/>
    <n v="74716"/>
    <s v="14_70-75"/>
    <s v="7_70-80"/>
    <x v="6"/>
    <x v="2"/>
    <s v="Q1`21"/>
    <n v="195158192"/>
    <n v="2626624"/>
  </r>
  <r>
    <n v="162"/>
    <x v="2"/>
    <s v="TUF Gaming (Dash) FX516P"/>
    <x v="3"/>
    <x v="0"/>
    <x v="1"/>
    <x v="21"/>
    <s v="RTX3070"/>
    <x v="0"/>
    <s v="1920x1080"/>
    <x v="0"/>
    <x v="0"/>
    <n v="129662"/>
    <s v="25_125-130"/>
    <s v="12_120-130"/>
    <x v="5"/>
    <x v="2"/>
    <s v="Q1`21"/>
    <n v="21005244"/>
    <n v="282709"/>
  </r>
  <r>
    <n v="4"/>
    <x v="2"/>
    <s v="Asus FX706I"/>
    <x v="3"/>
    <x v="0"/>
    <x v="0"/>
    <x v="7"/>
    <s v="GTX1650/GTX1660"/>
    <x v="1"/>
    <s v="1920x1080"/>
    <x v="0"/>
    <x v="0"/>
    <n v="91374"/>
    <s v="18_90-95"/>
    <s v="9_90-100"/>
    <x v="5"/>
    <x v="2"/>
    <s v="Q1`21"/>
    <n v="365496"/>
    <n v="4919"/>
  </r>
  <r>
    <n v="466"/>
    <x v="2"/>
    <s v="Asus FX706L"/>
    <x v="3"/>
    <x v="0"/>
    <x v="1"/>
    <x v="10"/>
    <s v="GTX1650/GTX1660"/>
    <x v="1"/>
    <s v="1920x1080"/>
    <x v="0"/>
    <x v="0"/>
    <n v="78801"/>
    <s v="15_75-80"/>
    <s v="7_70-80"/>
    <x v="6"/>
    <x v="2"/>
    <s v="Q1`21"/>
    <n v="36721266"/>
    <n v="494230"/>
  </r>
  <r>
    <n v="97"/>
    <x v="2"/>
    <s v="Asus G512L"/>
    <x v="3"/>
    <x v="0"/>
    <x v="1"/>
    <x v="10"/>
    <s v="GTX1660"/>
    <x v="0"/>
    <s v="1920x1080"/>
    <x v="0"/>
    <x v="0"/>
    <n v="119385"/>
    <s v="23_115-120"/>
    <s v="11_110-120"/>
    <x v="5"/>
    <x v="2"/>
    <s v="Q1`21"/>
    <n v="11580345"/>
    <n v="155859"/>
  </r>
  <r>
    <n v="46"/>
    <x v="2"/>
    <s v="Asus G532L"/>
    <x v="3"/>
    <x v="0"/>
    <x v="1"/>
    <x v="10"/>
    <s v="RTX2070"/>
    <x v="0"/>
    <s v="1920x1080"/>
    <x v="0"/>
    <x v="0"/>
    <n v="153761"/>
    <s v="30_150-155"/>
    <s v="15_150-160"/>
    <x v="5"/>
    <x v="2"/>
    <s v="Q1`21"/>
    <n v="7073006"/>
    <n v="95195"/>
  </r>
  <r>
    <n v="106"/>
    <x v="2"/>
    <s v="Asus G712L"/>
    <x v="3"/>
    <x v="0"/>
    <x v="1"/>
    <x v="10"/>
    <s v="RTX2060"/>
    <x v="1"/>
    <s v="1920x1080"/>
    <x v="0"/>
    <x v="0"/>
    <n v="133588"/>
    <s v="26_130-135"/>
    <s v="13_130-140"/>
    <x v="5"/>
    <x v="2"/>
    <s v="Q1`21"/>
    <n v="14160328"/>
    <n v="190583"/>
  </r>
  <r>
    <n v="197"/>
    <x v="2"/>
    <s v="Asus G733Q"/>
    <x v="3"/>
    <x v="0"/>
    <x v="0"/>
    <x v="22"/>
    <s v="RTX3080"/>
    <x v="1"/>
    <s v="1920x1080"/>
    <x v="0"/>
    <x v="0"/>
    <n v="262490"/>
    <s v="52_260-265"/>
    <s v="26_260-270"/>
    <x v="5"/>
    <x v="2"/>
    <s v="Q1`21"/>
    <n v="51710530"/>
    <n v="695969"/>
  </r>
  <r>
    <n v="185"/>
    <x v="2"/>
    <s v="Asus GA401I"/>
    <x v="2"/>
    <x v="0"/>
    <x v="0"/>
    <x v="7"/>
    <s v="GTX1650/GTX1660"/>
    <x v="2"/>
    <s v="1920x1080/2560x1440"/>
    <x v="0"/>
    <x v="0"/>
    <n v="114440"/>
    <s v="22_110-115"/>
    <s v="11_110-120"/>
    <x v="5"/>
    <x v="2"/>
    <s v="Q1`21"/>
    <n v="21171400"/>
    <n v="284945"/>
  </r>
  <r>
    <n v="5"/>
    <x v="2"/>
    <s v="Asus GA502I"/>
    <x v="3"/>
    <x v="0"/>
    <x v="0"/>
    <x v="7"/>
    <s v="GTX1660/RTX2060"/>
    <x v="0"/>
    <s v="1920x1080/2560x1440"/>
    <x v="0"/>
    <x v="0"/>
    <n v="106763"/>
    <s v="21_105-110"/>
    <s v="10_100-110"/>
    <x v="5"/>
    <x v="2"/>
    <s v="Q1`21"/>
    <n v="533815"/>
    <n v="7185"/>
  </r>
  <r>
    <n v="5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2"/>
    <s v="Q1`21"/>
    <n v="5575229"/>
    <n v="75037"/>
  </r>
  <r>
    <n v="74"/>
    <x v="2"/>
    <s v="Asus GU502L"/>
    <x v="3"/>
    <x v="0"/>
    <x v="1"/>
    <x v="10"/>
    <s v="RTX2060"/>
    <x v="0"/>
    <s v="1920x1080"/>
    <x v="0"/>
    <x v="0"/>
    <n v="158946"/>
    <s v="31_155-160"/>
    <s v="15_150-160"/>
    <x v="5"/>
    <x v="2"/>
    <s v="Q1`21"/>
    <n v="11762004"/>
    <n v="158304"/>
  </r>
  <r>
    <n v="2"/>
    <x v="2"/>
    <s v="Asus GX701L"/>
    <x v="3"/>
    <x v="0"/>
    <x v="1"/>
    <x v="10"/>
    <s v="RTX2060/RTX2070/RTX2080"/>
    <x v="1"/>
    <s v="1920x1080"/>
    <x v="0"/>
    <x v="0"/>
    <n v="201965"/>
    <s v="40_200-205"/>
    <s v="20_200-210"/>
    <x v="5"/>
    <x v="2"/>
    <s v="Q1`21"/>
    <n v="403930"/>
    <n v="5436"/>
  </r>
  <r>
    <n v="655"/>
    <x v="2"/>
    <s v="Asus M515D"/>
    <x v="0"/>
    <x v="0"/>
    <x v="0"/>
    <x v="1"/>
    <s v="Int"/>
    <x v="0"/>
    <s v="1366x768"/>
    <x v="0"/>
    <x v="0"/>
    <n v="41055"/>
    <s v="8_40-45"/>
    <s v="4_40-50"/>
    <x v="1"/>
    <x v="2"/>
    <s v="Q1`21"/>
    <n v="26891025"/>
    <n v="361925"/>
  </r>
  <r>
    <n v="540"/>
    <x v="2"/>
    <s v="Asus Pro P1440F"/>
    <x v="2"/>
    <x v="1"/>
    <x v="1"/>
    <x v="11"/>
    <s v="Int"/>
    <x v="2"/>
    <s v="1920x1080"/>
    <x v="0"/>
    <x v="0"/>
    <n v="46999"/>
    <s v="9_45-50"/>
    <s v="4_40-50"/>
    <x v="1"/>
    <x v="2"/>
    <s v="Q1`21"/>
    <n v="25379460"/>
    <n v="341581"/>
  </r>
  <r>
    <n v="148"/>
    <x v="2"/>
    <s v="Asus Pro P2540F"/>
    <x v="1"/>
    <x v="1"/>
    <x v="1"/>
    <x v="11"/>
    <s v="Int/MX110"/>
    <x v="0"/>
    <s v="1920x1080"/>
    <x v="0"/>
    <x v="0"/>
    <n v="56063"/>
    <s v="11_55-60"/>
    <s v="5_50-60"/>
    <x v="2"/>
    <x v="2"/>
    <s v="Q1`21"/>
    <n v="8297324"/>
    <n v="111673"/>
  </r>
  <r>
    <n v="577"/>
    <x v="2"/>
    <s v="Asus Pro P3540F"/>
    <x v="0"/>
    <x v="1"/>
    <x v="1"/>
    <x v="11"/>
    <s v="Int"/>
    <x v="0"/>
    <s v="1920x1080"/>
    <x v="0"/>
    <x v="0"/>
    <n v="56229"/>
    <s v="11_55-60"/>
    <s v="5_50-60"/>
    <x v="2"/>
    <x v="2"/>
    <s v="Q1`21"/>
    <n v="32444133"/>
    <n v="436664"/>
  </r>
  <r>
    <n v="155"/>
    <x v="2"/>
    <s v="Asus Pro P5440F"/>
    <x v="0"/>
    <x v="1"/>
    <x v="1"/>
    <x v="11"/>
    <s v="Int"/>
    <x v="0"/>
    <s v="1920x1080"/>
    <x v="0"/>
    <x v="0"/>
    <n v="60368"/>
    <s v="12_60-65"/>
    <s v="6_60-70"/>
    <x v="4"/>
    <x v="2"/>
    <s v="Q1`21"/>
    <n v="9357040"/>
    <n v="125936"/>
  </r>
  <r>
    <n v="351"/>
    <x v="2"/>
    <s v="Asus X415M"/>
    <x v="2"/>
    <x v="0"/>
    <x v="1"/>
    <x v="2"/>
    <s v="Int"/>
    <x v="2"/>
    <s v="1920x1080"/>
    <x v="0"/>
    <x v="1"/>
    <n v="29990"/>
    <s v="5_25-30"/>
    <s v="2_20-30"/>
    <x v="0"/>
    <x v="2"/>
    <s v="Q1`21"/>
    <n v="10526490"/>
    <n v="141676"/>
  </r>
  <r>
    <n v="623"/>
    <x v="2"/>
    <s v="Asus X509D"/>
    <x v="1"/>
    <x v="0"/>
    <x v="0"/>
    <x v="1"/>
    <s v="Int/MX230"/>
    <x v="0"/>
    <s v="1920x1080"/>
    <x v="0"/>
    <x v="0"/>
    <n v="44550"/>
    <s v="8_40-45"/>
    <s v="4_40-50"/>
    <x v="1"/>
    <x v="2"/>
    <s v="Q1`21"/>
    <n v="27754650"/>
    <n v="373548"/>
  </r>
  <r>
    <n v="55"/>
    <x v="2"/>
    <s v="Asus X515J"/>
    <x v="1"/>
    <x v="0"/>
    <x v="1"/>
    <x v="5"/>
    <s v="MX130"/>
    <x v="0"/>
    <s v="1920x1080"/>
    <x v="0"/>
    <x v="0"/>
    <n v="52276"/>
    <s v="10_50-55"/>
    <s v="5_50-60"/>
    <x v="2"/>
    <x v="2"/>
    <s v="Q1`21"/>
    <n v="2875180"/>
    <n v="38697"/>
  </r>
  <r>
    <n v="2"/>
    <x v="2"/>
    <s v="Asus X543B"/>
    <x v="0"/>
    <x v="0"/>
    <x v="0"/>
    <x v="0"/>
    <s v="Int"/>
    <x v="0"/>
    <s v="1920x1080"/>
    <x v="0"/>
    <x v="0"/>
    <n v="32965"/>
    <s v="6_30-35"/>
    <s v="3_30-40"/>
    <x v="3"/>
    <x v="2"/>
    <s v="Q1`21"/>
    <n v="65930"/>
    <n v="887"/>
  </r>
  <r>
    <n v="62"/>
    <x v="2"/>
    <s v="Asus X570D"/>
    <x v="3"/>
    <x v="0"/>
    <x v="0"/>
    <x v="1"/>
    <s v="GTX1050"/>
    <x v="0"/>
    <s v="1920x1080"/>
    <x v="0"/>
    <x v="0"/>
    <n v="57832"/>
    <s v="11_55-60"/>
    <s v="5_50-60"/>
    <x v="2"/>
    <x v="2"/>
    <s v="Q1`21"/>
    <n v="3585584"/>
    <n v="48258"/>
  </r>
  <r>
    <n v="143"/>
    <x v="2"/>
    <s v="ExpertBook B9400C"/>
    <x v="2"/>
    <x v="1"/>
    <x v="1"/>
    <x v="6"/>
    <s v="Int"/>
    <x v="2"/>
    <s v="1920x1080"/>
    <x v="0"/>
    <x v="0"/>
    <n v="122639"/>
    <s v="24_120-125"/>
    <s v="12_120-130"/>
    <x v="5"/>
    <x v="2"/>
    <s v="Q1`21"/>
    <n v="17537377"/>
    <n v="236035"/>
  </r>
  <r>
    <n v="125"/>
    <x v="2"/>
    <s v="ExpertBook B9450F"/>
    <x v="2"/>
    <x v="1"/>
    <x v="1"/>
    <x v="11"/>
    <s v="Int"/>
    <x v="2"/>
    <s v="1920x1080"/>
    <x v="0"/>
    <x v="0"/>
    <n v="96024"/>
    <s v="19_95-100"/>
    <s v="9_90-100"/>
    <x v="5"/>
    <x v="2"/>
    <s v="Q1`21"/>
    <n v="12003000"/>
    <n v="161548"/>
  </r>
  <r>
    <n v="480"/>
    <x v="2"/>
    <s v="ExpertBook P1 P1510C"/>
    <x v="0"/>
    <x v="1"/>
    <x v="0"/>
    <x v="1"/>
    <s v="Int"/>
    <x v="0"/>
    <s v="1920x1080"/>
    <x v="0"/>
    <x v="0"/>
    <n v="57990"/>
    <s v="11_55-60"/>
    <s v="5_50-60"/>
    <x v="2"/>
    <x v="2"/>
    <s v="Q1`21"/>
    <n v="27835200"/>
    <n v="374633"/>
  </r>
  <r>
    <n v="88"/>
    <x v="2"/>
    <s v="ExpertBook P2 P2451F"/>
    <x v="2"/>
    <x v="1"/>
    <x v="1"/>
    <x v="11"/>
    <s v="Int"/>
    <x v="2"/>
    <s v="1920x1080"/>
    <x v="0"/>
    <x v="0"/>
    <n v="47995"/>
    <s v="9_45-50"/>
    <s v="4_40-50"/>
    <x v="1"/>
    <x v="2"/>
    <s v="Q1`21"/>
    <n v="4223560"/>
    <n v="56845"/>
  </r>
  <r>
    <n v="95"/>
    <x v="2"/>
    <s v="Flow X13 GV301Q"/>
    <x v="2"/>
    <x v="0"/>
    <x v="0"/>
    <x v="22"/>
    <s v="GTX1650"/>
    <x v="3"/>
    <s v="1920x1200"/>
    <x v="1"/>
    <x v="0"/>
    <n v="191995"/>
    <s v="38_190-195"/>
    <s v="19_190-200"/>
    <x v="5"/>
    <x v="2"/>
    <s v="Q1`21"/>
    <n v="18239525"/>
    <n v="245485"/>
  </r>
  <r>
    <n v="44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2"/>
    <s v="Q1`21"/>
    <n v="6835488"/>
    <n v="91998"/>
  </r>
  <r>
    <n v="32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2"/>
    <s v="Q1`21"/>
    <n v="4671680"/>
    <n v="62876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2"/>
    <s v="Q1`21"/>
    <n v="1896300"/>
    <n v="25522"/>
  </r>
  <r>
    <n v="157"/>
    <x v="2"/>
    <s v="VivoBook Flip TP401M"/>
    <x v="2"/>
    <x v="0"/>
    <x v="1"/>
    <x v="2"/>
    <s v="Int"/>
    <x v="2"/>
    <s v="1920x1080"/>
    <x v="1"/>
    <x v="1"/>
    <n v="36930"/>
    <s v="7_35-40"/>
    <s v="3_30-40"/>
    <x v="3"/>
    <x v="2"/>
    <s v="Q1`21"/>
    <n v="5798010"/>
    <n v="78035"/>
  </r>
  <r>
    <n v="23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2"/>
    <s v="Q1`21"/>
    <n v="2026300"/>
    <n v="27272"/>
  </r>
  <r>
    <n v="190"/>
    <x v="2"/>
    <s v="VivoBook K413J"/>
    <x v="2"/>
    <x v="0"/>
    <x v="1"/>
    <x v="5"/>
    <s v="Int"/>
    <x v="2"/>
    <s v="1920x1080"/>
    <x v="0"/>
    <x v="0"/>
    <n v="46248"/>
    <s v="9_45-50"/>
    <s v="4_40-50"/>
    <x v="1"/>
    <x v="2"/>
    <s v="Q1`21"/>
    <n v="8787120"/>
    <n v="118265"/>
  </r>
  <r>
    <n v="3614"/>
    <x v="2"/>
    <s v="VivoBook M433I"/>
    <x v="2"/>
    <x v="0"/>
    <x v="0"/>
    <x v="7"/>
    <s v="Int"/>
    <x v="2"/>
    <s v="1920x1080"/>
    <x v="0"/>
    <x v="0"/>
    <n v="53249"/>
    <s v="10_50-55"/>
    <s v="5_50-60"/>
    <x v="2"/>
    <x v="2"/>
    <s v="Q1`21"/>
    <n v="192441886"/>
    <n v="2590066"/>
  </r>
  <r>
    <n v="586"/>
    <x v="2"/>
    <s v="VivoBook M513I"/>
    <x v="0"/>
    <x v="0"/>
    <x v="0"/>
    <x v="7"/>
    <s v="Int"/>
    <x v="0"/>
    <s v="1920x1080"/>
    <x v="0"/>
    <x v="0"/>
    <n v="58495"/>
    <s v="11_55-60"/>
    <s v="5_50-60"/>
    <x v="2"/>
    <x v="2"/>
    <s v="Q1`21"/>
    <n v="34278070"/>
    <n v="461347"/>
  </r>
  <r>
    <n v="9"/>
    <x v="2"/>
    <s v="VivoBook R521J"/>
    <x v="1"/>
    <x v="0"/>
    <x v="1"/>
    <x v="5"/>
    <s v="MX330"/>
    <x v="0"/>
    <s v="1920x1080"/>
    <x v="0"/>
    <x v="0"/>
    <n v="47993"/>
    <s v="9_45-50"/>
    <s v="4_40-50"/>
    <x v="1"/>
    <x v="2"/>
    <s v="Q1`21"/>
    <n v="431937"/>
    <n v="5813"/>
  </r>
  <r>
    <n v="1662"/>
    <x v="2"/>
    <s v="VivoBook S15 M533I"/>
    <x v="0"/>
    <x v="0"/>
    <x v="0"/>
    <x v="7"/>
    <s v="Int"/>
    <x v="0"/>
    <s v="1920x1080"/>
    <x v="0"/>
    <x v="0"/>
    <n v="61311"/>
    <s v="12_60-65"/>
    <s v="6_60-70"/>
    <x v="4"/>
    <x v="2"/>
    <s v="Q1`21"/>
    <n v="101898882"/>
    <n v="1371452"/>
  </r>
  <r>
    <n v="1004"/>
    <x v="2"/>
    <s v="VivoBook S15 S533E"/>
    <x v="0"/>
    <x v="0"/>
    <x v="1"/>
    <x v="6"/>
    <s v="Int"/>
    <x v="0"/>
    <s v="1920x1080"/>
    <x v="0"/>
    <x v="0"/>
    <n v="85321"/>
    <s v="17_85-90"/>
    <s v="8_80-90"/>
    <x v="5"/>
    <x v="2"/>
    <s v="Q1`21"/>
    <n v="85662284"/>
    <n v="1152924"/>
  </r>
  <r>
    <n v="35"/>
    <x v="2"/>
    <s v="VivoBook S333J"/>
    <x v="2"/>
    <x v="0"/>
    <x v="1"/>
    <x v="5"/>
    <s v="Int"/>
    <x v="3"/>
    <s v="1920x1080"/>
    <x v="0"/>
    <x v="0"/>
    <n v="64714"/>
    <s v="12_60-65"/>
    <s v="6_60-70"/>
    <x v="4"/>
    <x v="2"/>
    <s v="Q1`21"/>
    <n v="2264990"/>
    <n v="30484"/>
  </r>
  <r>
    <n v="51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2"/>
    <s v="Q1`21"/>
    <n v="37882880"/>
    <n v="509864"/>
  </r>
  <r>
    <n v="60"/>
    <x v="2"/>
    <s v="VivoBook S533F"/>
    <x v="1"/>
    <x v="0"/>
    <x v="1"/>
    <x v="11"/>
    <s v="MX250"/>
    <x v="0"/>
    <s v="1920x1080"/>
    <x v="0"/>
    <x v="0"/>
    <n v="76000"/>
    <s v="15_75-80"/>
    <s v="7_70-80"/>
    <x v="6"/>
    <x v="2"/>
    <s v="Q1`21"/>
    <n v="4560000"/>
    <n v="61373"/>
  </r>
  <r>
    <n v="185"/>
    <x v="2"/>
    <s v="VivoBook X413E"/>
    <x v="2"/>
    <x v="0"/>
    <x v="1"/>
    <x v="6"/>
    <s v="Int"/>
    <x v="2"/>
    <s v="1920x1080"/>
    <x v="0"/>
    <x v="0"/>
    <n v="64887"/>
    <s v="12_60-65"/>
    <s v="6_60-70"/>
    <x v="4"/>
    <x v="2"/>
    <s v="Q1`21"/>
    <n v="12004095"/>
    <n v="161563"/>
  </r>
  <r>
    <n v="685"/>
    <x v="2"/>
    <s v="VivoBook X512D"/>
    <x v="1"/>
    <x v="0"/>
    <x v="0"/>
    <x v="1"/>
    <s v="RX540"/>
    <x v="0"/>
    <s v="1366x768"/>
    <x v="0"/>
    <x v="0"/>
    <n v="44460"/>
    <s v="8_40-45"/>
    <s v="4_40-50"/>
    <x v="1"/>
    <x v="2"/>
    <s v="Q1`21"/>
    <n v="30455100"/>
    <n v="409894"/>
  </r>
  <r>
    <n v="99"/>
    <x v="2"/>
    <s v="VivoBook X512F"/>
    <x v="1"/>
    <x v="0"/>
    <x v="1"/>
    <x v="4"/>
    <s v="MX250"/>
    <x v="0"/>
    <s v="1920x1080"/>
    <x v="0"/>
    <x v="0"/>
    <n v="54762"/>
    <s v="10_50-55"/>
    <s v="5_50-60"/>
    <x v="2"/>
    <x v="2"/>
    <s v="Q1`21"/>
    <n v="5421438"/>
    <n v="72967"/>
  </r>
  <r>
    <n v="183"/>
    <x v="2"/>
    <s v="VivoBook X512J"/>
    <x v="1"/>
    <x v="0"/>
    <x v="1"/>
    <x v="5"/>
    <s v="MX330"/>
    <x v="0"/>
    <s v="1920x1080"/>
    <x v="0"/>
    <x v="0"/>
    <n v="54154"/>
    <s v="10_50-55"/>
    <s v="5_50-60"/>
    <x v="2"/>
    <x v="2"/>
    <s v="Q1`21"/>
    <n v="9910182"/>
    <n v="133381"/>
  </r>
  <r>
    <n v="882"/>
    <x v="2"/>
    <s v="VivoBook X515M"/>
    <x v="0"/>
    <x v="0"/>
    <x v="1"/>
    <x v="2"/>
    <s v="Int"/>
    <x v="0"/>
    <s v="1920x1080"/>
    <x v="0"/>
    <x v="1"/>
    <n v="36945"/>
    <s v="7_35-40"/>
    <s v="3_30-40"/>
    <x v="3"/>
    <x v="2"/>
    <s v="Q1`21"/>
    <n v="32585490"/>
    <n v="438566"/>
  </r>
  <r>
    <n v="7"/>
    <x v="2"/>
    <s v="VivoBook X540M"/>
    <x v="1"/>
    <x v="0"/>
    <x v="1"/>
    <x v="2"/>
    <s v="MX110"/>
    <x v="0"/>
    <s v="1366x768"/>
    <x v="0"/>
    <x v="1"/>
    <n v="32544"/>
    <s v="6_30-35"/>
    <s v="3_30-40"/>
    <x v="3"/>
    <x v="2"/>
    <s v="Q1`21"/>
    <n v="227808"/>
    <n v="3066"/>
  </r>
  <r>
    <n v="1144"/>
    <x v="2"/>
    <s v="VivoBook X543M"/>
    <x v="0"/>
    <x v="0"/>
    <x v="1"/>
    <x v="2"/>
    <s v="Int"/>
    <x v="0"/>
    <s v="1920x1080"/>
    <x v="0"/>
    <x v="1"/>
    <n v="34762"/>
    <s v="6_30-35"/>
    <s v="3_30-40"/>
    <x v="3"/>
    <x v="2"/>
    <s v="Q1`21"/>
    <n v="39767728"/>
    <n v="535232"/>
  </r>
  <r>
    <n v="224"/>
    <x v="2"/>
    <s v="VivoBook X712D"/>
    <x v="1"/>
    <x v="0"/>
    <x v="0"/>
    <x v="1"/>
    <s v="Int/R540X"/>
    <x v="1"/>
    <s v="1600x900/1920x1080"/>
    <x v="0"/>
    <x v="0"/>
    <n v="53622"/>
    <s v="10_50-55"/>
    <s v="5_50-60"/>
    <x v="2"/>
    <x v="2"/>
    <s v="Q1`21"/>
    <n v="12011328"/>
    <n v="161660"/>
  </r>
  <r>
    <n v="277"/>
    <x v="2"/>
    <s v="Zenbook Duo UX482E"/>
    <x v="2"/>
    <x v="0"/>
    <x v="1"/>
    <x v="6"/>
    <s v="Int/MX450"/>
    <x v="2"/>
    <s v="1920x1080+ScreenPad"/>
    <x v="1"/>
    <x v="0"/>
    <n v="125257"/>
    <s v="25_125-130"/>
    <s v="12_120-130"/>
    <x v="5"/>
    <x v="2"/>
    <s v="Q1`21"/>
    <n v="34696189"/>
    <n v="466974"/>
  </r>
  <r>
    <n v="164"/>
    <x v="2"/>
    <s v="Zenbook Flip S UX371E"/>
    <x v="2"/>
    <x v="0"/>
    <x v="1"/>
    <x v="6"/>
    <s v="Int"/>
    <x v="3"/>
    <s v="3840х2160"/>
    <x v="1"/>
    <x v="0"/>
    <n v="139456"/>
    <s v="27_135-140"/>
    <s v="13_130-140"/>
    <x v="5"/>
    <x v="2"/>
    <s v="Q1`21"/>
    <n v="22870784"/>
    <n v="307817"/>
  </r>
  <r>
    <n v="74"/>
    <x v="2"/>
    <s v="Zenbook Flip UX363E"/>
    <x v="2"/>
    <x v="0"/>
    <x v="1"/>
    <x v="6"/>
    <s v="Int"/>
    <x v="3"/>
    <s v="1920x1080"/>
    <x v="1"/>
    <x v="0"/>
    <n v="99450"/>
    <s v="19_95-100"/>
    <s v="9_90-100"/>
    <x v="5"/>
    <x v="2"/>
    <s v="Q1`21"/>
    <n v="7359300"/>
    <n v="99048"/>
  </r>
  <r>
    <n v="23"/>
    <x v="2"/>
    <s v="Zenbook Flip UX363J"/>
    <x v="2"/>
    <x v="0"/>
    <x v="1"/>
    <x v="5"/>
    <s v="Int"/>
    <x v="3"/>
    <s v="1920x1080"/>
    <x v="1"/>
    <x v="0"/>
    <n v="92374"/>
    <s v="18_90-95"/>
    <s v="9_90-100"/>
    <x v="5"/>
    <x v="2"/>
    <s v="Q1`21"/>
    <n v="2124602"/>
    <n v="28595"/>
  </r>
  <r>
    <n v="16"/>
    <x v="2"/>
    <s v="Zenbook Flip UX463F"/>
    <x v="2"/>
    <x v="0"/>
    <x v="1"/>
    <x v="4"/>
    <s v="Int"/>
    <x v="2"/>
    <s v="1920x1080"/>
    <x v="1"/>
    <x v="0"/>
    <n v="76543"/>
    <s v="15_75-80"/>
    <s v="7_70-80"/>
    <x v="6"/>
    <x v="2"/>
    <s v="Q1`21"/>
    <n v="1224688"/>
    <n v="16483"/>
  </r>
  <r>
    <n v="16"/>
    <x v="2"/>
    <s v="ZenBook Pro Duo UX581L"/>
    <x v="3"/>
    <x v="0"/>
    <x v="1"/>
    <x v="10"/>
    <s v="RTX2060"/>
    <x v="0"/>
    <s v="3840x2160+ScreenPad"/>
    <x v="1"/>
    <x v="0"/>
    <n v="266335"/>
    <s v="53_265-270"/>
    <s v="26_260-270"/>
    <x v="5"/>
    <x v="2"/>
    <s v="Q1`21"/>
    <n v="4261360"/>
    <n v="57353"/>
  </r>
  <r>
    <n v="903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2"/>
    <s v="Q1`21"/>
    <n v="72230970"/>
    <n v="972153"/>
  </r>
  <r>
    <n v="74"/>
    <x v="2"/>
    <s v="Zenbook UX325E"/>
    <x v="2"/>
    <x v="0"/>
    <x v="1"/>
    <x v="6"/>
    <s v="Int"/>
    <x v="3"/>
    <s v="1920x1080"/>
    <x v="0"/>
    <x v="0"/>
    <n v="75104"/>
    <s v="15_75-80"/>
    <s v="7_70-80"/>
    <x v="6"/>
    <x v="2"/>
    <s v="Q1`21"/>
    <n v="5557696"/>
    <n v="74801"/>
  </r>
  <r>
    <n v="49"/>
    <x v="2"/>
    <s v="Zenbook UX325J"/>
    <x v="2"/>
    <x v="0"/>
    <x v="1"/>
    <x v="5"/>
    <s v="Int"/>
    <x v="3"/>
    <s v="1920x1080"/>
    <x v="0"/>
    <x v="0"/>
    <n v="70279"/>
    <s v="14_70-75"/>
    <s v="7_70-80"/>
    <x v="6"/>
    <x v="2"/>
    <s v="Q1`21"/>
    <n v="3443671"/>
    <n v="46348"/>
  </r>
  <r>
    <n v="78"/>
    <x v="2"/>
    <s v="Zenbook UX393E"/>
    <x v="2"/>
    <x v="0"/>
    <x v="1"/>
    <x v="6"/>
    <s v="Int"/>
    <x v="2"/>
    <s v="1920x1080"/>
    <x v="1"/>
    <x v="0"/>
    <n v="132516"/>
    <s v="26_130-135"/>
    <s v="13_130-140"/>
    <x v="5"/>
    <x v="2"/>
    <s v="Q1`21"/>
    <n v="10336248"/>
    <n v="139115"/>
  </r>
  <r>
    <n v="231"/>
    <x v="2"/>
    <s v="Zenbook UX425E"/>
    <x v="2"/>
    <x v="0"/>
    <x v="1"/>
    <x v="6"/>
    <s v="Int"/>
    <x v="2"/>
    <s v="1920x1080"/>
    <x v="0"/>
    <x v="0"/>
    <n v="76554"/>
    <s v="15_75-80"/>
    <s v="7_70-80"/>
    <x v="6"/>
    <x v="2"/>
    <s v="Q1`21"/>
    <n v="17683974"/>
    <n v="238008"/>
  </r>
  <r>
    <n v="113"/>
    <x v="2"/>
    <s v="Zenbook UX425J"/>
    <x v="2"/>
    <x v="0"/>
    <x v="1"/>
    <x v="5"/>
    <s v="Int"/>
    <x v="2"/>
    <s v="1920x1080"/>
    <x v="0"/>
    <x v="0"/>
    <n v="86068"/>
    <s v="17_85-90"/>
    <s v="8_80-90"/>
    <x v="5"/>
    <x v="2"/>
    <s v="Q1`21"/>
    <n v="9725684"/>
    <n v="130897"/>
  </r>
  <r>
    <n v="160"/>
    <x v="2"/>
    <s v="Zenbook UX434F"/>
    <x v="2"/>
    <x v="0"/>
    <x v="1"/>
    <x v="11"/>
    <s v="MX250"/>
    <x v="2"/>
    <s v="1920x1080"/>
    <x v="0"/>
    <x v="0"/>
    <n v="91922"/>
    <s v="18_90-95"/>
    <s v="9_90-100"/>
    <x v="5"/>
    <x v="2"/>
    <s v="Q1`21"/>
    <n v="14707520"/>
    <n v="197948"/>
  </r>
  <r>
    <n v="510"/>
    <x v="2"/>
    <s v="Zenbook UX435E"/>
    <x v="2"/>
    <x v="0"/>
    <x v="1"/>
    <x v="6"/>
    <s v="Int"/>
    <x v="2"/>
    <s v="1920x1080"/>
    <x v="0"/>
    <x v="0"/>
    <n v="99161"/>
    <s v="19_95-100"/>
    <s v="9_90-100"/>
    <x v="5"/>
    <x v="2"/>
    <s v="Q1`21"/>
    <n v="50572110"/>
    <n v="680648"/>
  </r>
  <r>
    <n v="197"/>
    <x v="2"/>
    <s v="Zephyrus Duo GX551Q"/>
    <x v="3"/>
    <x v="0"/>
    <x v="0"/>
    <x v="22"/>
    <s v="RTX3080"/>
    <x v="0"/>
    <s v="1920x1080+ScreenPad"/>
    <x v="1"/>
    <x v="0"/>
    <n v="278523"/>
    <s v="55_275-280"/>
    <s v="27_270-280"/>
    <x v="5"/>
    <x v="2"/>
    <s v="Q1`21"/>
    <n v="54869031"/>
    <n v="738480"/>
  </r>
  <r>
    <n v="13"/>
    <x v="3"/>
    <s v="Alienware m15 R3"/>
    <x v="3"/>
    <x v="0"/>
    <x v="1"/>
    <x v="10"/>
    <s v="RTX2060/RTX2070/RTX2080"/>
    <x v="0"/>
    <s v="1920x1080/3840x2160"/>
    <x v="0"/>
    <x v="0"/>
    <n v="206566"/>
    <s v="41_205-210"/>
    <s v="20_200-210"/>
    <x v="5"/>
    <x v="2"/>
    <s v="Q1`21"/>
    <n v="2685358"/>
    <n v="36142"/>
  </r>
  <r>
    <n v="933"/>
    <x v="3"/>
    <s v="Inspiron 3501"/>
    <x v="0"/>
    <x v="0"/>
    <x v="1"/>
    <x v="5"/>
    <s v="Int"/>
    <x v="0"/>
    <s v="1920x1080"/>
    <x v="0"/>
    <x v="0"/>
    <n v="37461"/>
    <s v="7_35-40"/>
    <s v="3_30-40"/>
    <x v="3"/>
    <x v="2"/>
    <s v="Q1`21"/>
    <n v="34951113"/>
    <n v="470405"/>
  </r>
  <r>
    <n v="314"/>
    <x v="3"/>
    <s v="Inspiron 3505"/>
    <x v="0"/>
    <x v="0"/>
    <x v="0"/>
    <x v="1"/>
    <s v="Int"/>
    <x v="0"/>
    <s v="1920x1080"/>
    <x v="0"/>
    <x v="0"/>
    <n v="58240"/>
    <s v="11_55-60"/>
    <s v="5_50-60"/>
    <x v="2"/>
    <x v="2"/>
    <s v="Q1`21"/>
    <n v="18287360"/>
    <n v="246129"/>
  </r>
  <r>
    <n v="900"/>
    <x v="3"/>
    <s v="Inspiron 3583"/>
    <x v="1"/>
    <x v="0"/>
    <x v="1"/>
    <x v="4"/>
    <s v="Int/520"/>
    <x v="0"/>
    <s v="1920x1080"/>
    <x v="0"/>
    <x v="0"/>
    <n v="31914"/>
    <s v="6_30-35"/>
    <s v="3_30-40"/>
    <x v="3"/>
    <x v="2"/>
    <s v="Q1`21"/>
    <n v="28722600"/>
    <n v="386576"/>
  </r>
  <r>
    <n v="408"/>
    <x v="3"/>
    <s v="Inspiron 3793"/>
    <x v="1"/>
    <x v="0"/>
    <x v="1"/>
    <x v="5"/>
    <s v="Int/MX230/MX250"/>
    <x v="1"/>
    <s v="1920x1080"/>
    <x v="0"/>
    <x v="0"/>
    <n v="61123"/>
    <s v="12_60-65"/>
    <s v="6_60-70"/>
    <x v="4"/>
    <x v="2"/>
    <s v="Q1`21"/>
    <n v="24938184"/>
    <n v="335642"/>
  </r>
  <r>
    <n v="65"/>
    <x v="3"/>
    <s v="Inspiron 7400"/>
    <x v="2"/>
    <x v="0"/>
    <x v="1"/>
    <x v="6"/>
    <s v="Int/MX350"/>
    <x v="2"/>
    <s v="2560x1600"/>
    <x v="0"/>
    <x v="0"/>
    <n v="97200"/>
    <s v="19_95-100"/>
    <s v="9_90-100"/>
    <x v="5"/>
    <x v="2"/>
    <s v="Q1`21"/>
    <n v="6318000"/>
    <n v="85034"/>
  </r>
  <r>
    <n v="282"/>
    <x v="3"/>
    <s v="Inspiron G3 15-3500"/>
    <x v="3"/>
    <x v="0"/>
    <x v="1"/>
    <x v="10"/>
    <s v="GTX1650/GTX1650/RTX2060"/>
    <x v="0"/>
    <s v="1920x1080"/>
    <x v="0"/>
    <x v="0"/>
    <n v="83835"/>
    <s v="16_80-85"/>
    <s v="8_80-90"/>
    <x v="5"/>
    <x v="2"/>
    <s v="Q1`21"/>
    <n v="23641470"/>
    <n v="318189"/>
  </r>
  <r>
    <n v="6"/>
    <x v="3"/>
    <s v="Inspiron G5 15-5000"/>
    <x v="3"/>
    <x v="0"/>
    <x v="1"/>
    <x v="10"/>
    <s v="RTX2060"/>
    <x v="0"/>
    <s v="1920x1080"/>
    <x v="0"/>
    <x v="0"/>
    <n v="103192"/>
    <s v="20_100-105"/>
    <s v="10_100-110"/>
    <x v="5"/>
    <x v="2"/>
    <s v="Q1`21"/>
    <n v="619152"/>
    <n v="8333"/>
  </r>
  <r>
    <n v="262"/>
    <x v="3"/>
    <s v="Inspiron G5 15-5500"/>
    <x v="3"/>
    <x v="0"/>
    <x v="1"/>
    <x v="10"/>
    <s v="GTX1650/RTX2060/RTX2070"/>
    <x v="0"/>
    <s v="1920x1080"/>
    <x v="0"/>
    <x v="0"/>
    <n v="100229"/>
    <s v="20_100-105"/>
    <s v="10_100-110"/>
    <x v="5"/>
    <x v="2"/>
    <s v="Q1`21"/>
    <n v="26259998"/>
    <n v="353432"/>
  </r>
  <r>
    <n v="13"/>
    <x v="3"/>
    <s v="Inspiron G5 15-5505"/>
    <x v="3"/>
    <x v="0"/>
    <x v="0"/>
    <x v="8"/>
    <s v="RX 5600M"/>
    <x v="0"/>
    <s v="1920x1080"/>
    <x v="0"/>
    <x v="0"/>
    <n v="84980"/>
    <s v="16_80-85"/>
    <s v="8_80-90"/>
    <x v="5"/>
    <x v="2"/>
    <s v="Q1`21"/>
    <n v="1104740"/>
    <n v="14869"/>
  </r>
  <r>
    <n v="6"/>
    <x v="3"/>
    <s v="Inspiron G5 15-5590"/>
    <x v="3"/>
    <x v="0"/>
    <x v="1"/>
    <x v="9"/>
    <s v="GTX1660/RTX2060/RTX2070"/>
    <x v="0"/>
    <s v="1920x1080"/>
    <x v="0"/>
    <x v="0"/>
    <n v="97308"/>
    <s v="19_95-100"/>
    <s v="9_90-100"/>
    <x v="5"/>
    <x v="2"/>
    <s v="Q1`21"/>
    <n v="583848"/>
    <n v="7858"/>
  </r>
  <r>
    <n v="191"/>
    <x v="3"/>
    <s v="Inspiron G7 17-7700"/>
    <x v="3"/>
    <x v="0"/>
    <x v="1"/>
    <x v="10"/>
    <s v="GTX1660/RTX2060/RTX2070"/>
    <x v="1"/>
    <s v="1920x1080"/>
    <x v="0"/>
    <x v="0"/>
    <n v="145716"/>
    <s v="29_145-150"/>
    <s v="14_140-150"/>
    <x v="5"/>
    <x v="2"/>
    <s v="Q1`21"/>
    <n v="27831756"/>
    <n v="374586"/>
  </r>
  <r>
    <n v="17"/>
    <x v="3"/>
    <s v="Latitude 3301"/>
    <x v="2"/>
    <x v="1"/>
    <x v="1"/>
    <x v="4"/>
    <s v="Int"/>
    <x v="3"/>
    <s v="1920x1080"/>
    <x v="0"/>
    <x v="0"/>
    <n v="69990"/>
    <s v="13_65-70"/>
    <s v="6_60-70"/>
    <x v="4"/>
    <x v="2"/>
    <s v="Q1`21"/>
    <n v="1189830"/>
    <n v="16014"/>
  </r>
  <r>
    <n v="291"/>
    <x v="3"/>
    <s v="Latitude 3410"/>
    <x v="2"/>
    <x v="1"/>
    <x v="1"/>
    <x v="11"/>
    <s v="Int"/>
    <x v="2"/>
    <s v="1920x1080"/>
    <x v="0"/>
    <x v="0"/>
    <n v="63245"/>
    <s v="12_60-65"/>
    <s v="6_60-70"/>
    <x v="4"/>
    <x v="2"/>
    <s v="Q1`21"/>
    <n v="18404295"/>
    <n v="247702"/>
  </r>
  <r>
    <n v="1"/>
    <x v="3"/>
    <s v="Latitude 3490"/>
    <x v="2"/>
    <x v="1"/>
    <x v="1"/>
    <x v="15"/>
    <s v="Int"/>
    <x v="2"/>
    <s v="1366x768"/>
    <x v="0"/>
    <x v="0"/>
    <n v="62990"/>
    <s v="12_60-65"/>
    <s v="6_60-70"/>
    <x v="4"/>
    <x v="2"/>
    <s v="Q1`21"/>
    <n v="62990"/>
    <n v="848"/>
  </r>
  <r>
    <n v="531"/>
    <x v="3"/>
    <s v="Latitude 3510"/>
    <x v="1"/>
    <x v="1"/>
    <x v="1"/>
    <x v="11"/>
    <s v="Int/RX640"/>
    <x v="0"/>
    <s v="1920x1080"/>
    <x v="0"/>
    <x v="0"/>
    <n v="61726"/>
    <s v="12_60-65"/>
    <s v="6_60-70"/>
    <x v="4"/>
    <x v="2"/>
    <s v="Q1`21"/>
    <n v="32776506"/>
    <n v="441137"/>
  </r>
  <r>
    <n v="82"/>
    <x v="3"/>
    <s v="Latitude 5310"/>
    <x v="2"/>
    <x v="1"/>
    <x v="1"/>
    <x v="11"/>
    <s v="Int"/>
    <x v="3"/>
    <s v="1920x1080"/>
    <x v="0"/>
    <x v="0"/>
    <n v="90000"/>
    <s v="18_90-95"/>
    <s v="9_90-100"/>
    <x v="5"/>
    <x v="2"/>
    <s v="Q1`21"/>
    <n v="7380000"/>
    <n v="99327"/>
  </r>
  <r>
    <n v="38"/>
    <x v="3"/>
    <s v="Latitude 5320"/>
    <x v="2"/>
    <x v="1"/>
    <x v="1"/>
    <x v="6"/>
    <s v="Int"/>
    <x v="3"/>
    <s v="1920x1080"/>
    <x v="0"/>
    <x v="0"/>
    <n v="64340"/>
    <s v="12_60-65"/>
    <s v="6_60-70"/>
    <x v="4"/>
    <x v="2"/>
    <s v="Q1`21"/>
    <n v="2444920"/>
    <n v="32906"/>
  </r>
  <r>
    <n v="1"/>
    <x v="3"/>
    <s v="Latitude 5400"/>
    <x v="2"/>
    <x v="1"/>
    <x v="1"/>
    <x v="4"/>
    <s v="Int"/>
    <x v="2"/>
    <s v="1920x1080"/>
    <x v="0"/>
    <x v="0"/>
    <n v="75955"/>
    <s v="15_75-80"/>
    <s v="7_70-80"/>
    <x v="6"/>
    <x v="2"/>
    <s v="Q1`21"/>
    <n v="75955"/>
    <n v="1022"/>
  </r>
  <r>
    <n v="1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2"/>
    <s v="Q1`21"/>
    <n v="112909"/>
    <n v="1520"/>
  </r>
  <r>
    <n v="248"/>
    <x v="3"/>
    <s v="Latitude 5410"/>
    <x v="2"/>
    <x v="1"/>
    <x v="1"/>
    <x v="11"/>
    <s v="Int"/>
    <x v="2"/>
    <s v="1920x1080"/>
    <x v="0"/>
    <x v="0"/>
    <n v="82322"/>
    <s v="16_80-85"/>
    <s v="8_80-90"/>
    <x v="5"/>
    <x v="2"/>
    <s v="Q1`21"/>
    <n v="20415856"/>
    <n v="274776"/>
  </r>
  <r>
    <n v="44"/>
    <x v="3"/>
    <s v="Latitude 5411"/>
    <x v="2"/>
    <x v="1"/>
    <x v="1"/>
    <x v="10"/>
    <s v="Int/MX250"/>
    <x v="2"/>
    <s v="1920x1080"/>
    <x v="0"/>
    <x v="0"/>
    <n v="92811"/>
    <s v="18_90-95"/>
    <s v="9_90-100"/>
    <x v="5"/>
    <x v="2"/>
    <s v="Q1`21"/>
    <n v="4083684"/>
    <n v="54962"/>
  </r>
  <r>
    <n v="166"/>
    <x v="3"/>
    <s v="Latitude 5420"/>
    <x v="2"/>
    <x v="1"/>
    <x v="1"/>
    <x v="6"/>
    <s v="Int"/>
    <x v="2"/>
    <s v="1920x1080"/>
    <x v="0"/>
    <x v="0"/>
    <n v="81148"/>
    <s v="16_80-85"/>
    <s v="8_80-90"/>
    <x v="5"/>
    <x v="2"/>
    <s v="Q1`21"/>
    <n v="13470568"/>
    <n v="181300"/>
  </r>
  <r>
    <n v="4"/>
    <x v="3"/>
    <s v="Latitude 5501"/>
    <x v="0"/>
    <x v="1"/>
    <x v="1"/>
    <x v="9"/>
    <s v="Int"/>
    <x v="0"/>
    <s v="1920x1080"/>
    <x v="0"/>
    <x v="0"/>
    <n v="77590"/>
    <s v="15_75-80"/>
    <s v="7_70-80"/>
    <x v="6"/>
    <x v="2"/>
    <s v="Q1`21"/>
    <n v="310360"/>
    <n v="4177"/>
  </r>
  <r>
    <n v="112"/>
    <x v="3"/>
    <s v="Latitude 5510"/>
    <x v="0"/>
    <x v="1"/>
    <x v="1"/>
    <x v="11"/>
    <s v="Int"/>
    <x v="0"/>
    <s v="1920x1080"/>
    <x v="0"/>
    <x v="0"/>
    <n v="89578"/>
    <s v="17_85-90"/>
    <s v="8_80-90"/>
    <x v="5"/>
    <x v="2"/>
    <s v="Q1`21"/>
    <n v="10032736"/>
    <n v="135030"/>
  </r>
  <r>
    <n v="417"/>
    <x v="3"/>
    <s v="Latitude 5511"/>
    <x v="0"/>
    <x v="1"/>
    <x v="1"/>
    <x v="11"/>
    <s v="Int"/>
    <x v="0"/>
    <s v="1920x1080"/>
    <x v="0"/>
    <x v="0"/>
    <n v="88122"/>
    <s v="17_85-90"/>
    <s v="8_80-90"/>
    <x v="5"/>
    <x v="2"/>
    <s v="Q1`21"/>
    <n v="36746874"/>
    <n v="494574"/>
  </r>
  <r>
    <n v="52"/>
    <x v="3"/>
    <s v="Latitude 5520"/>
    <x v="1"/>
    <x v="1"/>
    <x v="1"/>
    <x v="6"/>
    <s v="MX450"/>
    <x v="0"/>
    <s v="1920x1080"/>
    <x v="0"/>
    <x v="0"/>
    <n v="122700"/>
    <s v="24_120-125"/>
    <s v="12_120-130"/>
    <x v="5"/>
    <x v="2"/>
    <s v="Q1`21"/>
    <n v="6380400"/>
    <n v="85873"/>
  </r>
  <r>
    <n v="1"/>
    <x v="3"/>
    <s v="Latitude 7200 2-in-1"/>
    <x v="4"/>
    <x v="1"/>
    <x v="1"/>
    <x v="4"/>
    <s v="Int"/>
    <x v="6"/>
    <s v="1920x1080"/>
    <x v="1"/>
    <x v="0"/>
    <n v="120000"/>
    <s v="24_120-125"/>
    <s v="12_120-130"/>
    <x v="5"/>
    <x v="2"/>
    <s v="Q1`21"/>
    <n v="120000"/>
    <n v="1615"/>
  </r>
  <r>
    <n v="9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2"/>
    <s v="Q1`21"/>
    <n v="1665000"/>
    <n v="22409"/>
  </r>
  <r>
    <n v="65"/>
    <x v="3"/>
    <s v="Latitude 7310"/>
    <x v="2"/>
    <x v="1"/>
    <x v="1"/>
    <x v="11"/>
    <s v="Int"/>
    <x v="3"/>
    <s v="1920x1080"/>
    <x v="0"/>
    <x v="0"/>
    <n v="101106"/>
    <s v="20_100-105"/>
    <s v="10_100-110"/>
    <x v="5"/>
    <x v="2"/>
    <s v="Q1`21"/>
    <n v="6571890"/>
    <n v="88451"/>
  </r>
  <r>
    <n v="1"/>
    <x v="3"/>
    <s v="Latitude 7310 2-in-1"/>
    <x v="2"/>
    <x v="1"/>
    <x v="1"/>
    <x v="11"/>
    <s v="Int"/>
    <x v="3"/>
    <s v="1920x1080"/>
    <x v="1"/>
    <x v="0"/>
    <n v="124990"/>
    <s v="24_120-125"/>
    <s v="12_120-130"/>
    <x v="5"/>
    <x v="2"/>
    <s v="Q1`21"/>
    <n v="124990"/>
    <n v="1682"/>
  </r>
  <r>
    <n v="398"/>
    <x v="3"/>
    <s v="Latitude 7410"/>
    <x v="2"/>
    <x v="1"/>
    <x v="1"/>
    <x v="11"/>
    <s v="Int"/>
    <x v="2"/>
    <s v="1920x1080/3840x2160"/>
    <x v="0"/>
    <x v="0"/>
    <n v="96625"/>
    <s v="19_95-100"/>
    <s v="9_90-100"/>
    <x v="5"/>
    <x v="2"/>
    <s v="Q1`21"/>
    <n v="38456750"/>
    <n v="517587"/>
  </r>
  <r>
    <n v="1"/>
    <x v="3"/>
    <s v="Latitude 7490"/>
    <x v="2"/>
    <x v="1"/>
    <x v="1"/>
    <x v="15"/>
    <s v="Int"/>
    <x v="2"/>
    <s v="1920x1080"/>
    <x v="0"/>
    <x v="0"/>
    <n v="106364"/>
    <s v="21_105-110"/>
    <s v="10_100-110"/>
    <x v="5"/>
    <x v="2"/>
    <s v="Q1`21"/>
    <n v="106364"/>
    <n v="1432"/>
  </r>
  <r>
    <n v="49"/>
    <x v="3"/>
    <s v="Latitude 9410 2-in-1"/>
    <x v="2"/>
    <x v="1"/>
    <x v="1"/>
    <x v="11"/>
    <s v="Int"/>
    <x v="2"/>
    <s v="1920x1080"/>
    <x v="1"/>
    <x v="0"/>
    <n v="150803"/>
    <s v="30_150-155"/>
    <s v="15_150-160"/>
    <x v="5"/>
    <x v="2"/>
    <s v="Q1`21"/>
    <n v="7389347"/>
    <n v="99453"/>
  </r>
  <r>
    <n v="4"/>
    <x v="3"/>
    <s v="Latitude 9510 2-in-1"/>
    <x v="0"/>
    <x v="1"/>
    <x v="1"/>
    <x v="11"/>
    <s v="Int"/>
    <x v="0"/>
    <s v="1920x1080"/>
    <x v="1"/>
    <x v="0"/>
    <n v="165714"/>
    <s v="33_165-170"/>
    <s v="16_160-170"/>
    <x v="5"/>
    <x v="2"/>
    <s v="Q1`21"/>
    <n v="662856"/>
    <n v="8921"/>
  </r>
  <r>
    <n v="4"/>
    <x v="3"/>
    <s v="Latitude E5424"/>
    <x v="2"/>
    <x v="1"/>
    <x v="1"/>
    <x v="3"/>
    <s v="Int"/>
    <x v="2"/>
    <s v="1920x1080"/>
    <x v="0"/>
    <x v="0"/>
    <n v="214000"/>
    <s v="42_210-215"/>
    <s v="21_210-220"/>
    <x v="5"/>
    <x v="2"/>
    <s v="Q1`21"/>
    <n v="856000"/>
    <n v="11521"/>
  </r>
  <r>
    <n v="21"/>
    <x v="3"/>
    <s v="Latitude E7424"/>
    <x v="2"/>
    <x v="1"/>
    <x v="1"/>
    <x v="15"/>
    <s v="Int"/>
    <x v="2"/>
    <s v="1920x1080"/>
    <x v="1"/>
    <x v="0"/>
    <n v="326000"/>
    <s v="65_325-330"/>
    <s v="32_320-330"/>
    <x v="5"/>
    <x v="2"/>
    <s v="Q1`21"/>
    <n v="6846000"/>
    <n v="92140"/>
  </r>
  <r>
    <n v="4"/>
    <x v="3"/>
    <s v="Precision 3550"/>
    <x v="5"/>
    <x v="1"/>
    <x v="1"/>
    <x v="10"/>
    <s v="Quadro P520"/>
    <x v="0"/>
    <s v="1920x1080"/>
    <x v="0"/>
    <x v="0"/>
    <n v="110385"/>
    <s v="22_110-115"/>
    <s v="11_110-120"/>
    <x v="5"/>
    <x v="2"/>
    <s v="Q1`21"/>
    <n v="441540"/>
    <n v="5943"/>
  </r>
  <r>
    <n v="9"/>
    <x v="3"/>
    <s v="Precision 3551"/>
    <x v="5"/>
    <x v="1"/>
    <x v="1"/>
    <x v="10"/>
    <s v="Quadro P620"/>
    <x v="0"/>
    <s v="1920x1080"/>
    <x v="0"/>
    <x v="0"/>
    <n v="127219"/>
    <s v="25_125-130"/>
    <s v="12_120-130"/>
    <x v="5"/>
    <x v="2"/>
    <s v="Q1`21"/>
    <n v="1144971"/>
    <n v="15410"/>
  </r>
  <r>
    <n v="9"/>
    <x v="3"/>
    <s v="Precision 3560"/>
    <x v="5"/>
    <x v="1"/>
    <x v="1"/>
    <x v="6"/>
    <s v="Int"/>
    <x v="0"/>
    <s v="1920x1080"/>
    <x v="0"/>
    <x v="0"/>
    <n v="115319"/>
    <s v="23_115-120"/>
    <s v="11_110-120"/>
    <x v="5"/>
    <x v="2"/>
    <s v="Q1`21"/>
    <n v="1037871"/>
    <n v="13969"/>
  </r>
  <r>
    <n v="1"/>
    <x v="3"/>
    <s v="Precision 5540"/>
    <x v="5"/>
    <x v="1"/>
    <x v="1"/>
    <x v="9"/>
    <s v="Quadro T1000/T2000"/>
    <x v="0"/>
    <s v="1920x1080/3840x2160"/>
    <x v="0"/>
    <x v="0"/>
    <n v="220113"/>
    <s v="44_220-225"/>
    <s v="22_220-230"/>
    <x v="5"/>
    <x v="2"/>
    <s v="Q1`21"/>
    <n v="220113"/>
    <n v="2962"/>
  </r>
  <r>
    <n v="4"/>
    <x v="3"/>
    <s v="Precision 5550"/>
    <x v="5"/>
    <x v="1"/>
    <x v="1"/>
    <x v="10"/>
    <s v="Quadro T1000/T2000"/>
    <x v="0"/>
    <s v="1920x1280"/>
    <x v="0"/>
    <x v="0"/>
    <n v="232566"/>
    <s v="46_230-235"/>
    <s v="23_230-240"/>
    <x v="5"/>
    <x v="2"/>
    <s v="Q1`21"/>
    <n v="930264"/>
    <n v="12520"/>
  </r>
  <r>
    <n v="4"/>
    <x v="3"/>
    <s v="Precision 5750"/>
    <x v="5"/>
    <x v="1"/>
    <x v="1"/>
    <x v="10"/>
    <s v="Quadro RTX3000"/>
    <x v="0"/>
    <s v="1920x1280/3840x2400"/>
    <x v="0"/>
    <x v="0"/>
    <n v="264378"/>
    <s v="52_260-265"/>
    <s v="26_260-270"/>
    <x v="5"/>
    <x v="2"/>
    <s v="Q1`21"/>
    <n v="1057512"/>
    <n v="14233"/>
  </r>
  <r>
    <n v="10"/>
    <x v="3"/>
    <s v="Precision 7550"/>
    <x v="5"/>
    <x v="1"/>
    <x v="1"/>
    <x v="10"/>
    <s v="Quadro RTX4000/RTX5000"/>
    <x v="0"/>
    <s v="1920x1080/3840x2160"/>
    <x v="0"/>
    <x v="0"/>
    <n v="253587"/>
    <s v="50_250-255"/>
    <s v="25_250-260"/>
    <x v="5"/>
    <x v="2"/>
    <s v="Q1`21"/>
    <n v="2535870"/>
    <n v="34130"/>
  </r>
  <r>
    <n v="208"/>
    <x v="3"/>
    <s v="Precision 7750"/>
    <x v="5"/>
    <x v="1"/>
    <x v="1"/>
    <x v="10"/>
    <s v="RTX3000/RTX4000"/>
    <x v="1"/>
    <s v="3840x2160"/>
    <x v="0"/>
    <x v="0"/>
    <n v="283408"/>
    <s v="56_280-285"/>
    <s v="28_280-290"/>
    <x v="5"/>
    <x v="2"/>
    <s v="Q1`21"/>
    <n v="58948864"/>
    <n v="793390"/>
  </r>
  <r>
    <n v="70"/>
    <x v="3"/>
    <s v="Vostro 3400"/>
    <x v="2"/>
    <x v="1"/>
    <x v="1"/>
    <x v="6"/>
    <s v="Int"/>
    <x v="2"/>
    <s v="1920x1080"/>
    <x v="0"/>
    <x v="0"/>
    <n v="62235"/>
    <s v="12_60-65"/>
    <s v="6_60-70"/>
    <x v="4"/>
    <x v="2"/>
    <s v="Q1`21"/>
    <n v="4356450"/>
    <n v="58633"/>
  </r>
  <r>
    <n v="47"/>
    <x v="3"/>
    <s v="Vostro 3401"/>
    <x v="2"/>
    <x v="1"/>
    <x v="1"/>
    <x v="5"/>
    <s v="Int"/>
    <x v="2"/>
    <s v="1920x1080"/>
    <x v="0"/>
    <x v="0"/>
    <n v="51852"/>
    <s v="10_50-55"/>
    <s v="5_50-60"/>
    <x v="2"/>
    <x v="2"/>
    <s v="Q1`21"/>
    <n v="2437044"/>
    <n v="32800"/>
  </r>
  <r>
    <n v="1083"/>
    <x v="3"/>
    <s v="Vostro 3500"/>
    <x v="1"/>
    <x v="1"/>
    <x v="1"/>
    <x v="6"/>
    <s v="Int/MX330"/>
    <x v="0"/>
    <s v="1920x1080"/>
    <x v="0"/>
    <x v="0"/>
    <n v="62197"/>
    <s v="12_60-65"/>
    <s v="6_60-70"/>
    <x v="4"/>
    <x v="2"/>
    <s v="Q1`21"/>
    <n v="67359351"/>
    <n v="906586"/>
  </r>
  <r>
    <n v="49"/>
    <x v="3"/>
    <s v="Vostro 3501"/>
    <x v="0"/>
    <x v="1"/>
    <x v="1"/>
    <x v="5"/>
    <s v="Int"/>
    <x v="0"/>
    <s v="1920x1080"/>
    <x v="0"/>
    <x v="0"/>
    <n v="51961"/>
    <s v="10_50-55"/>
    <s v="5_50-60"/>
    <x v="2"/>
    <x v="2"/>
    <s v="Q1`21"/>
    <n v="2546089"/>
    <n v="34268"/>
  </r>
  <r>
    <n v="6"/>
    <x v="3"/>
    <s v="Vostro 3591"/>
    <x v="0"/>
    <x v="1"/>
    <x v="1"/>
    <x v="5"/>
    <s v="Int"/>
    <x v="0"/>
    <s v="1920x1080"/>
    <x v="0"/>
    <x v="0"/>
    <n v="50430"/>
    <s v="10_50-55"/>
    <s v="5_50-60"/>
    <x v="2"/>
    <x v="2"/>
    <s v="Q1`21"/>
    <n v="302580"/>
    <n v="4072"/>
  </r>
  <r>
    <n v="87"/>
    <x v="3"/>
    <s v="Vostro 5301"/>
    <x v="2"/>
    <x v="1"/>
    <x v="1"/>
    <x v="6"/>
    <s v="Int"/>
    <x v="3"/>
    <s v="1920x1080"/>
    <x v="0"/>
    <x v="0"/>
    <n v="72160"/>
    <s v="14_70-75"/>
    <s v="7_70-80"/>
    <x v="6"/>
    <x v="2"/>
    <s v="Q1`21"/>
    <n v="6277920"/>
    <n v="84494"/>
  </r>
  <r>
    <n v="9"/>
    <x v="3"/>
    <s v="Vostro 5391"/>
    <x v="2"/>
    <x v="1"/>
    <x v="1"/>
    <x v="11"/>
    <s v="Int/MX230"/>
    <x v="3"/>
    <s v="1920x1080"/>
    <x v="0"/>
    <x v="0"/>
    <n v="61224"/>
    <s v="12_60-65"/>
    <s v="6_60-70"/>
    <x v="4"/>
    <x v="2"/>
    <s v="Q1`21"/>
    <n v="551016"/>
    <n v="7416"/>
  </r>
  <r>
    <n v="70"/>
    <x v="3"/>
    <s v="Vostro 5401"/>
    <x v="2"/>
    <x v="1"/>
    <x v="1"/>
    <x v="5"/>
    <s v="Int"/>
    <x v="2"/>
    <s v="1920x1080"/>
    <x v="0"/>
    <x v="0"/>
    <n v="66297"/>
    <s v="13_65-70"/>
    <s v="6_60-70"/>
    <x v="4"/>
    <x v="2"/>
    <s v="Q1`21"/>
    <n v="4640790"/>
    <n v="62460"/>
  </r>
  <r>
    <n v="6"/>
    <x v="3"/>
    <s v="Vostro 5402"/>
    <x v="2"/>
    <x v="1"/>
    <x v="1"/>
    <x v="6"/>
    <s v="Int/MX330"/>
    <x v="2"/>
    <s v="1920x1080"/>
    <x v="0"/>
    <x v="0"/>
    <n v="63700"/>
    <s v="12_60-65"/>
    <s v="6_60-70"/>
    <x v="4"/>
    <x v="2"/>
    <s v="Q1`21"/>
    <n v="382200"/>
    <n v="5144"/>
  </r>
  <r>
    <n v="6"/>
    <x v="3"/>
    <s v="Vostro 5501"/>
    <x v="0"/>
    <x v="1"/>
    <x v="1"/>
    <x v="5"/>
    <s v="Int"/>
    <x v="0"/>
    <s v="1920x1080"/>
    <x v="0"/>
    <x v="0"/>
    <n v="72060"/>
    <s v="14_70-75"/>
    <s v="7_70-80"/>
    <x v="6"/>
    <x v="2"/>
    <s v="Q1`21"/>
    <n v="432360"/>
    <n v="5819"/>
  </r>
  <r>
    <n v="22"/>
    <x v="3"/>
    <s v="Vostro 7500"/>
    <x v="3"/>
    <x v="1"/>
    <x v="1"/>
    <x v="10"/>
    <s v="GTX1650"/>
    <x v="0"/>
    <s v="1920x1080"/>
    <x v="0"/>
    <x v="0"/>
    <n v="118034"/>
    <s v="23_115-120"/>
    <s v="11_110-120"/>
    <x v="5"/>
    <x v="2"/>
    <s v="Q1`21"/>
    <n v="2596748"/>
    <n v="34950"/>
  </r>
  <r>
    <n v="9"/>
    <x v="3"/>
    <s v="XPS 13 7390"/>
    <x v="2"/>
    <x v="0"/>
    <x v="1"/>
    <x v="11"/>
    <s v="Int"/>
    <x v="3"/>
    <s v="1920x1080/3840x2160"/>
    <x v="1"/>
    <x v="0"/>
    <n v="120246"/>
    <s v="24_120-125"/>
    <s v="12_120-130"/>
    <x v="5"/>
    <x v="2"/>
    <s v="Q1`21"/>
    <n v="1082214"/>
    <n v="14565"/>
  </r>
  <r>
    <n v="35"/>
    <x v="3"/>
    <s v="XPS 13 7390 2-in-1"/>
    <x v="2"/>
    <x v="0"/>
    <x v="1"/>
    <x v="5"/>
    <s v="Int"/>
    <x v="3"/>
    <s v="1920x1080/1920x1200/3840x2160/3840x2400"/>
    <x v="1"/>
    <x v="0"/>
    <n v="152568"/>
    <s v="30_150-155"/>
    <s v="15_150-160"/>
    <x v="5"/>
    <x v="2"/>
    <s v="Q1`21"/>
    <n v="5339880"/>
    <n v="71869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2"/>
    <s v="Q1`21"/>
    <n v="383040"/>
    <n v="5155"/>
  </r>
  <r>
    <n v="3"/>
    <x v="3"/>
    <s v="XPS 13 9300"/>
    <x v="2"/>
    <x v="0"/>
    <x v="1"/>
    <x v="5"/>
    <s v="Int"/>
    <x v="3"/>
    <s v="1920x1080/1920x1200/3840x2400"/>
    <x v="1"/>
    <x v="0"/>
    <n v="136970"/>
    <s v="27_135-140"/>
    <s v="13_130-140"/>
    <x v="5"/>
    <x v="2"/>
    <s v="Q1`21"/>
    <n v="410910"/>
    <n v="5530"/>
  </r>
  <r>
    <n v="22"/>
    <x v="3"/>
    <s v="XPS 13 9305"/>
    <x v="2"/>
    <x v="0"/>
    <x v="1"/>
    <x v="6"/>
    <s v="Int"/>
    <x v="3"/>
    <s v="1920x1080/1920x1200/3840x2400"/>
    <x v="0"/>
    <x v="0"/>
    <n v="122100"/>
    <s v="24_120-125"/>
    <s v="12_120-130"/>
    <x v="5"/>
    <x v="2"/>
    <s v="Q1`21"/>
    <n v="2686200"/>
    <n v="36153"/>
  </r>
  <r>
    <n v="26"/>
    <x v="3"/>
    <s v="XPS 13 9310"/>
    <x v="2"/>
    <x v="0"/>
    <x v="1"/>
    <x v="6"/>
    <s v="Int"/>
    <x v="3"/>
    <s v="1920x1080/1920x1200/3840x2400"/>
    <x v="0"/>
    <x v="0"/>
    <n v="151896"/>
    <s v="30_150-155"/>
    <s v="15_150-160"/>
    <x v="5"/>
    <x v="2"/>
    <s v="Q1`21"/>
    <n v="3949296"/>
    <n v="53153"/>
  </r>
  <r>
    <n v="78"/>
    <x v="3"/>
    <s v="XPS 13 9310 2-in-1"/>
    <x v="2"/>
    <x v="0"/>
    <x v="1"/>
    <x v="6"/>
    <s v="Int"/>
    <x v="3"/>
    <s v="1920x1200/3840x2400"/>
    <x v="1"/>
    <x v="0"/>
    <n v="167577"/>
    <s v="33_165-170"/>
    <s v="16_160-170"/>
    <x v="5"/>
    <x v="2"/>
    <s v="Q1`21"/>
    <n v="13071006"/>
    <n v="175922"/>
  </r>
  <r>
    <n v="3"/>
    <x v="3"/>
    <s v="XPS 15 7590"/>
    <x v="3"/>
    <x v="0"/>
    <x v="1"/>
    <x v="9"/>
    <s v="GTX1050/GTX1650"/>
    <x v="0"/>
    <s v="1920x1080/3840x2160"/>
    <x v="0"/>
    <x v="0"/>
    <n v="139190"/>
    <s v="27_135-140"/>
    <s v="13_130-140"/>
    <x v="5"/>
    <x v="2"/>
    <s v="Q1`21"/>
    <n v="417570"/>
    <n v="5620"/>
  </r>
  <r>
    <n v="84"/>
    <x v="3"/>
    <s v="XPS 15 9500"/>
    <x v="3"/>
    <x v="0"/>
    <x v="1"/>
    <x v="10"/>
    <s v="GTX1650"/>
    <x v="0"/>
    <s v="1920x1080/3840x2400"/>
    <x v="1"/>
    <x v="0"/>
    <n v="197793"/>
    <s v="39_195-200"/>
    <s v="19_190-200"/>
    <x v="5"/>
    <x v="2"/>
    <s v="Q1`21"/>
    <n v="16614612"/>
    <n v="223615"/>
  </r>
  <r>
    <n v="152"/>
    <x v="3"/>
    <s v="XPS 17 9700"/>
    <x v="3"/>
    <x v="0"/>
    <x v="1"/>
    <x v="10"/>
    <s v="RTX2060"/>
    <x v="0"/>
    <s v="3840x2400"/>
    <x v="0"/>
    <x v="0"/>
    <n v="238837"/>
    <s v="47_235-240"/>
    <s v="23_230-240"/>
    <x v="5"/>
    <x v="2"/>
    <s v="Q1`21"/>
    <n v="36303224"/>
    <n v="488603"/>
  </r>
  <r>
    <n v="171"/>
    <x v="4"/>
    <s v="340S G7"/>
    <x v="2"/>
    <x v="1"/>
    <x v="1"/>
    <x v="5"/>
    <s v="Int"/>
    <x v="2"/>
    <s v="1920x1080"/>
    <x v="0"/>
    <x v="0"/>
    <n v="58071"/>
    <s v="11_55-60"/>
    <s v="5_50-60"/>
    <x v="2"/>
    <x v="2"/>
    <s v="Q1`21"/>
    <n v="9930141"/>
    <n v="133649"/>
  </r>
  <r>
    <n v="11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2"/>
    <s v="Q1`21"/>
    <n v="1520200"/>
    <n v="20460"/>
  </r>
  <r>
    <n v="19"/>
    <x v="4"/>
    <s v="Elite Dragonfly x360 13"/>
    <x v="2"/>
    <x v="1"/>
    <x v="1"/>
    <x v="4"/>
    <s v="Int"/>
    <x v="3"/>
    <s v="1920x1080"/>
    <x v="1"/>
    <x v="0"/>
    <n v="154568"/>
    <s v="30_150-155"/>
    <s v="15_150-160"/>
    <x v="5"/>
    <x v="2"/>
    <s v="Q1`21"/>
    <n v="2936792"/>
    <n v="39526"/>
  </r>
  <r>
    <n v="1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2"/>
    <s v="Q1`21"/>
    <n v="106990"/>
    <n v="1440"/>
  </r>
  <r>
    <n v="139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2"/>
    <s v="Q1`21"/>
    <n v="130932249"/>
    <n v="1762211"/>
  </r>
  <r>
    <n v="6"/>
    <x v="4"/>
    <s v="EliteBook 830 G6"/>
    <x v="2"/>
    <x v="1"/>
    <x v="1"/>
    <x v="4"/>
    <s v="Int"/>
    <x v="3"/>
    <s v="1920x1080"/>
    <x v="0"/>
    <x v="0"/>
    <n v="91408"/>
    <s v="18_90-95"/>
    <s v="9_90-100"/>
    <x v="5"/>
    <x v="2"/>
    <s v="Q1`21"/>
    <n v="548448"/>
    <n v="7382"/>
  </r>
  <r>
    <n v="366"/>
    <x v="4"/>
    <s v="EliteBook 830 G7"/>
    <x v="2"/>
    <x v="1"/>
    <x v="1"/>
    <x v="11"/>
    <s v="Int"/>
    <x v="3"/>
    <s v="1920x1080"/>
    <x v="0"/>
    <x v="0"/>
    <n v="109983"/>
    <s v="21_105-110"/>
    <s v="10_100-110"/>
    <x v="5"/>
    <x v="2"/>
    <s v="Q1`21"/>
    <n v="40253778"/>
    <n v="541774"/>
  </r>
  <r>
    <n v="28"/>
    <x v="4"/>
    <s v="EliteBook 835 G7"/>
    <x v="2"/>
    <x v="1"/>
    <x v="0"/>
    <x v="7"/>
    <s v="Int"/>
    <x v="3"/>
    <s v="1920x1080"/>
    <x v="0"/>
    <x v="0"/>
    <n v="114999"/>
    <s v="22_110-115"/>
    <s v="11_110-120"/>
    <x v="5"/>
    <x v="2"/>
    <s v="Q1`21"/>
    <n v="3219972"/>
    <n v="43337"/>
  </r>
  <r>
    <n v="11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2"/>
    <s v="Q1`21"/>
    <n v="1038818"/>
    <n v="13981"/>
  </r>
  <r>
    <n v="33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2"/>
    <s v="Q1`21"/>
    <n v="38984661"/>
    <n v="524693"/>
  </r>
  <r>
    <n v="6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2"/>
    <s v="Q1`21"/>
    <n v="5372580"/>
    <n v="72309"/>
  </r>
  <r>
    <n v="6"/>
    <x v="4"/>
    <s v="EliteBook 850 G6"/>
    <x v="0"/>
    <x v="1"/>
    <x v="1"/>
    <x v="4"/>
    <s v="Int"/>
    <x v="0"/>
    <s v="1920x1080"/>
    <x v="0"/>
    <x v="0"/>
    <n v="79990"/>
    <s v="15_75-80"/>
    <s v="7_70-80"/>
    <x v="6"/>
    <x v="2"/>
    <s v="Q1`21"/>
    <n v="479940"/>
    <n v="6459"/>
  </r>
  <r>
    <n v="207"/>
    <x v="4"/>
    <s v="EliteBook 850 G7"/>
    <x v="1"/>
    <x v="1"/>
    <x v="1"/>
    <x v="11"/>
    <s v="Int/MX230"/>
    <x v="0"/>
    <s v="1920x1080"/>
    <x v="0"/>
    <x v="0"/>
    <n v="123269"/>
    <s v="24_120-125"/>
    <s v="12_120-130"/>
    <x v="5"/>
    <x v="2"/>
    <s v="Q1`21"/>
    <n v="25516683"/>
    <n v="343428"/>
  </r>
  <r>
    <n v="41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2"/>
    <s v="Q1`21"/>
    <n v="3599595"/>
    <n v="48447"/>
  </r>
  <r>
    <n v="11"/>
    <x v="4"/>
    <s v="EliteBook x360 1030 G4"/>
    <x v="2"/>
    <x v="1"/>
    <x v="1"/>
    <x v="4"/>
    <s v="Int"/>
    <x v="3"/>
    <s v="1920x1080"/>
    <x v="1"/>
    <x v="0"/>
    <n v="128266"/>
    <s v="25_125-130"/>
    <s v="12_120-130"/>
    <x v="5"/>
    <x v="2"/>
    <s v="Q1`21"/>
    <n v="1410926"/>
    <n v="18990"/>
  </r>
  <r>
    <n v="49"/>
    <x v="4"/>
    <s v="EliteBook x360 1030 G7"/>
    <x v="2"/>
    <x v="1"/>
    <x v="1"/>
    <x v="11"/>
    <s v="Int"/>
    <x v="3"/>
    <s v="1920x1080"/>
    <x v="1"/>
    <x v="0"/>
    <n v="131788"/>
    <s v="26_130-135"/>
    <s v="13_130-140"/>
    <x v="5"/>
    <x v="2"/>
    <s v="Q1`21"/>
    <n v="6457612"/>
    <n v="86913"/>
  </r>
  <r>
    <n v="1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2"/>
    <s v="Q1`21"/>
    <n v="149192"/>
    <n v="2008"/>
  </r>
  <r>
    <n v="35"/>
    <x v="4"/>
    <s v="Elitebook x360 1040 G7"/>
    <x v="2"/>
    <x v="1"/>
    <x v="1"/>
    <x v="11"/>
    <s v="Int"/>
    <x v="2"/>
    <s v="1920x1080/3840x2160"/>
    <x v="1"/>
    <x v="0"/>
    <n v="157513"/>
    <s v="31_155-160"/>
    <s v="15_150-160"/>
    <x v="5"/>
    <x v="2"/>
    <s v="Q1`21"/>
    <n v="5512955"/>
    <n v="74199"/>
  </r>
  <r>
    <n v="12"/>
    <x v="4"/>
    <s v="EliteBook x360 830 G6"/>
    <x v="2"/>
    <x v="1"/>
    <x v="1"/>
    <x v="4"/>
    <s v="Int"/>
    <x v="3"/>
    <s v="1920x1080"/>
    <x v="1"/>
    <x v="0"/>
    <n v="126742"/>
    <s v="25_125-130"/>
    <s v="12_120-130"/>
    <x v="5"/>
    <x v="2"/>
    <s v="Q1`21"/>
    <n v="1520904"/>
    <n v="20470"/>
  </r>
  <r>
    <n v="2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2"/>
    <s v="Q1`21"/>
    <n v="2308262"/>
    <n v="31067"/>
  </r>
  <r>
    <n v="15"/>
    <x v="4"/>
    <s v="Envy 13-ba0000"/>
    <x v="2"/>
    <x v="0"/>
    <x v="1"/>
    <x v="11"/>
    <s v="Int/MX350"/>
    <x v="3"/>
    <s v="1920x1080"/>
    <x v="0"/>
    <x v="0"/>
    <n v="75360"/>
    <s v="15_75-80"/>
    <s v="7_70-80"/>
    <x v="6"/>
    <x v="2"/>
    <s v="Q1`21"/>
    <n v="1130400"/>
    <n v="15214"/>
  </r>
  <r>
    <n v="184"/>
    <x v="4"/>
    <s v="Envy 13-ba1000"/>
    <x v="2"/>
    <x v="0"/>
    <x v="1"/>
    <x v="6"/>
    <s v="Int/MX450"/>
    <x v="3"/>
    <s v="1920x1080"/>
    <x v="0"/>
    <x v="0"/>
    <n v="85800"/>
    <s v="17_85-90"/>
    <s v="8_80-90"/>
    <x v="5"/>
    <x v="2"/>
    <s v="Q1`21"/>
    <n v="15787200"/>
    <n v="212479"/>
  </r>
  <r>
    <n v="103"/>
    <x v="4"/>
    <s v="Envy 15-ep0000"/>
    <x v="3"/>
    <x v="0"/>
    <x v="1"/>
    <x v="10"/>
    <s v="GTX1660"/>
    <x v="0"/>
    <s v="3840x2160"/>
    <x v="1"/>
    <x v="0"/>
    <n v="110259"/>
    <s v="22_110-115"/>
    <s v="11_110-120"/>
    <x v="5"/>
    <x v="2"/>
    <s v="Q1`21"/>
    <n v="11356677"/>
    <n v="152849"/>
  </r>
  <r>
    <n v="416"/>
    <x v="4"/>
    <s v="Envy 17-cg1000"/>
    <x v="1"/>
    <x v="0"/>
    <x v="1"/>
    <x v="6"/>
    <s v="Int/MX450"/>
    <x v="1"/>
    <s v="1920x1080"/>
    <x v="0"/>
    <x v="0"/>
    <n v="102515"/>
    <s v="20_100-105"/>
    <s v="10_100-110"/>
    <x v="5"/>
    <x v="2"/>
    <s v="Q1`21"/>
    <n v="42646240"/>
    <n v="573974"/>
  </r>
  <r>
    <n v="30"/>
    <x v="4"/>
    <s v="Envy x360 13-ay0000"/>
    <x v="2"/>
    <x v="0"/>
    <x v="0"/>
    <x v="7"/>
    <s v="Int"/>
    <x v="3"/>
    <s v="1920x1080"/>
    <x v="1"/>
    <x v="0"/>
    <n v="69260"/>
    <s v="13_65-70"/>
    <s v="6_60-70"/>
    <x v="4"/>
    <x v="2"/>
    <s v="Q1`21"/>
    <n v="2077800"/>
    <n v="27965"/>
  </r>
  <r>
    <n v="11"/>
    <x v="4"/>
    <s v="Envy x360 15-ed0000"/>
    <x v="1"/>
    <x v="0"/>
    <x v="1"/>
    <x v="5"/>
    <s v="Int/MX330"/>
    <x v="0"/>
    <s v="1920x1080"/>
    <x v="1"/>
    <x v="0"/>
    <n v="109809"/>
    <s v="21_105-110"/>
    <s v="10_100-110"/>
    <x v="5"/>
    <x v="2"/>
    <s v="Q1`21"/>
    <n v="1207899"/>
    <n v="16257"/>
  </r>
  <r>
    <n v="165"/>
    <x v="4"/>
    <s v="Envy x360 15-ed1000"/>
    <x v="1"/>
    <x v="0"/>
    <x v="1"/>
    <x v="6"/>
    <s v="Int/MX450"/>
    <x v="0"/>
    <s v="1920x1080"/>
    <x v="1"/>
    <x v="0"/>
    <n v="81214"/>
    <s v="16_80-85"/>
    <s v="8_80-90"/>
    <x v="5"/>
    <x v="2"/>
    <s v="Q1`21"/>
    <n v="13400310"/>
    <n v="180354"/>
  </r>
  <r>
    <n v="372"/>
    <x v="4"/>
    <s v="Envy x360 15-ee0000"/>
    <x v="0"/>
    <x v="0"/>
    <x v="0"/>
    <x v="7"/>
    <s v="Int"/>
    <x v="0"/>
    <s v="1920x1080"/>
    <x v="1"/>
    <x v="0"/>
    <n v="64999"/>
    <s v="12_60-65"/>
    <s v="6_60-70"/>
    <x v="4"/>
    <x v="2"/>
    <s v="Q1`21"/>
    <n v="24179628"/>
    <n v="325432"/>
  </r>
  <r>
    <n v="127"/>
    <x v="4"/>
    <s v="Essential 240 G7"/>
    <x v="2"/>
    <x v="1"/>
    <x v="1"/>
    <x v="2"/>
    <s v="Int"/>
    <x v="2"/>
    <s v="1366x768"/>
    <x v="0"/>
    <x v="1"/>
    <n v="27700"/>
    <s v="5_25-30"/>
    <s v="2_20-30"/>
    <x v="0"/>
    <x v="2"/>
    <s v="Q1`21"/>
    <n v="3517900"/>
    <n v="47347"/>
  </r>
  <r>
    <n v="319"/>
    <x v="4"/>
    <s v="Essential 240 G7 Core IL"/>
    <x v="2"/>
    <x v="1"/>
    <x v="1"/>
    <x v="5"/>
    <s v="Int"/>
    <x v="2"/>
    <s v="1920x1080"/>
    <x v="0"/>
    <x v="0"/>
    <n v="55990"/>
    <s v="11_55-60"/>
    <s v="5_50-60"/>
    <x v="2"/>
    <x v="2"/>
    <s v="Q1`21"/>
    <n v="17860810"/>
    <n v="240388"/>
  </r>
  <r>
    <n v="64"/>
    <x v="4"/>
    <s v="Essential 240 G8"/>
    <x v="2"/>
    <x v="1"/>
    <x v="1"/>
    <x v="2"/>
    <s v="Int"/>
    <x v="2"/>
    <s v="1366x768"/>
    <x v="0"/>
    <x v="1"/>
    <n v="28990"/>
    <s v="5_25-30"/>
    <s v="2_20-30"/>
    <x v="0"/>
    <x v="2"/>
    <s v="Q1`21"/>
    <n v="1855360"/>
    <n v="24971"/>
  </r>
  <r>
    <n v="207"/>
    <x v="4"/>
    <s v="Essential 240 G8 Core"/>
    <x v="2"/>
    <x v="1"/>
    <x v="1"/>
    <x v="5"/>
    <s v="Int"/>
    <x v="2"/>
    <s v="1366x768/1920x1080"/>
    <x v="0"/>
    <x v="0"/>
    <n v="59560"/>
    <s v="11_55-60"/>
    <s v="5_50-60"/>
    <x v="2"/>
    <x v="2"/>
    <s v="Q1`21"/>
    <n v="12328920"/>
    <n v="165934"/>
  </r>
  <r>
    <n v="64"/>
    <x v="4"/>
    <s v="Essential 245 G8"/>
    <x v="2"/>
    <x v="1"/>
    <x v="0"/>
    <x v="1"/>
    <s v="Int"/>
    <x v="2"/>
    <s v="1920x1080"/>
    <x v="0"/>
    <x v="0"/>
    <n v="50460"/>
    <s v="10_50-55"/>
    <s v="5_50-60"/>
    <x v="2"/>
    <x v="2"/>
    <s v="Q1`21"/>
    <n v="3229440"/>
    <n v="43465"/>
  </r>
  <r>
    <n v="906"/>
    <x v="4"/>
    <s v="Essential 250 G7 Core IL"/>
    <x v="0"/>
    <x v="1"/>
    <x v="1"/>
    <x v="5"/>
    <s v="Int"/>
    <x v="0"/>
    <s v="1920x1080"/>
    <x v="0"/>
    <x v="0"/>
    <n v="53437"/>
    <s v="10_50-55"/>
    <s v="5_50-60"/>
    <x v="2"/>
    <x v="2"/>
    <s v="Q1`21"/>
    <n v="48413922"/>
    <n v="651601"/>
  </r>
  <r>
    <n v="6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2"/>
    <s v="Q1`21"/>
    <n v="308700"/>
    <n v="4155"/>
  </r>
  <r>
    <n v="1709"/>
    <x v="4"/>
    <s v="Essential 255 G7"/>
    <x v="0"/>
    <x v="1"/>
    <x v="0"/>
    <x v="8"/>
    <s v="Int"/>
    <x v="0"/>
    <s v="1920x1080"/>
    <x v="0"/>
    <x v="0"/>
    <n v="45782"/>
    <s v="9_45-50"/>
    <s v="4_40-50"/>
    <x v="1"/>
    <x v="2"/>
    <s v="Q1`21"/>
    <n v="78241438"/>
    <n v="1053048"/>
  </r>
  <r>
    <n v="2757"/>
    <x v="4"/>
    <s v="Essential 255 G8"/>
    <x v="0"/>
    <x v="1"/>
    <x v="0"/>
    <x v="1"/>
    <s v="Int"/>
    <x v="0"/>
    <s v="1920x1080"/>
    <x v="0"/>
    <x v="0"/>
    <n v="45050"/>
    <s v="9_45-50"/>
    <s v="4_40-50"/>
    <x v="1"/>
    <x v="2"/>
    <s v="Q1`21"/>
    <n v="124202850"/>
    <n v="1671640"/>
  </r>
  <r>
    <n v="2"/>
    <x v="4"/>
    <s v="HP 14s-dq1000"/>
    <x v="2"/>
    <x v="0"/>
    <x v="1"/>
    <x v="5"/>
    <s v="Int"/>
    <x v="2"/>
    <s v="1366x768/1920x1080"/>
    <x v="0"/>
    <x v="0"/>
    <n v="46936"/>
    <s v="9_45-50"/>
    <s v="4_40-50"/>
    <x v="1"/>
    <x v="2"/>
    <s v="Q1`21"/>
    <n v="93872"/>
    <n v="1263"/>
  </r>
  <r>
    <n v="517"/>
    <x v="4"/>
    <s v="HP 14s-dq2000"/>
    <x v="2"/>
    <x v="0"/>
    <x v="1"/>
    <x v="6"/>
    <s v="Int"/>
    <x v="2"/>
    <s v="1920x1080"/>
    <x v="0"/>
    <x v="0"/>
    <n v="41933"/>
    <s v="8_40-45"/>
    <s v="4_40-50"/>
    <x v="1"/>
    <x v="2"/>
    <s v="Q1`21"/>
    <n v="21679361"/>
    <n v="291781"/>
  </r>
  <r>
    <n v="5039"/>
    <x v="4"/>
    <s v="HP 14s-fq0000"/>
    <x v="2"/>
    <x v="0"/>
    <x v="0"/>
    <x v="7"/>
    <s v="Int"/>
    <x v="2"/>
    <s v="1366x768/1920x1080"/>
    <x v="0"/>
    <x v="0"/>
    <n v="38981"/>
    <s v="7_35-40"/>
    <s v="3_30-40"/>
    <x v="3"/>
    <x v="2"/>
    <s v="Q1`21"/>
    <n v="196425259"/>
    <n v="2643678"/>
  </r>
  <r>
    <n v="2"/>
    <x v="4"/>
    <s v="HP 15-bs100 Core"/>
    <x v="1"/>
    <x v="0"/>
    <x v="1"/>
    <x v="15"/>
    <s v="520/530"/>
    <x v="0"/>
    <s v="1920x1080"/>
    <x v="0"/>
    <x v="0"/>
    <n v="35163"/>
    <s v="7_35-40"/>
    <s v="3_30-40"/>
    <x v="3"/>
    <x v="2"/>
    <s v="Q1`21"/>
    <n v="70326"/>
    <n v="947"/>
  </r>
  <r>
    <n v="2"/>
    <x v="4"/>
    <s v="HP 15-db0000 Stoney"/>
    <x v="0"/>
    <x v="0"/>
    <x v="0"/>
    <x v="0"/>
    <s v="Int"/>
    <x v="0"/>
    <s v="1366x768/1920x1080"/>
    <x v="0"/>
    <x v="0"/>
    <n v="31740"/>
    <s v="6_30-35"/>
    <s v="3_30-40"/>
    <x v="3"/>
    <x v="2"/>
    <s v="Q1`21"/>
    <n v="63480"/>
    <n v="854"/>
  </r>
  <r>
    <n v="2"/>
    <x v="4"/>
    <s v="HP 15-db1000"/>
    <x v="0"/>
    <x v="0"/>
    <x v="0"/>
    <x v="1"/>
    <s v="Int"/>
    <x v="0"/>
    <s v="1366x768/1920x1080"/>
    <x v="0"/>
    <x v="0"/>
    <n v="40453"/>
    <s v="8_40-45"/>
    <s v="4_40-50"/>
    <x v="1"/>
    <x v="2"/>
    <s v="Q1`21"/>
    <n v="80906"/>
    <n v="1089"/>
  </r>
  <r>
    <n v="1253"/>
    <x v="4"/>
    <s v="HP 15-dw1000 Core"/>
    <x v="0"/>
    <x v="0"/>
    <x v="1"/>
    <x v="11"/>
    <s v="Int"/>
    <x v="0"/>
    <s v="1366x768/1920x1080"/>
    <x v="0"/>
    <x v="0"/>
    <n v="47907"/>
    <s v="9_45-50"/>
    <s v="4_40-50"/>
    <x v="1"/>
    <x v="2"/>
    <s v="Q1`21"/>
    <n v="60027471"/>
    <n v="807907"/>
  </r>
  <r>
    <n v="2"/>
    <x v="4"/>
    <s v="HP 15-dw2000 Core"/>
    <x v="0"/>
    <x v="0"/>
    <x v="1"/>
    <x v="5"/>
    <s v="Int"/>
    <x v="0"/>
    <s v="1920x1080"/>
    <x v="0"/>
    <x v="0"/>
    <n v="50120"/>
    <s v="10_50-55"/>
    <s v="5_50-60"/>
    <x v="2"/>
    <x v="2"/>
    <s v="Q1`21"/>
    <n v="100240"/>
    <n v="1349"/>
  </r>
  <r>
    <n v="2426"/>
    <x v="4"/>
    <s v="HP 15-gw0000"/>
    <x v="0"/>
    <x v="0"/>
    <x v="0"/>
    <x v="1"/>
    <s v="Int"/>
    <x v="0"/>
    <s v="1920x1080"/>
    <x v="0"/>
    <x v="0"/>
    <n v="41589"/>
    <s v="8_40-45"/>
    <s v="4_40-50"/>
    <x v="1"/>
    <x v="2"/>
    <s v="Q1`21"/>
    <n v="100894914"/>
    <n v="1357940"/>
  </r>
  <r>
    <n v="7"/>
    <x v="4"/>
    <s v="HP 15-ra000"/>
    <x v="0"/>
    <x v="0"/>
    <x v="1"/>
    <x v="26"/>
    <s v="Int"/>
    <x v="0"/>
    <s v="1366x768"/>
    <x v="0"/>
    <x v="1"/>
    <n v="29990"/>
    <s v="5_25-30"/>
    <s v="2_20-30"/>
    <x v="0"/>
    <x v="2"/>
    <s v="Q1`21"/>
    <n v="209930"/>
    <n v="2825"/>
  </r>
  <r>
    <n v="4275"/>
    <x v="4"/>
    <s v="HP 15s-eq1000"/>
    <x v="0"/>
    <x v="0"/>
    <x v="0"/>
    <x v="1"/>
    <s v="Int"/>
    <x v="0"/>
    <s v="1920x1080"/>
    <x v="0"/>
    <x v="0"/>
    <n v="41379"/>
    <s v="8_40-45"/>
    <s v="4_40-50"/>
    <x v="1"/>
    <x v="2"/>
    <s v="Q1`21"/>
    <n v="176895225"/>
    <n v="2380824"/>
  </r>
  <r>
    <n v="1568"/>
    <x v="4"/>
    <s v="HP 15s-fq1000 Core"/>
    <x v="0"/>
    <x v="0"/>
    <x v="1"/>
    <x v="5"/>
    <s v="Int"/>
    <x v="0"/>
    <s v="1366x768/1920x1080"/>
    <x v="0"/>
    <x v="0"/>
    <n v="49700"/>
    <s v="9_45-50"/>
    <s v="4_40-50"/>
    <x v="1"/>
    <x v="2"/>
    <s v="Q1`21"/>
    <n v="77929600"/>
    <n v="1048851"/>
  </r>
  <r>
    <n v="549"/>
    <x v="4"/>
    <s v="HP 15s-fq2000 Core"/>
    <x v="0"/>
    <x v="0"/>
    <x v="1"/>
    <x v="6"/>
    <s v="Int"/>
    <x v="0"/>
    <s v="1920x1080"/>
    <x v="0"/>
    <x v="0"/>
    <n v="50522"/>
    <s v="10_50-55"/>
    <s v="5_50-60"/>
    <x v="2"/>
    <x v="2"/>
    <s v="Q1`21"/>
    <n v="27736578"/>
    <n v="373305"/>
  </r>
  <r>
    <n v="90"/>
    <x v="4"/>
    <s v="HP 17-by3000 Core"/>
    <x v="1"/>
    <x v="0"/>
    <x v="1"/>
    <x v="5"/>
    <s v="Int/MX330"/>
    <x v="1"/>
    <s v="1920x1080"/>
    <x v="0"/>
    <x v="0"/>
    <n v="58676"/>
    <s v="11_55-60"/>
    <s v="5_50-60"/>
    <x v="2"/>
    <x v="2"/>
    <s v="Q1`21"/>
    <n v="5280840"/>
    <n v="71075"/>
  </r>
  <r>
    <n v="482"/>
    <x v="4"/>
    <s v="HP 17-by4000 Core"/>
    <x v="1"/>
    <x v="0"/>
    <x v="1"/>
    <x v="6"/>
    <s v="Int/MX350"/>
    <x v="1"/>
    <s v="1920x1080"/>
    <x v="0"/>
    <x v="0"/>
    <n v="49618"/>
    <s v="9_45-50"/>
    <s v="4_40-50"/>
    <x v="1"/>
    <x v="2"/>
    <s v="Q1`21"/>
    <n v="23915876"/>
    <n v="321883"/>
  </r>
  <r>
    <n v="2"/>
    <x v="4"/>
    <s v="HP 17-ca1000"/>
    <x v="0"/>
    <x v="0"/>
    <x v="0"/>
    <x v="1"/>
    <s v="Int"/>
    <x v="1"/>
    <s v="1600x900"/>
    <x v="0"/>
    <x v="0"/>
    <n v="59990"/>
    <s v="11_55-60"/>
    <s v="5_50-60"/>
    <x v="2"/>
    <x v="2"/>
    <s v="Q1`21"/>
    <n v="119980"/>
    <n v="1615"/>
  </r>
  <r>
    <n v="71"/>
    <x v="4"/>
    <s v="HP 17-ca2000"/>
    <x v="0"/>
    <x v="0"/>
    <x v="0"/>
    <x v="1"/>
    <s v="Int"/>
    <x v="1"/>
    <s v="1600x900/1920x1080"/>
    <x v="0"/>
    <x v="0"/>
    <n v="49845"/>
    <s v="9_45-50"/>
    <s v="4_40-50"/>
    <x v="1"/>
    <x v="2"/>
    <s v="Q1`21"/>
    <n v="3538995"/>
    <n v="47631"/>
  </r>
  <r>
    <n v="271"/>
    <x v="4"/>
    <s v="HP 17-ca3000"/>
    <x v="0"/>
    <x v="0"/>
    <x v="0"/>
    <x v="7"/>
    <s v="Int"/>
    <x v="1"/>
    <s v="1920x1080"/>
    <x v="0"/>
    <x v="0"/>
    <n v="63142"/>
    <s v="12_60-65"/>
    <s v="6_60-70"/>
    <x v="4"/>
    <x v="2"/>
    <s v="Q1`21"/>
    <n v="17111482"/>
    <n v="230303"/>
  </r>
  <r>
    <n v="2"/>
    <x v="4"/>
    <s v="Omen 15-dh1000"/>
    <x v="3"/>
    <x v="0"/>
    <x v="1"/>
    <x v="10"/>
    <s v="RTX2060/RTX2070"/>
    <x v="0"/>
    <s v="1920x1080"/>
    <x v="0"/>
    <x v="0"/>
    <n v="164676"/>
    <s v="32_160-165"/>
    <s v="16_160-170"/>
    <x v="5"/>
    <x v="2"/>
    <s v="Q1`21"/>
    <n v="329352"/>
    <n v="4433"/>
  </r>
  <r>
    <n v="107"/>
    <x v="4"/>
    <s v="Omen 15-ek0000"/>
    <x v="3"/>
    <x v="0"/>
    <x v="1"/>
    <x v="10"/>
    <s v="GTX1660"/>
    <x v="0"/>
    <s v="1920x1080"/>
    <x v="0"/>
    <x v="0"/>
    <n v="109255"/>
    <s v="21_105-110"/>
    <s v="10_100-110"/>
    <x v="5"/>
    <x v="2"/>
    <s v="Q1`21"/>
    <n v="11690285"/>
    <n v="157339"/>
  </r>
  <r>
    <n v="312"/>
    <x v="4"/>
    <s v="Omen 15-en0000"/>
    <x v="3"/>
    <x v="0"/>
    <x v="0"/>
    <x v="7"/>
    <s v="GTX1660"/>
    <x v="0"/>
    <s v="1920x1080"/>
    <x v="0"/>
    <x v="0"/>
    <n v="91291"/>
    <s v="18_90-95"/>
    <s v="9_90-100"/>
    <x v="5"/>
    <x v="2"/>
    <s v="Q1`21"/>
    <n v="28482792"/>
    <n v="383348"/>
  </r>
  <r>
    <n v="86"/>
    <x v="4"/>
    <s v="Omen 17-cb1000"/>
    <x v="3"/>
    <x v="0"/>
    <x v="1"/>
    <x v="10"/>
    <s v="RTX2070/RTX2080"/>
    <x v="1"/>
    <s v="1920x1080"/>
    <x v="0"/>
    <x v="0"/>
    <n v="139447"/>
    <s v="27_135-140"/>
    <s v="13_130-140"/>
    <x v="5"/>
    <x v="2"/>
    <s v="Q1`21"/>
    <n v="11992442"/>
    <n v="161406"/>
  </r>
  <r>
    <n v="2"/>
    <x v="4"/>
    <s v="Pavilion 13-an1000"/>
    <x v="2"/>
    <x v="0"/>
    <x v="1"/>
    <x v="5"/>
    <s v="Int"/>
    <x v="3"/>
    <s v="1920x1080"/>
    <x v="0"/>
    <x v="0"/>
    <n v="50040"/>
    <s v="10_50-55"/>
    <s v="5_50-60"/>
    <x v="2"/>
    <x v="2"/>
    <s v="Q1`21"/>
    <n v="100080"/>
    <n v="1347"/>
  </r>
  <r>
    <n v="128"/>
    <x v="4"/>
    <s v="Pavilion 13-bb0000"/>
    <x v="2"/>
    <x v="0"/>
    <x v="1"/>
    <x v="6"/>
    <s v="Int"/>
    <x v="3"/>
    <s v="1920x1080"/>
    <x v="0"/>
    <x v="0"/>
    <n v="56051"/>
    <s v="11_55-60"/>
    <s v="5_50-60"/>
    <x v="2"/>
    <x v="2"/>
    <s v="Q1`21"/>
    <n v="7174528"/>
    <n v="96562"/>
  </r>
  <r>
    <n v="649"/>
    <x v="4"/>
    <s v="Pavilion 14-dv0000"/>
    <x v="2"/>
    <x v="0"/>
    <x v="1"/>
    <x v="6"/>
    <s v="Int"/>
    <x v="2"/>
    <s v="1920x1080"/>
    <x v="0"/>
    <x v="0"/>
    <n v="55046"/>
    <s v="11_55-60"/>
    <s v="5_50-60"/>
    <x v="2"/>
    <x v="2"/>
    <s v="Q1`21"/>
    <n v="35724854"/>
    <n v="480819"/>
  </r>
  <r>
    <n v="11"/>
    <x v="4"/>
    <s v="Pavilion 15-dk0000"/>
    <x v="3"/>
    <x v="0"/>
    <x v="1"/>
    <x v="9"/>
    <s v="GTX1660"/>
    <x v="0"/>
    <s v="1920x1080"/>
    <x v="0"/>
    <x v="0"/>
    <n v="61768"/>
    <s v="12_60-65"/>
    <s v="6_60-70"/>
    <x v="4"/>
    <x v="2"/>
    <s v="Q1`21"/>
    <n v="679448"/>
    <n v="9145"/>
  </r>
  <r>
    <n v="692"/>
    <x v="4"/>
    <s v="Pavilion 15-dk1000"/>
    <x v="3"/>
    <x v="0"/>
    <x v="1"/>
    <x v="10"/>
    <s v="GTX1650/GTX1660"/>
    <x v="0"/>
    <s v="1920x1080"/>
    <x v="0"/>
    <x v="0"/>
    <n v="81203"/>
    <s v="16_80-85"/>
    <s v="8_80-90"/>
    <x v="5"/>
    <x v="2"/>
    <s v="Q1`21"/>
    <n v="56192476"/>
    <n v="756292"/>
  </r>
  <r>
    <n v="342"/>
    <x v="4"/>
    <s v="Pavilion 15-ec1000"/>
    <x v="3"/>
    <x v="0"/>
    <x v="0"/>
    <x v="7"/>
    <s v="GTX1650"/>
    <x v="0"/>
    <s v="1920x1080"/>
    <x v="0"/>
    <x v="0"/>
    <n v="73469"/>
    <s v="14_70-75"/>
    <s v="7_70-80"/>
    <x v="6"/>
    <x v="2"/>
    <s v="Q1`21"/>
    <n v="25126398"/>
    <n v="338175"/>
  </r>
  <r>
    <n v="349"/>
    <x v="4"/>
    <s v="Pavilion 15-eg0000"/>
    <x v="1"/>
    <x v="0"/>
    <x v="1"/>
    <x v="6"/>
    <s v="MX450"/>
    <x v="0"/>
    <s v="1920x1080"/>
    <x v="0"/>
    <x v="0"/>
    <n v="69713"/>
    <s v="13_65-70"/>
    <s v="6_60-70"/>
    <x v="4"/>
    <x v="2"/>
    <s v="Q1`21"/>
    <n v="24329837"/>
    <n v="327454"/>
  </r>
  <r>
    <n v="421"/>
    <x v="4"/>
    <s v="Pavilion 15-eh0000"/>
    <x v="0"/>
    <x v="0"/>
    <x v="0"/>
    <x v="7"/>
    <s v="Int"/>
    <x v="0"/>
    <s v="1920x1080"/>
    <x v="0"/>
    <x v="0"/>
    <n v="55714"/>
    <s v="11_55-60"/>
    <s v="5_50-60"/>
    <x v="2"/>
    <x v="2"/>
    <s v="Q1`21"/>
    <n v="23455594"/>
    <n v="315688"/>
  </r>
  <r>
    <n v="439"/>
    <x v="4"/>
    <s v="Pavilion 16-a0000"/>
    <x v="3"/>
    <x v="0"/>
    <x v="1"/>
    <x v="10"/>
    <s v="GTX1650/GTX1660/RTX2060"/>
    <x v="5"/>
    <s v="1920x1080"/>
    <x v="0"/>
    <x v="0"/>
    <n v="90462"/>
    <s v="18_90-95"/>
    <s v="9_90-100"/>
    <x v="5"/>
    <x v="2"/>
    <s v="Q1`21"/>
    <n v="39712818"/>
    <n v="534493"/>
  </r>
  <r>
    <n v="289"/>
    <x v="4"/>
    <s v="Pavilion 17-cd1000"/>
    <x v="3"/>
    <x v="0"/>
    <x v="1"/>
    <x v="10"/>
    <s v="GTX1650/GTX1660"/>
    <x v="1"/>
    <s v="1920x1080"/>
    <x v="0"/>
    <x v="0"/>
    <n v="81681"/>
    <s v="16_80-85"/>
    <s v="8_80-90"/>
    <x v="5"/>
    <x v="2"/>
    <s v="Q1`21"/>
    <n v="23605809"/>
    <n v="317709"/>
  </r>
  <r>
    <n v="349"/>
    <x v="4"/>
    <s v="Pavilion x360 14-dw1000"/>
    <x v="2"/>
    <x v="0"/>
    <x v="1"/>
    <x v="6"/>
    <s v="Int"/>
    <x v="2"/>
    <s v="1920x1080"/>
    <x v="1"/>
    <x v="0"/>
    <n v="48195"/>
    <s v="9_45-50"/>
    <s v="4_40-50"/>
    <x v="1"/>
    <x v="2"/>
    <s v="Q1`21"/>
    <n v="16820055"/>
    <n v="226380"/>
  </r>
  <r>
    <n v="763"/>
    <x v="4"/>
    <s v="ProBook 430 G7"/>
    <x v="2"/>
    <x v="1"/>
    <x v="1"/>
    <x v="11"/>
    <s v="Int"/>
    <x v="3"/>
    <s v="1920x1080"/>
    <x v="0"/>
    <x v="0"/>
    <n v="62048"/>
    <s v="12_60-65"/>
    <s v="6_60-70"/>
    <x v="4"/>
    <x v="2"/>
    <s v="Q1`21"/>
    <n v="47342624"/>
    <n v="637182"/>
  </r>
  <r>
    <n v="8"/>
    <x v="4"/>
    <s v="ProBook 430 G8"/>
    <x v="2"/>
    <x v="1"/>
    <x v="1"/>
    <x v="6"/>
    <s v="Int"/>
    <x v="3"/>
    <s v="1920x1080"/>
    <x v="0"/>
    <x v="0"/>
    <n v="73290"/>
    <s v="14_70-75"/>
    <s v="7_70-80"/>
    <x v="6"/>
    <x v="2"/>
    <s v="Q1`21"/>
    <n v="586320"/>
    <n v="7891"/>
  </r>
  <r>
    <n v="3732"/>
    <x v="4"/>
    <s v="ProBook 440 G7"/>
    <x v="2"/>
    <x v="1"/>
    <x v="1"/>
    <x v="11"/>
    <s v="Int"/>
    <x v="2"/>
    <s v="1366x768/1920x1080"/>
    <x v="0"/>
    <x v="0"/>
    <n v="61796"/>
    <s v="12_60-65"/>
    <s v="6_60-70"/>
    <x v="4"/>
    <x v="2"/>
    <s v="Q1`21"/>
    <n v="230622672"/>
    <n v="3103939"/>
  </r>
  <r>
    <n v="61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2"/>
    <s v="Q1`21"/>
    <n v="47716396"/>
    <n v="642213"/>
  </r>
  <r>
    <n v="393"/>
    <x v="4"/>
    <s v="ProBook 445 G7"/>
    <x v="2"/>
    <x v="1"/>
    <x v="0"/>
    <x v="7"/>
    <s v="Int"/>
    <x v="2"/>
    <s v="1920x1080"/>
    <x v="0"/>
    <x v="0"/>
    <n v="59556"/>
    <s v="11_55-60"/>
    <s v="5_50-60"/>
    <x v="2"/>
    <x v="2"/>
    <s v="Q1`21"/>
    <n v="23405508"/>
    <n v="315014"/>
  </r>
  <r>
    <n v="1185"/>
    <x v="4"/>
    <s v="ProBook 450 G7"/>
    <x v="0"/>
    <x v="1"/>
    <x v="1"/>
    <x v="11"/>
    <s v="Int"/>
    <x v="0"/>
    <s v="1920x1080"/>
    <x v="0"/>
    <x v="0"/>
    <n v="70255"/>
    <s v="14_70-75"/>
    <s v="7_70-80"/>
    <x v="6"/>
    <x v="2"/>
    <s v="Q1`21"/>
    <n v="83252175"/>
    <n v="1120487"/>
  </r>
  <r>
    <n v="655"/>
    <x v="4"/>
    <s v="ProBook 450 G8"/>
    <x v="0"/>
    <x v="1"/>
    <x v="1"/>
    <x v="6"/>
    <s v="Int"/>
    <x v="0"/>
    <s v="1920x1080"/>
    <x v="0"/>
    <x v="0"/>
    <n v="73450"/>
    <s v="14_70-75"/>
    <s v="7_70-80"/>
    <x v="6"/>
    <x v="2"/>
    <s v="Q1`21"/>
    <n v="48109750"/>
    <n v="647507"/>
  </r>
  <r>
    <n v="1133"/>
    <x v="4"/>
    <s v="ProBook 455 G7"/>
    <x v="0"/>
    <x v="1"/>
    <x v="0"/>
    <x v="7"/>
    <s v="Int"/>
    <x v="0"/>
    <s v="1920x1080"/>
    <x v="0"/>
    <x v="0"/>
    <n v="60538"/>
    <s v="12_60-65"/>
    <s v="6_60-70"/>
    <x v="4"/>
    <x v="2"/>
    <s v="Q1`21"/>
    <n v="68589554"/>
    <n v="923143"/>
  </r>
  <r>
    <n v="213"/>
    <x v="4"/>
    <s v="ProBook 470 G7"/>
    <x v="1"/>
    <x v="1"/>
    <x v="1"/>
    <x v="11"/>
    <n v="530"/>
    <x v="1"/>
    <s v="1920x1080"/>
    <x v="0"/>
    <x v="0"/>
    <n v="69072"/>
    <s v="13_65-70"/>
    <s v="6_60-70"/>
    <x v="4"/>
    <x v="2"/>
    <s v="Q1`21"/>
    <n v="14712336"/>
    <n v="198013"/>
  </r>
  <r>
    <n v="34"/>
    <x v="4"/>
    <s v="ProBook 630 G8"/>
    <x v="2"/>
    <x v="1"/>
    <x v="1"/>
    <x v="6"/>
    <s v="Int"/>
    <x v="3"/>
    <s v="1920x1080"/>
    <x v="0"/>
    <x v="0"/>
    <n v="85850"/>
    <s v="17_85-90"/>
    <s v="8_80-90"/>
    <x v="5"/>
    <x v="2"/>
    <s v="Q1`21"/>
    <n v="2918900"/>
    <n v="39285"/>
  </r>
  <r>
    <n v="34"/>
    <x v="4"/>
    <s v="ProBook 635 G7"/>
    <x v="2"/>
    <x v="1"/>
    <x v="0"/>
    <x v="7"/>
    <s v="Int"/>
    <x v="3"/>
    <s v="1920x1080"/>
    <x v="0"/>
    <x v="0"/>
    <n v="81340"/>
    <s v="16_80-85"/>
    <s v="8_80-90"/>
    <x v="5"/>
    <x v="2"/>
    <s v="Q1`21"/>
    <n v="2765560"/>
    <n v="37222"/>
  </r>
  <r>
    <n v="32"/>
    <x v="4"/>
    <s v="ProBook 640 G5"/>
    <x v="2"/>
    <x v="1"/>
    <x v="1"/>
    <x v="4"/>
    <s v="Int"/>
    <x v="2"/>
    <s v="1920x1080"/>
    <x v="0"/>
    <x v="0"/>
    <n v="68770"/>
    <s v="13_65-70"/>
    <s v="6_60-70"/>
    <x v="4"/>
    <x v="2"/>
    <s v="Q1`21"/>
    <n v="2200640"/>
    <n v="29618"/>
  </r>
  <r>
    <n v="194"/>
    <x v="4"/>
    <s v="ProBook 640 G8"/>
    <x v="2"/>
    <x v="1"/>
    <x v="1"/>
    <x v="6"/>
    <s v="Int"/>
    <x v="2"/>
    <s v="1920x1080"/>
    <x v="0"/>
    <x v="0"/>
    <n v="76490"/>
    <s v="15_75-80"/>
    <s v="7_70-80"/>
    <x v="6"/>
    <x v="2"/>
    <s v="Q1`21"/>
    <n v="14839060"/>
    <n v="199718"/>
  </r>
  <r>
    <n v="29"/>
    <x v="4"/>
    <s v="ProBook 650 G5"/>
    <x v="0"/>
    <x v="1"/>
    <x v="1"/>
    <x v="4"/>
    <s v="Int"/>
    <x v="0"/>
    <s v="1920x1080"/>
    <x v="0"/>
    <x v="0"/>
    <n v="75929"/>
    <s v="15_75-80"/>
    <s v="7_70-80"/>
    <x v="6"/>
    <x v="2"/>
    <s v="Q1`21"/>
    <n v="2201941"/>
    <n v="29636"/>
  </r>
  <r>
    <n v="177"/>
    <x v="4"/>
    <s v="ProBook 650 G8"/>
    <x v="0"/>
    <x v="1"/>
    <x v="1"/>
    <x v="6"/>
    <s v="Int"/>
    <x v="0"/>
    <s v="1920x1080"/>
    <x v="0"/>
    <x v="0"/>
    <n v="84118"/>
    <s v="16_80-85"/>
    <s v="8_80-90"/>
    <x v="5"/>
    <x v="2"/>
    <s v="Q1`21"/>
    <n v="14888886"/>
    <n v="200389"/>
  </r>
  <r>
    <n v="41"/>
    <x v="4"/>
    <s v="ProBook x360 435 G7"/>
    <x v="2"/>
    <x v="1"/>
    <x v="0"/>
    <x v="7"/>
    <s v="Int"/>
    <x v="3"/>
    <s v="1920x1080"/>
    <x v="1"/>
    <x v="0"/>
    <n v="71642"/>
    <s v="14_70-75"/>
    <s v="7_70-80"/>
    <x v="6"/>
    <x v="2"/>
    <s v="Q1`21"/>
    <n v="2937322"/>
    <n v="39533"/>
  </r>
  <r>
    <n v="8"/>
    <x v="4"/>
    <s v="Spectre x360 13-aw0000"/>
    <x v="2"/>
    <x v="0"/>
    <x v="1"/>
    <x v="11"/>
    <s v="Int"/>
    <x v="3"/>
    <s v="1920x1080"/>
    <x v="1"/>
    <x v="0"/>
    <n v="100284"/>
    <s v="20_100-105"/>
    <s v="10_100-110"/>
    <x v="5"/>
    <x v="2"/>
    <s v="Q1`21"/>
    <n v="802272"/>
    <n v="10798"/>
  </r>
  <r>
    <n v="128"/>
    <x v="4"/>
    <s v="Spectre x360 13-aw2000"/>
    <x v="2"/>
    <x v="0"/>
    <x v="1"/>
    <x v="6"/>
    <s v="Int"/>
    <x v="3"/>
    <s v="1920x1080"/>
    <x v="1"/>
    <x v="0"/>
    <n v="125742"/>
    <s v="25_125-130"/>
    <s v="12_120-130"/>
    <x v="5"/>
    <x v="2"/>
    <s v="Q1`21"/>
    <n v="16094976"/>
    <n v="216621"/>
  </r>
  <r>
    <n v="23"/>
    <x v="4"/>
    <s v="Spectre x360 15-eb0000"/>
    <x v="3"/>
    <x v="0"/>
    <x v="1"/>
    <x v="11"/>
    <s v="MX350/GTX1650"/>
    <x v="0"/>
    <s v="3840x2160"/>
    <x v="1"/>
    <x v="0"/>
    <n v="164627"/>
    <s v="32_160-165"/>
    <s v="16_160-170"/>
    <x v="5"/>
    <x v="2"/>
    <s v="Q1`21"/>
    <n v="3786421"/>
    <n v="50961"/>
  </r>
  <r>
    <n v="11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2"/>
    <s v="Q1`21"/>
    <n v="1557160"/>
    <n v="20958"/>
  </r>
  <r>
    <n v="1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2"/>
    <s v="Q1`21"/>
    <n v="71150"/>
    <n v="958"/>
  </r>
  <r>
    <n v="19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2"/>
    <s v="Q1`21"/>
    <n v="4002483"/>
    <n v="53869"/>
  </r>
  <r>
    <n v="1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2"/>
    <s v="Q1`21"/>
    <n v="225695"/>
    <n v="3038"/>
  </r>
  <r>
    <n v="140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2"/>
    <s v="Q1`21"/>
    <n v="17834600"/>
    <n v="240035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2"/>
    <s v="Q1`21"/>
    <n v="178990"/>
    <n v="2409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2"/>
    <s v="Q1`21"/>
    <n v="3106695"/>
    <n v="41813"/>
  </r>
  <r>
    <n v="5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2"/>
    <s v="Q1`21"/>
    <n v="549950"/>
    <n v="7402"/>
  </r>
  <r>
    <n v="6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2"/>
    <s v="Q1`21"/>
    <n v="1318878"/>
    <n v="17751"/>
  </r>
  <r>
    <n v="8"/>
    <x v="4"/>
    <s v="ZBook Firefly 14 G7"/>
    <x v="5"/>
    <x v="1"/>
    <x v="1"/>
    <x v="10"/>
    <s v="Int/Quadro P520"/>
    <x v="2"/>
    <s v="1920x1080"/>
    <x v="0"/>
    <x v="0"/>
    <n v="114090"/>
    <s v="22_110-115"/>
    <s v="11_110-120"/>
    <x v="5"/>
    <x v="2"/>
    <s v="Q1`21"/>
    <n v="912720"/>
    <n v="12284"/>
  </r>
  <r>
    <n v="18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2"/>
    <s v="Q1`21"/>
    <n v="2504700"/>
    <n v="33711"/>
  </r>
  <r>
    <n v="19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2"/>
    <s v="Q1`21"/>
    <n v="4369810"/>
    <n v="58813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2"/>
    <s v="Q1`21"/>
    <n v="2513896"/>
    <n v="33834"/>
  </r>
  <r>
    <n v="49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2"/>
    <s v="Q1`21"/>
    <n v="9805145"/>
    <n v="131967"/>
  </r>
  <r>
    <n v="644"/>
    <x v="5"/>
    <s v="IdeaPad 3 14ADA05"/>
    <x v="2"/>
    <x v="0"/>
    <x v="0"/>
    <x v="1"/>
    <s v="Int"/>
    <x v="2"/>
    <s v="1920x1080"/>
    <x v="0"/>
    <x v="0"/>
    <n v="39590"/>
    <s v="7_35-40"/>
    <s v="3_30-40"/>
    <x v="3"/>
    <x v="2"/>
    <s v="Q1`21"/>
    <n v="25495960"/>
    <n v="343149"/>
  </r>
  <r>
    <n v="4811"/>
    <x v="5"/>
    <s v="IdeaPad 3 15ARE05"/>
    <x v="0"/>
    <x v="0"/>
    <x v="0"/>
    <x v="7"/>
    <s v="Int"/>
    <x v="0"/>
    <s v="1920x1080"/>
    <x v="0"/>
    <x v="0"/>
    <n v="46896"/>
    <s v="9_45-50"/>
    <s v="4_40-50"/>
    <x v="1"/>
    <x v="2"/>
    <s v="Q1`21"/>
    <n v="225616656"/>
    <n v="3036563"/>
  </r>
  <r>
    <n v="952"/>
    <x v="5"/>
    <s v="IdeaPad 3 15IGL05"/>
    <x v="0"/>
    <x v="0"/>
    <x v="1"/>
    <x v="2"/>
    <s v="Int"/>
    <x v="0"/>
    <s v="1920x1080"/>
    <x v="0"/>
    <x v="1"/>
    <n v="33625"/>
    <s v="6_30-35"/>
    <s v="3_30-40"/>
    <x v="3"/>
    <x v="2"/>
    <s v="Q1`21"/>
    <n v="32011000"/>
    <n v="430834"/>
  </r>
  <r>
    <n v="964"/>
    <x v="5"/>
    <s v="IdeaPad 3 15IIL05"/>
    <x v="0"/>
    <x v="0"/>
    <x v="1"/>
    <x v="5"/>
    <s v="Int"/>
    <x v="0"/>
    <s v="1920x1080"/>
    <x v="0"/>
    <x v="0"/>
    <n v="47543"/>
    <s v="9_45-50"/>
    <s v="4_40-50"/>
    <x v="1"/>
    <x v="2"/>
    <s v="Q1`21"/>
    <n v="45831452"/>
    <n v="616843"/>
  </r>
  <r>
    <n v="2"/>
    <x v="5"/>
    <s v="IdeaPad 320-15A"/>
    <x v="1"/>
    <x v="0"/>
    <x v="0"/>
    <x v="23"/>
    <n v="520"/>
    <x v="0"/>
    <s v="1920x1080"/>
    <x v="0"/>
    <x v="0"/>
    <n v="25545"/>
    <s v="5_25-30"/>
    <s v="2_20-30"/>
    <x v="0"/>
    <x v="2"/>
    <s v="Q1`21"/>
    <n v="51090"/>
    <n v="688"/>
  </r>
  <r>
    <n v="2"/>
    <x v="5"/>
    <s v="IdeaPad 330-15IKB"/>
    <x v="1"/>
    <x v="0"/>
    <x v="1"/>
    <x v="3"/>
    <s v="530/MX110"/>
    <x v="0"/>
    <s v="1920x1080"/>
    <x v="0"/>
    <x v="0"/>
    <n v="38990"/>
    <s v="7_35-40"/>
    <s v="3_30-40"/>
    <x v="3"/>
    <x v="2"/>
    <s v="Q1`21"/>
    <n v="77980"/>
    <n v="1050"/>
  </r>
  <r>
    <n v="5"/>
    <x v="5"/>
    <s v="IdeaPad 330-17IKBR"/>
    <x v="1"/>
    <x v="0"/>
    <x v="1"/>
    <x v="15"/>
    <s v="MX150"/>
    <x v="1"/>
    <s v="1920x1080"/>
    <x v="0"/>
    <x v="0"/>
    <n v="43196"/>
    <s v="8_40-45"/>
    <s v="4_40-50"/>
    <x v="1"/>
    <x v="2"/>
    <s v="Q1`21"/>
    <n v="215980"/>
    <n v="2907"/>
  </r>
  <r>
    <n v="2"/>
    <x v="5"/>
    <s v="IdeaPad 330s-14IKB"/>
    <x v="2"/>
    <x v="0"/>
    <x v="1"/>
    <x v="15"/>
    <s v="Int"/>
    <x v="2"/>
    <s v="1920x1080"/>
    <x v="0"/>
    <x v="0"/>
    <n v="47801"/>
    <s v="9_45-50"/>
    <s v="4_40-50"/>
    <x v="1"/>
    <x v="2"/>
    <s v="Q1`21"/>
    <n v="95602"/>
    <n v="1287"/>
  </r>
  <r>
    <n v="20"/>
    <x v="5"/>
    <s v="IdeaPad 5 14ARE05"/>
    <x v="2"/>
    <x v="0"/>
    <x v="0"/>
    <x v="7"/>
    <s v="Int"/>
    <x v="2"/>
    <s v="1920x1080"/>
    <x v="0"/>
    <x v="0"/>
    <n v="58181"/>
    <s v="11_55-60"/>
    <s v="5_50-60"/>
    <x v="2"/>
    <x v="2"/>
    <s v="Q1`21"/>
    <n v="1163620"/>
    <n v="15661"/>
  </r>
  <r>
    <n v="24"/>
    <x v="5"/>
    <s v="IdeaPad 5 14IIL05"/>
    <x v="2"/>
    <x v="0"/>
    <x v="1"/>
    <x v="5"/>
    <s v="Int"/>
    <x v="2"/>
    <s v="1920x1080"/>
    <x v="0"/>
    <x v="0"/>
    <n v="53722"/>
    <s v="10_50-55"/>
    <s v="5_50-60"/>
    <x v="2"/>
    <x v="2"/>
    <s v="Q1`21"/>
    <n v="1289328"/>
    <n v="17353"/>
  </r>
  <r>
    <n v="2"/>
    <x v="5"/>
    <s v="IdeaPad 5 14ITL05"/>
    <x v="2"/>
    <x v="0"/>
    <x v="1"/>
    <x v="6"/>
    <s v="Int"/>
    <x v="2"/>
    <s v="1920x1080"/>
    <x v="0"/>
    <x v="0"/>
    <n v="64890"/>
    <s v="12_60-65"/>
    <s v="6_60-70"/>
    <x v="4"/>
    <x v="2"/>
    <s v="Q1`21"/>
    <n v="129780"/>
    <n v="1747"/>
  </r>
  <r>
    <n v="629"/>
    <x v="5"/>
    <s v="IdeaPad 5 15ARE05"/>
    <x v="0"/>
    <x v="0"/>
    <x v="0"/>
    <x v="7"/>
    <s v="Int"/>
    <x v="0"/>
    <s v="1920x1080"/>
    <x v="0"/>
    <x v="0"/>
    <n v="57917"/>
    <s v="11_55-60"/>
    <s v="5_50-60"/>
    <x v="2"/>
    <x v="2"/>
    <s v="Q1`21"/>
    <n v="36429793"/>
    <n v="490307"/>
  </r>
  <r>
    <n v="42"/>
    <x v="5"/>
    <s v="IdeaPad 5 15IIL05"/>
    <x v="0"/>
    <x v="0"/>
    <x v="1"/>
    <x v="5"/>
    <s v="Int"/>
    <x v="0"/>
    <s v="1920x1080"/>
    <x v="0"/>
    <x v="0"/>
    <n v="58720"/>
    <s v="11_55-60"/>
    <s v="5_50-60"/>
    <x v="2"/>
    <x v="2"/>
    <s v="Q1`21"/>
    <n v="2466240"/>
    <n v="33193"/>
  </r>
  <r>
    <n v="11"/>
    <x v="5"/>
    <s v="IdeaPad 5 15ITL05"/>
    <x v="0"/>
    <x v="0"/>
    <x v="1"/>
    <x v="6"/>
    <s v="Int"/>
    <x v="0"/>
    <s v="1920x1080"/>
    <x v="0"/>
    <x v="0"/>
    <n v="63243"/>
    <s v="12_60-65"/>
    <s v="6_60-70"/>
    <x v="4"/>
    <x v="2"/>
    <s v="Q1`21"/>
    <n v="695673"/>
    <n v="9363"/>
  </r>
  <r>
    <n v="2"/>
    <x v="5"/>
    <s v="IdeaPad C340-14IML"/>
    <x v="2"/>
    <x v="0"/>
    <x v="1"/>
    <x v="11"/>
    <s v="Int"/>
    <x v="2"/>
    <s v="1920x1080"/>
    <x v="1"/>
    <x v="0"/>
    <n v="47990"/>
    <s v="9_45-50"/>
    <s v="4_40-50"/>
    <x v="1"/>
    <x v="2"/>
    <s v="Q1`21"/>
    <n v="95980"/>
    <n v="1292"/>
  </r>
  <r>
    <n v="5"/>
    <x v="5"/>
    <s v="IdeaPad Creator 5i 15IMH05"/>
    <x v="3"/>
    <x v="0"/>
    <x v="1"/>
    <x v="10"/>
    <s v="GTX1650"/>
    <x v="0"/>
    <s v="1920x1080"/>
    <x v="0"/>
    <x v="0"/>
    <n v="106642"/>
    <s v="21_105-110"/>
    <s v="10_100-110"/>
    <x v="5"/>
    <x v="2"/>
    <s v="Q1`21"/>
    <n v="533210"/>
    <n v="7176"/>
  </r>
  <r>
    <n v="6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2"/>
    <s v="Q1`21"/>
    <n v="191940"/>
    <n v="2583"/>
  </r>
  <r>
    <n v="2055"/>
    <x v="5"/>
    <s v="IdeaPad Gaming 3 15ARH05"/>
    <x v="3"/>
    <x v="0"/>
    <x v="0"/>
    <x v="7"/>
    <s v="GTX1650"/>
    <x v="0"/>
    <s v="1920x1080"/>
    <x v="0"/>
    <x v="0"/>
    <n v="73461"/>
    <s v="14_70-75"/>
    <s v="7_70-80"/>
    <x v="6"/>
    <x v="2"/>
    <s v="Q1`21"/>
    <n v="150962355"/>
    <n v="2031795"/>
  </r>
  <r>
    <n v="3117"/>
    <x v="5"/>
    <s v="IdeaPad Gaming 3 15IMH05"/>
    <x v="3"/>
    <x v="0"/>
    <x v="1"/>
    <x v="10"/>
    <s v="GTX1650"/>
    <x v="0"/>
    <s v="1920x1080"/>
    <x v="0"/>
    <x v="0"/>
    <n v="79066"/>
    <s v="15_75-80"/>
    <s v="7_70-80"/>
    <x v="6"/>
    <x v="2"/>
    <s v="Q1`21"/>
    <n v="246448722"/>
    <n v="3316941"/>
  </r>
  <r>
    <n v="1013"/>
    <x v="5"/>
    <s v="IdeaPad L3 15IML05"/>
    <x v="0"/>
    <x v="0"/>
    <x v="1"/>
    <x v="11"/>
    <s v="Int"/>
    <x v="0"/>
    <s v="1920x1080"/>
    <x v="0"/>
    <x v="0"/>
    <n v="37324"/>
    <s v="7_35-40"/>
    <s v="3_30-40"/>
    <x v="3"/>
    <x v="2"/>
    <s v="Q1`21"/>
    <n v="37809212"/>
    <n v="508872"/>
  </r>
  <r>
    <n v="2293"/>
    <x v="5"/>
    <s v="IdeaPad L340-15API"/>
    <x v="0"/>
    <x v="0"/>
    <x v="0"/>
    <x v="1"/>
    <s v="Int"/>
    <x v="0"/>
    <s v="1920x1080"/>
    <x v="0"/>
    <x v="0"/>
    <n v="42550"/>
    <s v="8_40-45"/>
    <s v="4_40-50"/>
    <x v="1"/>
    <x v="2"/>
    <s v="Q1`21"/>
    <n v="97567150"/>
    <n v="1313151"/>
  </r>
  <r>
    <n v="246"/>
    <x v="5"/>
    <s v="IdeaPad L340-15IWL"/>
    <x v="0"/>
    <x v="0"/>
    <x v="1"/>
    <x v="4"/>
    <s v="Int"/>
    <x v="0"/>
    <s v="1920x1080"/>
    <x v="0"/>
    <x v="0"/>
    <n v="43647"/>
    <s v="8_40-45"/>
    <s v="4_40-50"/>
    <x v="1"/>
    <x v="2"/>
    <s v="Q1`21"/>
    <n v="10737162"/>
    <n v="144511"/>
  </r>
  <r>
    <n v="14"/>
    <x v="5"/>
    <s v="IdeaPad L340-17API"/>
    <x v="0"/>
    <x v="0"/>
    <x v="0"/>
    <x v="1"/>
    <s v="Int"/>
    <x v="1"/>
    <s v="1920x1080"/>
    <x v="0"/>
    <x v="0"/>
    <n v="55090"/>
    <s v="11_55-60"/>
    <s v="5_50-60"/>
    <x v="2"/>
    <x v="2"/>
    <s v="Q1`21"/>
    <n v="771260"/>
    <n v="10380"/>
  </r>
  <r>
    <n v="2"/>
    <x v="5"/>
    <s v="IdeaPad L340-17IRH"/>
    <x v="3"/>
    <x v="0"/>
    <x v="1"/>
    <x v="9"/>
    <s v="GTX1050/GTX1650"/>
    <x v="1"/>
    <s v="1920x1080"/>
    <x v="0"/>
    <x v="0"/>
    <n v="69138"/>
    <s v="13_65-70"/>
    <s v="6_60-70"/>
    <x v="4"/>
    <x v="2"/>
    <s v="Q1`21"/>
    <n v="138276"/>
    <n v="1861"/>
  </r>
  <r>
    <n v="2934"/>
    <x v="5"/>
    <s v="IdeaPad S145-15API"/>
    <x v="0"/>
    <x v="0"/>
    <x v="0"/>
    <x v="1"/>
    <s v="Int"/>
    <x v="0"/>
    <s v="1920x1080"/>
    <x v="0"/>
    <x v="0"/>
    <n v="38646"/>
    <s v="7_35-40"/>
    <s v="3_30-40"/>
    <x v="3"/>
    <x v="2"/>
    <s v="Q1`21"/>
    <n v="113387364"/>
    <n v="1526075"/>
  </r>
  <r>
    <n v="3881"/>
    <x v="5"/>
    <s v="IdeaPad S145-15IIL"/>
    <x v="0"/>
    <x v="0"/>
    <x v="1"/>
    <x v="5"/>
    <s v="Int"/>
    <x v="0"/>
    <s v="1920x1080"/>
    <x v="0"/>
    <x v="0"/>
    <n v="40039"/>
    <s v="8_40-45"/>
    <s v="4_40-50"/>
    <x v="1"/>
    <x v="2"/>
    <s v="Q1`21"/>
    <n v="155391359"/>
    <n v="2091405"/>
  </r>
  <r>
    <n v="214"/>
    <x v="5"/>
    <s v="IdeaPad S540-13ARE"/>
    <x v="2"/>
    <x v="0"/>
    <x v="0"/>
    <x v="7"/>
    <s v="Int"/>
    <x v="3"/>
    <s v="1920x1080"/>
    <x v="0"/>
    <x v="0"/>
    <n v="86043"/>
    <s v="17_85-90"/>
    <s v="8_80-90"/>
    <x v="5"/>
    <x v="2"/>
    <s v="Q1`21"/>
    <n v="18413202"/>
    <n v="247822"/>
  </r>
  <r>
    <n v="48"/>
    <x v="5"/>
    <s v="Legion 5 15ARH05"/>
    <x v="3"/>
    <x v="0"/>
    <x v="0"/>
    <x v="7"/>
    <s v="GTX1650/GTX1660"/>
    <x v="0"/>
    <s v="1920x1080"/>
    <x v="0"/>
    <x v="0"/>
    <n v="96674"/>
    <s v="19_95-100"/>
    <s v="9_90-100"/>
    <x v="5"/>
    <x v="2"/>
    <s v="Q1`21"/>
    <n v="4640352"/>
    <n v="62454"/>
  </r>
  <r>
    <n v="23"/>
    <x v="5"/>
    <s v="Legion 5 17ARH05H"/>
    <x v="3"/>
    <x v="0"/>
    <x v="0"/>
    <x v="7"/>
    <s v="GTX1660/RTX2060"/>
    <x v="1"/>
    <s v="1920x1080"/>
    <x v="0"/>
    <x v="0"/>
    <n v="95999"/>
    <s v="19_95-100"/>
    <s v="9_90-100"/>
    <x v="5"/>
    <x v="2"/>
    <s v="Q1`21"/>
    <n v="2207977"/>
    <n v="29717"/>
  </r>
  <r>
    <n v="636"/>
    <x v="5"/>
    <s v="Legion 5 17IMH05"/>
    <x v="3"/>
    <x v="0"/>
    <x v="1"/>
    <x v="10"/>
    <s v="GTX1660"/>
    <x v="1"/>
    <s v="1920x1080"/>
    <x v="0"/>
    <x v="0"/>
    <n v="111101"/>
    <s v="22_110-115"/>
    <s v="11_110-120"/>
    <x v="5"/>
    <x v="2"/>
    <s v="Q1`21"/>
    <n v="70660236"/>
    <n v="951013"/>
  </r>
  <r>
    <n v="322"/>
    <x v="5"/>
    <s v="Legion 5i 15IMH05"/>
    <x v="3"/>
    <x v="0"/>
    <x v="1"/>
    <x v="10"/>
    <s v="GTX1650/GTX1660/RTX2060"/>
    <x v="0"/>
    <s v="1920x1080"/>
    <x v="0"/>
    <x v="0"/>
    <n v="102915"/>
    <s v="20_100-105"/>
    <s v="10_100-110"/>
    <x v="5"/>
    <x v="2"/>
    <s v="Q1`21"/>
    <n v="33138630"/>
    <n v="446011"/>
  </r>
  <r>
    <n v="124"/>
    <x v="5"/>
    <s v="Legion 5Pi 15IMH05"/>
    <x v="3"/>
    <x v="0"/>
    <x v="1"/>
    <x v="10"/>
    <s v="GTX1650/GTX1660"/>
    <x v="0"/>
    <s v="1920x1080"/>
    <x v="0"/>
    <x v="0"/>
    <n v="108543"/>
    <s v="21_105-110"/>
    <s v="10_100-110"/>
    <x v="5"/>
    <x v="2"/>
    <s v="Q1`21"/>
    <n v="13459332"/>
    <n v="181148"/>
  </r>
  <r>
    <n v="147"/>
    <x v="5"/>
    <s v="Legion 7i 15IMH05"/>
    <x v="3"/>
    <x v="0"/>
    <x v="1"/>
    <x v="10"/>
    <s v="RTX2060/RTX2070/RTX2080"/>
    <x v="0"/>
    <s v="1920x1080"/>
    <x v="0"/>
    <x v="0"/>
    <n v="163923"/>
    <s v="32_160-165"/>
    <s v="16_160-170"/>
    <x v="5"/>
    <x v="2"/>
    <s v="Q1`21"/>
    <n v="24096681"/>
    <n v="324316"/>
  </r>
  <r>
    <n v="24"/>
    <x v="5"/>
    <s v="Legion 7i 15IMHG05"/>
    <x v="3"/>
    <x v="0"/>
    <x v="1"/>
    <x v="10"/>
    <s v="RTX2070/RTX2080"/>
    <x v="0"/>
    <s v="1920x1080"/>
    <x v="0"/>
    <x v="0"/>
    <n v="198825"/>
    <s v="39_195-200"/>
    <s v="19_190-200"/>
    <x v="5"/>
    <x v="2"/>
    <s v="Q1`21"/>
    <n v="4771800"/>
    <n v="64223"/>
  </r>
  <r>
    <n v="15"/>
    <x v="5"/>
    <s v="Legion Slim 7i 15IMH5"/>
    <x v="3"/>
    <x v="0"/>
    <x v="1"/>
    <x v="10"/>
    <s v="RTX2060"/>
    <x v="0"/>
    <s v="1920x1080"/>
    <x v="0"/>
    <x v="0"/>
    <n v="142380"/>
    <s v="28_140-145"/>
    <s v="14_140-150"/>
    <x v="5"/>
    <x v="2"/>
    <s v="Q1`21"/>
    <n v="2135700"/>
    <n v="28744"/>
  </r>
  <r>
    <n v="160"/>
    <x v="5"/>
    <s v="Legion Y540-15IRH"/>
    <x v="3"/>
    <x v="0"/>
    <x v="1"/>
    <x v="9"/>
    <s v="GTX1660"/>
    <x v="0"/>
    <s v="1920x1080"/>
    <x v="0"/>
    <x v="0"/>
    <n v="95080"/>
    <s v="19_95-100"/>
    <s v="9_90-100"/>
    <x v="5"/>
    <x v="2"/>
    <s v="Q1`21"/>
    <n v="15212800"/>
    <n v="204748"/>
  </r>
  <r>
    <n v="27"/>
    <x v="5"/>
    <s v="Thinkbook 13s-IML"/>
    <x v="2"/>
    <x v="1"/>
    <x v="1"/>
    <x v="11"/>
    <s v="Int"/>
    <x v="3"/>
    <s v="1920x1080"/>
    <x v="0"/>
    <x v="0"/>
    <n v="69511"/>
    <s v="13_65-70"/>
    <s v="6_60-70"/>
    <x v="4"/>
    <x v="2"/>
    <s v="Q1`21"/>
    <n v="1876797"/>
    <n v="25260"/>
  </r>
  <r>
    <n v="1163"/>
    <x v="5"/>
    <s v="Thinkbook 13s-ITL G2"/>
    <x v="2"/>
    <x v="1"/>
    <x v="1"/>
    <x v="6"/>
    <s v="Int"/>
    <x v="3"/>
    <s v="1920x1200/2560x1600"/>
    <x v="0"/>
    <x v="0"/>
    <n v="84192"/>
    <s v="16_80-85"/>
    <s v="8_80-90"/>
    <x v="5"/>
    <x v="2"/>
    <s v="Q1`21"/>
    <n v="97915296"/>
    <n v="1317837"/>
  </r>
  <r>
    <n v="772"/>
    <x v="5"/>
    <s v="Thinkbook 14-ARE G2"/>
    <x v="2"/>
    <x v="1"/>
    <x v="0"/>
    <x v="7"/>
    <s v="Int"/>
    <x v="2"/>
    <s v="1920x1080"/>
    <x v="0"/>
    <x v="0"/>
    <n v="57702"/>
    <s v="11_55-60"/>
    <s v="5_50-60"/>
    <x v="2"/>
    <x v="2"/>
    <s v="Q1`21"/>
    <n v="44545944"/>
    <n v="599542"/>
  </r>
  <r>
    <n v="881"/>
    <x v="5"/>
    <s v="Thinkbook 14-IIL"/>
    <x v="2"/>
    <x v="1"/>
    <x v="1"/>
    <x v="11"/>
    <s v="Int"/>
    <x v="2"/>
    <s v="1920x1080"/>
    <x v="0"/>
    <x v="0"/>
    <n v="57316"/>
    <s v="11_55-60"/>
    <s v="5_50-60"/>
    <x v="2"/>
    <x v="2"/>
    <s v="Q1`21"/>
    <n v="50495396"/>
    <n v="679615"/>
  </r>
  <r>
    <n v="301"/>
    <x v="5"/>
    <s v="Thinkbook 14-ITL G2"/>
    <x v="2"/>
    <x v="1"/>
    <x v="1"/>
    <x v="6"/>
    <s v="Int"/>
    <x v="2"/>
    <s v="1920x1080"/>
    <x v="0"/>
    <x v="0"/>
    <n v="70357"/>
    <s v="14_70-75"/>
    <s v="7_70-80"/>
    <x v="6"/>
    <x v="2"/>
    <s v="Q1`21"/>
    <n v="21177457"/>
    <n v="285026"/>
  </r>
  <r>
    <n v="45"/>
    <x v="5"/>
    <s v="Thinkbook 14s Yoga ITL"/>
    <x v="2"/>
    <x v="1"/>
    <x v="1"/>
    <x v="6"/>
    <s v="Int"/>
    <x v="2"/>
    <s v="1920x1080"/>
    <x v="1"/>
    <x v="0"/>
    <n v="74385"/>
    <s v="14_70-75"/>
    <s v="7_70-80"/>
    <x v="6"/>
    <x v="2"/>
    <s v="Q1`21"/>
    <n v="3347325"/>
    <n v="45051"/>
  </r>
  <r>
    <n v="696"/>
    <x v="5"/>
    <s v="Thinkbook 15-ARE G2"/>
    <x v="0"/>
    <x v="1"/>
    <x v="0"/>
    <x v="7"/>
    <s v="Int"/>
    <x v="0"/>
    <s v="1920x1080"/>
    <x v="0"/>
    <x v="0"/>
    <n v="60794"/>
    <s v="12_60-65"/>
    <s v="6_60-70"/>
    <x v="4"/>
    <x v="2"/>
    <s v="Q1`21"/>
    <n v="42312624"/>
    <n v="569483"/>
  </r>
  <r>
    <n v="1041"/>
    <x v="5"/>
    <s v="Thinkbook 15-IIL"/>
    <x v="0"/>
    <x v="1"/>
    <x v="1"/>
    <x v="5"/>
    <s v="Int"/>
    <x v="0"/>
    <s v="1920x1080"/>
    <x v="0"/>
    <x v="0"/>
    <n v="60527"/>
    <s v="12_60-65"/>
    <s v="6_60-70"/>
    <x v="4"/>
    <x v="2"/>
    <s v="Q1`21"/>
    <n v="63008607"/>
    <n v="848030"/>
  </r>
  <r>
    <n v="247"/>
    <x v="5"/>
    <s v="Thinkbook 15-ITL G2"/>
    <x v="0"/>
    <x v="1"/>
    <x v="1"/>
    <x v="6"/>
    <s v="Int"/>
    <x v="0"/>
    <s v="1920x1080"/>
    <x v="0"/>
    <x v="0"/>
    <n v="59797"/>
    <s v="11_55-60"/>
    <s v="5_50-60"/>
    <x v="2"/>
    <x v="2"/>
    <s v="Q1`21"/>
    <n v="14769859"/>
    <n v="198787"/>
  </r>
  <r>
    <n v="85"/>
    <x v="5"/>
    <s v="Thinkbook 15P-IMH"/>
    <x v="3"/>
    <x v="1"/>
    <x v="1"/>
    <x v="10"/>
    <s v="GTX1650"/>
    <x v="0"/>
    <s v="1920x1080"/>
    <x v="0"/>
    <x v="0"/>
    <n v="115274"/>
    <s v="23_115-120"/>
    <s v="11_110-120"/>
    <x v="5"/>
    <x v="2"/>
    <s v="Q1`21"/>
    <n v="9798290"/>
    <n v="131875"/>
  </r>
  <r>
    <n v="138"/>
    <x v="5"/>
    <s v="ThinkPad E14 Gen2-ARE"/>
    <x v="2"/>
    <x v="1"/>
    <x v="0"/>
    <x v="7"/>
    <s v="Int"/>
    <x v="2"/>
    <s v="1920x1080"/>
    <x v="0"/>
    <x v="0"/>
    <n v="63296"/>
    <s v="12_60-65"/>
    <s v="6_60-70"/>
    <x v="4"/>
    <x v="2"/>
    <s v="Q1`21"/>
    <n v="8734848"/>
    <n v="117562"/>
  </r>
  <r>
    <n v="525"/>
    <x v="5"/>
    <s v="ThinkPad E14 Gen2-ITU"/>
    <x v="2"/>
    <x v="1"/>
    <x v="1"/>
    <x v="6"/>
    <s v="Int"/>
    <x v="2"/>
    <s v="1920x1080"/>
    <x v="0"/>
    <x v="0"/>
    <n v="72149"/>
    <s v="14_70-75"/>
    <s v="7_70-80"/>
    <x v="6"/>
    <x v="2"/>
    <s v="Q1`21"/>
    <n v="37878225"/>
    <n v="509801"/>
  </r>
  <r>
    <n v="422"/>
    <x v="5"/>
    <s v="ThinkPad E14-IML"/>
    <x v="2"/>
    <x v="1"/>
    <x v="1"/>
    <x v="11"/>
    <s v="Int"/>
    <x v="2"/>
    <s v="1920x1080"/>
    <x v="0"/>
    <x v="0"/>
    <n v="76597"/>
    <s v="15_75-80"/>
    <s v="7_70-80"/>
    <x v="6"/>
    <x v="2"/>
    <s v="Q1`21"/>
    <n v="32323934"/>
    <n v="435046"/>
  </r>
  <r>
    <n v="217"/>
    <x v="5"/>
    <s v="ThinkPad E15 Gen2-ARE"/>
    <x v="0"/>
    <x v="1"/>
    <x v="0"/>
    <x v="7"/>
    <s v="Int"/>
    <x v="0"/>
    <s v="1920x1080"/>
    <x v="0"/>
    <x v="0"/>
    <n v="62533"/>
    <s v="12_60-65"/>
    <s v="6_60-70"/>
    <x v="4"/>
    <x v="2"/>
    <s v="Q1`21"/>
    <n v="13569661"/>
    <n v="182633"/>
  </r>
  <r>
    <n v="330"/>
    <x v="5"/>
    <s v="ThinkPad E15 Gen2-ITU"/>
    <x v="0"/>
    <x v="1"/>
    <x v="1"/>
    <x v="6"/>
    <s v="Int"/>
    <x v="0"/>
    <s v="1920x1080"/>
    <x v="0"/>
    <x v="0"/>
    <n v="81609"/>
    <s v="16_80-85"/>
    <s v="8_80-90"/>
    <x v="5"/>
    <x v="2"/>
    <s v="Q1`21"/>
    <n v="26930970"/>
    <n v="362463"/>
  </r>
  <r>
    <n v="322"/>
    <x v="5"/>
    <s v="ThinkPad E15-IML"/>
    <x v="0"/>
    <x v="1"/>
    <x v="1"/>
    <x v="11"/>
    <s v="Int"/>
    <x v="0"/>
    <s v="1920x1080"/>
    <x v="0"/>
    <x v="0"/>
    <n v="76982"/>
    <s v="15_75-80"/>
    <s v="7_70-80"/>
    <x v="6"/>
    <x v="2"/>
    <s v="Q1`21"/>
    <n v="24788204"/>
    <n v="333623"/>
  </r>
  <r>
    <n v="187"/>
    <x v="5"/>
    <s v="ThinkPad L13"/>
    <x v="2"/>
    <x v="1"/>
    <x v="1"/>
    <x v="11"/>
    <s v="Int"/>
    <x v="3"/>
    <s v="1920x1080"/>
    <x v="0"/>
    <x v="0"/>
    <n v="80903"/>
    <s v="16_80-85"/>
    <s v="8_80-90"/>
    <x v="5"/>
    <x v="2"/>
    <s v="Q1`21"/>
    <n v="15128861"/>
    <n v="203619"/>
  </r>
  <r>
    <n v="206"/>
    <x v="5"/>
    <s v="ThinkPad L13 Gen2"/>
    <x v="2"/>
    <x v="1"/>
    <x v="1"/>
    <x v="6"/>
    <s v="Int"/>
    <x v="3"/>
    <s v="1920x1080"/>
    <x v="0"/>
    <x v="0"/>
    <n v="73409"/>
    <s v="14_70-75"/>
    <s v="7_70-80"/>
    <x v="6"/>
    <x v="2"/>
    <s v="Q1`21"/>
    <n v="15122254"/>
    <n v="203530"/>
  </r>
  <r>
    <n v="42"/>
    <x v="5"/>
    <s v="ThinkPad L13 Yoga"/>
    <x v="2"/>
    <x v="1"/>
    <x v="1"/>
    <x v="11"/>
    <s v="Int"/>
    <x v="3"/>
    <s v="1920x1080"/>
    <x v="1"/>
    <x v="0"/>
    <n v="89554"/>
    <s v="17_85-90"/>
    <s v="8_80-90"/>
    <x v="5"/>
    <x v="2"/>
    <s v="Q1`21"/>
    <n v="3761268"/>
    <n v="50623"/>
  </r>
  <r>
    <n v="15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2"/>
    <s v="Q1`21"/>
    <n v="1701750"/>
    <n v="22904"/>
  </r>
  <r>
    <n v="2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2"/>
    <s v="Q1`21"/>
    <n v="192600"/>
    <n v="2592"/>
  </r>
  <r>
    <n v="265"/>
    <x v="5"/>
    <s v="ThinkPad L14 Gen1"/>
    <x v="2"/>
    <x v="1"/>
    <x v="1"/>
    <x v="11"/>
    <s v="Int"/>
    <x v="2"/>
    <s v="1920x1080"/>
    <x v="1"/>
    <x v="0"/>
    <n v="110927"/>
    <s v="22_110-115"/>
    <s v="11_110-120"/>
    <x v="5"/>
    <x v="2"/>
    <s v="Q1`21"/>
    <n v="29395655"/>
    <n v="395635"/>
  </r>
  <r>
    <n v="236"/>
    <x v="5"/>
    <s v="ThinkPad L15 AMD Gen1"/>
    <x v="0"/>
    <x v="1"/>
    <x v="0"/>
    <x v="7"/>
    <s v="Int"/>
    <x v="0"/>
    <s v="1920x1080"/>
    <x v="0"/>
    <x v="0"/>
    <n v="94123"/>
    <s v="18_90-95"/>
    <s v="9_90-100"/>
    <x v="5"/>
    <x v="2"/>
    <s v="Q1`21"/>
    <n v="22213028"/>
    <n v="298964"/>
  </r>
  <r>
    <n v="6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2"/>
    <s v="Q1`21"/>
    <n v="792894"/>
    <n v="10672"/>
  </r>
  <r>
    <n v="23"/>
    <x v="5"/>
    <s v="ThinkPad P1 Gen3"/>
    <x v="5"/>
    <x v="1"/>
    <x v="1"/>
    <x v="10"/>
    <s v="Int/Quadro T1000/P2000"/>
    <x v="0"/>
    <s v="1920x1080/3840x2160"/>
    <x v="0"/>
    <x v="0"/>
    <n v="258600"/>
    <s v="51_255-260"/>
    <s v="25_250-260"/>
    <x v="5"/>
    <x v="2"/>
    <s v="Q1`21"/>
    <n v="5947800"/>
    <n v="80051"/>
  </r>
  <r>
    <n v="21"/>
    <x v="5"/>
    <s v="ThinkPad P14s Gen1"/>
    <x v="5"/>
    <x v="1"/>
    <x v="1"/>
    <x v="11"/>
    <s v="Quadro P520"/>
    <x v="2"/>
    <s v="1920x1080"/>
    <x v="0"/>
    <x v="0"/>
    <n v="113649"/>
    <s v="22_110-115"/>
    <s v="11_110-120"/>
    <x v="5"/>
    <x v="2"/>
    <s v="Q1`21"/>
    <n v="2386629"/>
    <n v="32122"/>
  </r>
  <r>
    <n v="42"/>
    <x v="5"/>
    <s v="ThinkPad P15 Gen1"/>
    <x v="5"/>
    <x v="1"/>
    <x v="1"/>
    <x v="10"/>
    <s v="RTX3000/RTX4000"/>
    <x v="0"/>
    <s v="1920x1080/3840x2160"/>
    <x v="0"/>
    <x v="0"/>
    <n v="405142"/>
    <s v="81_405-410"/>
    <s v="40_400-410"/>
    <x v="5"/>
    <x v="2"/>
    <s v="Q1`21"/>
    <n v="17015964"/>
    <n v="229017"/>
  </r>
  <r>
    <n v="20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2"/>
    <s v="Q1`21"/>
    <n v="2877000"/>
    <n v="38721"/>
  </r>
  <r>
    <n v="1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2"/>
    <s v="Q1`21"/>
    <n v="1775310"/>
    <n v="23894"/>
  </r>
  <r>
    <n v="17"/>
    <x v="5"/>
    <s v="ThinkPad P17 Gen1"/>
    <x v="5"/>
    <x v="1"/>
    <x v="1"/>
    <x v="10"/>
    <s v="Quadro T2000/RTX5000"/>
    <x v="1"/>
    <s v="1920x1080/3840x2160"/>
    <x v="0"/>
    <x v="0"/>
    <n v="199340"/>
    <s v="39_195-200"/>
    <s v="19_190-200"/>
    <x v="5"/>
    <x v="2"/>
    <s v="Q1`21"/>
    <n v="3388780"/>
    <n v="45609"/>
  </r>
  <r>
    <n v="1"/>
    <x v="5"/>
    <s v="ThinkPad P53"/>
    <x v="5"/>
    <x v="1"/>
    <x v="1"/>
    <x v="9"/>
    <s v="Quadro T1000"/>
    <x v="0"/>
    <s v="1920x1080"/>
    <x v="0"/>
    <x v="0"/>
    <n v="208600"/>
    <s v="41_205-210"/>
    <s v="20_200-210"/>
    <x v="5"/>
    <x v="2"/>
    <s v="Q1`21"/>
    <n v="208600"/>
    <n v="2808"/>
  </r>
  <r>
    <n v="351"/>
    <x v="5"/>
    <s v="ThinkPad T14 AMD Gen1"/>
    <x v="2"/>
    <x v="1"/>
    <x v="0"/>
    <x v="7"/>
    <s v="Int"/>
    <x v="2"/>
    <s v="1920x1080"/>
    <x v="0"/>
    <x v="0"/>
    <n v="91897"/>
    <s v="18_90-95"/>
    <s v="9_90-100"/>
    <x v="5"/>
    <x v="2"/>
    <s v="Q1`21"/>
    <n v="32255847"/>
    <n v="434130"/>
  </r>
  <r>
    <n v="981"/>
    <x v="5"/>
    <s v="ThinkPad T14 Gen1"/>
    <x v="2"/>
    <x v="1"/>
    <x v="1"/>
    <x v="11"/>
    <s v="Int"/>
    <x v="2"/>
    <s v="1920x1080/3840x2160"/>
    <x v="0"/>
    <x v="0"/>
    <n v="107637"/>
    <s v="21_105-110"/>
    <s v="10_100-110"/>
    <x v="5"/>
    <x v="2"/>
    <s v="Q1`21"/>
    <n v="105591897"/>
    <n v="1421156"/>
  </r>
  <r>
    <n v="17"/>
    <x v="5"/>
    <s v="ThinkPad T14s AMD Gen1"/>
    <x v="2"/>
    <x v="1"/>
    <x v="0"/>
    <x v="7"/>
    <s v="Int"/>
    <x v="2"/>
    <s v="1920x1080"/>
    <x v="0"/>
    <x v="0"/>
    <n v="103499"/>
    <s v="20_100-105"/>
    <s v="10_100-110"/>
    <x v="5"/>
    <x v="2"/>
    <s v="Q1`21"/>
    <n v="1759483"/>
    <n v="23681"/>
  </r>
  <r>
    <n v="99"/>
    <x v="5"/>
    <s v="ThinkPad T14s Gen1"/>
    <x v="2"/>
    <x v="1"/>
    <x v="1"/>
    <x v="11"/>
    <s v="Int"/>
    <x v="2"/>
    <s v="1920x1080"/>
    <x v="0"/>
    <x v="0"/>
    <n v="121549"/>
    <s v="24_120-125"/>
    <s v="12_120-130"/>
    <x v="5"/>
    <x v="2"/>
    <s v="Q1`21"/>
    <n v="12033351"/>
    <n v="161956"/>
  </r>
  <r>
    <n v="558"/>
    <x v="5"/>
    <s v="ThinkPad T15 Gen1"/>
    <x v="1"/>
    <x v="1"/>
    <x v="1"/>
    <x v="11"/>
    <s v="Int/MX330"/>
    <x v="0"/>
    <s v="1920x1080"/>
    <x v="0"/>
    <x v="0"/>
    <n v="108462"/>
    <s v="21_105-110"/>
    <s v="10_100-110"/>
    <x v="5"/>
    <x v="2"/>
    <s v="Q1`21"/>
    <n v="60521796"/>
    <n v="814560"/>
  </r>
  <r>
    <n v="6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2"/>
    <s v="Q1`21"/>
    <n v="1708680"/>
    <n v="22997"/>
  </r>
  <r>
    <n v="9"/>
    <x v="5"/>
    <s v="ThinkPad T15p Gen1"/>
    <x v="1"/>
    <x v="1"/>
    <x v="1"/>
    <x v="10"/>
    <s v="Int/GTX1050"/>
    <x v="0"/>
    <s v="1920x1080/3840x2160"/>
    <x v="0"/>
    <x v="0"/>
    <n v="107957"/>
    <s v="21_105-110"/>
    <s v="10_100-110"/>
    <x v="5"/>
    <x v="2"/>
    <s v="Q1`21"/>
    <n v="971613"/>
    <n v="13077"/>
  </r>
  <r>
    <n v="1"/>
    <x v="5"/>
    <s v="ThinkPad T490"/>
    <x v="2"/>
    <x v="1"/>
    <x v="1"/>
    <x v="4"/>
    <s v="Int"/>
    <x v="2"/>
    <s v="1920x1080/2560x1440"/>
    <x v="0"/>
    <x v="0"/>
    <n v="96948"/>
    <s v="19_95-100"/>
    <s v="9_90-100"/>
    <x v="5"/>
    <x v="2"/>
    <s v="Q1`21"/>
    <n v="96948"/>
    <n v="1305"/>
  </r>
  <r>
    <n v="87"/>
    <x v="5"/>
    <s v="ThinkPad T495"/>
    <x v="2"/>
    <x v="1"/>
    <x v="0"/>
    <x v="1"/>
    <s v="Int"/>
    <x v="2"/>
    <s v="1920x1080"/>
    <x v="0"/>
    <x v="0"/>
    <n v="106823"/>
    <s v="21_105-110"/>
    <s v="10_100-110"/>
    <x v="5"/>
    <x v="2"/>
    <s v="Q1`21"/>
    <n v="9293601"/>
    <n v="125082"/>
  </r>
  <r>
    <n v="31"/>
    <x v="5"/>
    <s v="ThinkPad T590"/>
    <x v="1"/>
    <x v="1"/>
    <x v="1"/>
    <x v="4"/>
    <s v="Int/MX250"/>
    <x v="0"/>
    <s v="1920x1080"/>
    <x v="0"/>
    <x v="0"/>
    <n v="122050"/>
    <s v="24_120-125"/>
    <s v="12_120-130"/>
    <x v="5"/>
    <x v="2"/>
    <s v="Q1`21"/>
    <n v="3783550"/>
    <n v="50923"/>
  </r>
  <r>
    <n v="44"/>
    <x v="5"/>
    <s v="ThinkPad X1 Carbon Gen7"/>
    <x v="2"/>
    <x v="1"/>
    <x v="1"/>
    <x v="4"/>
    <s v="Int"/>
    <x v="2"/>
    <s v="1920x1080/2560x1440"/>
    <x v="0"/>
    <x v="0"/>
    <n v="135456"/>
    <s v="27_135-140"/>
    <s v="13_130-140"/>
    <x v="5"/>
    <x v="2"/>
    <s v="Q1`21"/>
    <n v="5960064"/>
    <n v="80216"/>
  </r>
  <r>
    <n v="264"/>
    <x v="5"/>
    <s v="ThinkPad X1 Carbon Gen8"/>
    <x v="2"/>
    <x v="1"/>
    <x v="1"/>
    <x v="11"/>
    <s v="Int"/>
    <x v="2"/>
    <s v="1920x1080/3840x2160"/>
    <x v="1"/>
    <x v="0"/>
    <n v="149660"/>
    <s v="29_145-150"/>
    <s v="14_140-150"/>
    <x v="5"/>
    <x v="2"/>
    <s v="Q1`21"/>
    <n v="39510240"/>
    <n v="531766"/>
  </r>
  <r>
    <n v="3"/>
    <x v="5"/>
    <s v="ThinkPad X1 Extreme Gen2"/>
    <x v="3"/>
    <x v="1"/>
    <x v="1"/>
    <x v="9"/>
    <s v="GTX1650"/>
    <x v="0"/>
    <s v="1920x1080"/>
    <x v="0"/>
    <x v="0"/>
    <n v="211000"/>
    <s v="42_210-215"/>
    <s v="21_210-220"/>
    <x v="5"/>
    <x v="2"/>
    <s v="Q1`21"/>
    <n v="633000"/>
    <n v="8520"/>
  </r>
  <r>
    <n v="6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2"/>
    <s v="Q1`21"/>
    <n v="1171878"/>
    <n v="15772"/>
  </r>
  <r>
    <n v="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2"/>
    <s v="Q1`21"/>
    <n v="989970"/>
    <n v="13324"/>
  </r>
  <r>
    <n v="53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2"/>
    <s v="Q1`21"/>
    <n v="11077000"/>
    <n v="149085"/>
  </r>
  <r>
    <n v="1"/>
    <x v="5"/>
    <s v="ThinkPad X1 Tablet Gen3"/>
    <x v="2"/>
    <x v="1"/>
    <x v="1"/>
    <x v="4"/>
    <s v="Int"/>
    <x v="3"/>
    <s v="3000x2000"/>
    <x v="1"/>
    <x v="0"/>
    <n v="134125"/>
    <s v="26_130-135"/>
    <s v="13_130-140"/>
    <x v="5"/>
    <x v="2"/>
    <s v="Q1`21"/>
    <n v="134125"/>
    <n v="1805"/>
  </r>
  <r>
    <n v="10"/>
    <x v="5"/>
    <s v="ThinkPad X1 Yoga 14 Gen4"/>
    <x v="2"/>
    <x v="1"/>
    <x v="1"/>
    <x v="4"/>
    <s v="Int"/>
    <x v="2"/>
    <s v="3840x2160/2560x1440"/>
    <x v="1"/>
    <x v="0"/>
    <n v="144242"/>
    <s v="28_140-145"/>
    <s v="14_140-150"/>
    <x v="5"/>
    <x v="2"/>
    <s v="Q1`21"/>
    <n v="1442420"/>
    <n v="19413"/>
  </r>
  <r>
    <n v="66"/>
    <x v="5"/>
    <s v="ThinkPad X1 Yoga 14 Gen5"/>
    <x v="2"/>
    <x v="1"/>
    <x v="1"/>
    <x v="11"/>
    <s v="Int"/>
    <x v="2"/>
    <s v="3840x2160/2560x1440"/>
    <x v="1"/>
    <x v="0"/>
    <n v="179573"/>
    <s v="35_175-180"/>
    <s v="17_170-180"/>
    <x v="5"/>
    <x v="2"/>
    <s v="Q1`21"/>
    <n v="11851818"/>
    <n v="159513"/>
  </r>
  <r>
    <n v="67"/>
    <x v="5"/>
    <s v="ThinkPad X13 AMD G1"/>
    <x v="2"/>
    <x v="1"/>
    <x v="0"/>
    <x v="7"/>
    <s v="Int"/>
    <x v="3"/>
    <s v="1920x1080"/>
    <x v="0"/>
    <x v="0"/>
    <n v="93393"/>
    <s v="18_90-95"/>
    <s v="9_90-100"/>
    <x v="5"/>
    <x v="2"/>
    <s v="Q1`21"/>
    <n v="6257331"/>
    <n v="84217"/>
  </r>
  <r>
    <n v="395"/>
    <x v="5"/>
    <s v="ThinkPad X13 G1"/>
    <x v="2"/>
    <x v="1"/>
    <x v="1"/>
    <x v="11"/>
    <s v="Int"/>
    <x v="3"/>
    <s v="1920x1080"/>
    <x v="0"/>
    <x v="0"/>
    <n v="111048"/>
    <s v="22_110-115"/>
    <s v="11_110-120"/>
    <x v="5"/>
    <x v="2"/>
    <s v="Q1`21"/>
    <n v="43863960"/>
    <n v="590363"/>
  </r>
  <r>
    <n v="50"/>
    <x v="5"/>
    <s v="ThinkPad X13 Yoga G1"/>
    <x v="2"/>
    <x v="1"/>
    <x v="1"/>
    <x v="11"/>
    <s v="Int"/>
    <x v="3"/>
    <s v="1920x1080"/>
    <x v="1"/>
    <x v="0"/>
    <n v="136783"/>
    <s v="27_135-140"/>
    <s v="13_130-140"/>
    <x v="5"/>
    <x v="2"/>
    <s v="Q1`21"/>
    <n v="6839150"/>
    <n v="92048"/>
  </r>
  <r>
    <n v="2"/>
    <x v="5"/>
    <s v="ThinkPad X390 Yoga"/>
    <x v="2"/>
    <x v="1"/>
    <x v="1"/>
    <x v="4"/>
    <s v="Int"/>
    <x v="3"/>
    <s v="1920x1080"/>
    <x v="1"/>
    <x v="0"/>
    <n v="107900"/>
    <s v="21_105-110"/>
    <s v="10_100-110"/>
    <x v="5"/>
    <x v="2"/>
    <s v="Q1`21"/>
    <n v="215800"/>
    <n v="2904"/>
  </r>
  <r>
    <n v="141"/>
    <x v="5"/>
    <s v="ThinkPad X395"/>
    <x v="2"/>
    <x v="1"/>
    <x v="0"/>
    <x v="1"/>
    <s v="Int"/>
    <x v="3"/>
    <s v="1920x1080"/>
    <x v="0"/>
    <x v="0"/>
    <n v="79990"/>
    <s v="15_75-80"/>
    <s v="7_70-80"/>
    <x v="6"/>
    <x v="2"/>
    <s v="Q1`21"/>
    <n v="11278590"/>
    <n v="151798"/>
  </r>
  <r>
    <n v="2"/>
    <x v="5"/>
    <s v="V130-15IGM"/>
    <x v="0"/>
    <x v="1"/>
    <x v="1"/>
    <x v="2"/>
    <s v="Int"/>
    <x v="0"/>
    <s v="1366x768"/>
    <x v="0"/>
    <x v="1"/>
    <n v="39900"/>
    <s v="7_35-40"/>
    <s v="3_30-40"/>
    <x v="3"/>
    <x v="2"/>
    <s v="Q1`21"/>
    <n v="79800"/>
    <n v="1074"/>
  </r>
  <r>
    <n v="597"/>
    <x v="5"/>
    <s v="V130-15IKB"/>
    <x v="0"/>
    <x v="1"/>
    <x v="1"/>
    <x v="3"/>
    <s v="Int"/>
    <x v="0"/>
    <s v="1920x1080"/>
    <x v="0"/>
    <x v="0"/>
    <n v="45457"/>
    <s v="9_45-50"/>
    <s v="4_40-50"/>
    <x v="1"/>
    <x v="2"/>
    <s v="Q1`21"/>
    <n v="27137829"/>
    <n v="365247"/>
  </r>
  <r>
    <n v="928"/>
    <x v="5"/>
    <s v="V14-ADA"/>
    <x v="2"/>
    <x v="1"/>
    <x v="0"/>
    <x v="1"/>
    <s v="Int"/>
    <x v="2"/>
    <s v="1920x1080"/>
    <x v="0"/>
    <x v="0"/>
    <n v="42032"/>
    <s v="8_40-45"/>
    <s v="4_40-50"/>
    <x v="1"/>
    <x v="2"/>
    <s v="Q1`21"/>
    <n v="39005696"/>
    <n v="524976"/>
  </r>
  <r>
    <n v="955"/>
    <x v="5"/>
    <s v="V14-IGL"/>
    <x v="2"/>
    <x v="1"/>
    <x v="1"/>
    <x v="2"/>
    <s v="Int"/>
    <x v="2"/>
    <s v="1920x1080"/>
    <x v="0"/>
    <x v="1"/>
    <n v="28434"/>
    <s v="5_25-30"/>
    <s v="2_20-30"/>
    <x v="0"/>
    <x v="2"/>
    <s v="Q1`21"/>
    <n v="27154470"/>
    <n v="365471"/>
  </r>
  <r>
    <n v="35"/>
    <x v="5"/>
    <s v="V14-IIL"/>
    <x v="2"/>
    <x v="1"/>
    <x v="1"/>
    <x v="5"/>
    <s v="Int"/>
    <x v="2"/>
    <s v="1920x1080"/>
    <x v="0"/>
    <x v="0"/>
    <n v="50241"/>
    <s v="10_50-55"/>
    <s v="5_50-60"/>
    <x v="2"/>
    <x v="2"/>
    <s v="Q1`21"/>
    <n v="1758435"/>
    <n v="23667"/>
  </r>
  <r>
    <n v="2195"/>
    <x v="5"/>
    <s v="V155-15API"/>
    <x v="0"/>
    <x v="1"/>
    <x v="0"/>
    <x v="1"/>
    <s v="Int"/>
    <x v="0"/>
    <s v="1920x1080"/>
    <x v="0"/>
    <x v="0"/>
    <n v="45985"/>
    <s v="9_45-50"/>
    <s v="4_40-50"/>
    <x v="1"/>
    <x v="2"/>
    <s v="Q1`21"/>
    <n v="100937075"/>
    <n v="1358507"/>
  </r>
  <r>
    <n v="793"/>
    <x v="5"/>
    <s v="V15-ADA"/>
    <x v="0"/>
    <x v="1"/>
    <x v="0"/>
    <x v="1"/>
    <s v="Int"/>
    <x v="0"/>
    <s v="1920x1080"/>
    <x v="0"/>
    <x v="0"/>
    <n v="45881"/>
    <s v="9_45-50"/>
    <s v="4_40-50"/>
    <x v="1"/>
    <x v="2"/>
    <s v="Q1`21"/>
    <n v="36383633"/>
    <n v="489686"/>
  </r>
  <r>
    <n v="1645"/>
    <x v="5"/>
    <s v="V15-IIL"/>
    <x v="0"/>
    <x v="1"/>
    <x v="1"/>
    <x v="5"/>
    <s v="Int"/>
    <x v="0"/>
    <s v="1920x1080"/>
    <x v="0"/>
    <x v="0"/>
    <n v="56274"/>
    <s v="11_55-60"/>
    <s v="5_50-60"/>
    <x v="2"/>
    <x v="2"/>
    <s v="Q1`21"/>
    <n v="92570730"/>
    <n v="1245905"/>
  </r>
  <r>
    <n v="381"/>
    <x v="5"/>
    <s v="V17-IIL"/>
    <x v="1"/>
    <x v="1"/>
    <x v="1"/>
    <x v="5"/>
    <s v="Int/MX330"/>
    <x v="1"/>
    <s v="1920x1080"/>
    <x v="0"/>
    <x v="0"/>
    <n v="74731"/>
    <s v="14_70-75"/>
    <s v="7_70-80"/>
    <x v="6"/>
    <x v="2"/>
    <s v="Q1`21"/>
    <n v="28472511"/>
    <n v="383210"/>
  </r>
  <r>
    <n v="28"/>
    <x v="5"/>
    <s v="V340-17IWL"/>
    <x v="0"/>
    <x v="1"/>
    <x v="1"/>
    <x v="4"/>
    <s v="Int"/>
    <x v="1"/>
    <s v="1920x1080"/>
    <x v="0"/>
    <x v="0"/>
    <n v="91925"/>
    <s v="18_90-95"/>
    <s v="9_90-100"/>
    <x v="5"/>
    <x v="2"/>
    <s v="Q1`21"/>
    <n v="2573900"/>
    <n v="34642"/>
  </r>
  <r>
    <n v="17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2"/>
    <s v="Q1`21"/>
    <n v="6532200"/>
    <n v="87917"/>
  </r>
  <r>
    <n v="108"/>
    <x v="5"/>
    <s v="Yoga 7 14ITL05"/>
    <x v="2"/>
    <x v="0"/>
    <x v="1"/>
    <x v="6"/>
    <s v="Int"/>
    <x v="2"/>
    <s v="1920x1080"/>
    <x v="1"/>
    <x v="0"/>
    <n v="99790"/>
    <s v="19_95-100"/>
    <s v="9_90-100"/>
    <x v="5"/>
    <x v="2"/>
    <s v="Q1`21"/>
    <n v="10777320"/>
    <n v="145051"/>
  </r>
  <r>
    <n v="81"/>
    <x v="5"/>
    <s v="Yoga 7i 15ITL5"/>
    <x v="0"/>
    <x v="0"/>
    <x v="1"/>
    <x v="6"/>
    <s v="Int"/>
    <x v="0"/>
    <s v="1920x1080"/>
    <x v="1"/>
    <x v="0"/>
    <n v="94009"/>
    <s v="18_90-95"/>
    <s v="9_90-100"/>
    <x v="5"/>
    <x v="2"/>
    <s v="Q1`21"/>
    <n v="7614729"/>
    <n v="102486"/>
  </r>
  <r>
    <n v="9"/>
    <x v="5"/>
    <s v="Yoga 9 15IMH5"/>
    <x v="3"/>
    <x v="0"/>
    <x v="1"/>
    <x v="10"/>
    <s v="GTX1650"/>
    <x v="0"/>
    <s v="1920x1080"/>
    <x v="1"/>
    <x v="0"/>
    <n v="186492"/>
    <s v="37_185-190"/>
    <s v="18_180-190"/>
    <x v="5"/>
    <x v="2"/>
    <s v="Q1`21"/>
    <n v="1678428"/>
    <n v="22590"/>
  </r>
  <r>
    <n v="24"/>
    <x v="5"/>
    <s v="Yoga 9i 14ITL5"/>
    <x v="2"/>
    <x v="0"/>
    <x v="1"/>
    <x v="6"/>
    <s v="Int"/>
    <x v="2"/>
    <s v="3840x2160"/>
    <x v="1"/>
    <x v="0"/>
    <n v="166925"/>
    <s v="33_165-170"/>
    <s v="16_160-170"/>
    <x v="5"/>
    <x v="2"/>
    <s v="Q1`21"/>
    <n v="4006200"/>
    <n v="53919"/>
  </r>
  <r>
    <n v="2"/>
    <x v="5"/>
    <s v="Yoga C930-13IKB"/>
    <x v="2"/>
    <x v="0"/>
    <x v="1"/>
    <x v="15"/>
    <s v="Int"/>
    <x v="2"/>
    <s v="1920x1080"/>
    <x v="1"/>
    <x v="0"/>
    <n v="63990"/>
    <s v="12_60-65"/>
    <s v="6_60-70"/>
    <x v="4"/>
    <x v="2"/>
    <s v="Q1`21"/>
    <n v="127980"/>
    <n v="1722"/>
  </r>
  <r>
    <n v="2"/>
    <x v="5"/>
    <s v="Yoga C940-15IRH"/>
    <x v="3"/>
    <x v="0"/>
    <x v="1"/>
    <x v="9"/>
    <s v="GTX1650"/>
    <x v="0"/>
    <s v="1920x1080/3840x2160"/>
    <x v="1"/>
    <x v="0"/>
    <n v="186614"/>
    <s v="37_185-190"/>
    <s v="18_180-190"/>
    <x v="5"/>
    <x v="2"/>
    <s v="Q1`21"/>
    <n v="373228"/>
    <n v="5023"/>
  </r>
  <r>
    <n v="5"/>
    <x v="5"/>
    <s v="Yoga S740-15IRH"/>
    <x v="3"/>
    <x v="0"/>
    <x v="1"/>
    <x v="9"/>
    <s v="GTX1650"/>
    <x v="0"/>
    <s v="1920x1080"/>
    <x v="1"/>
    <x v="0"/>
    <n v="108152"/>
    <s v="21_105-110"/>
    <s v="10_100-110"/>
    <x v="5"/>
    <x v="2"/>
    <s v="Q1`21"/>
    <n v="540760"/>
    <n v="7278"/>
  </r>
  <r>
    <n v="5"/>
    <x v="5"/>
    <s v="Yoga S940-14IIL"/>
    <x v="2"/>
    <x v="0"/>
    <x v="1"/>
    <x v="5"/>
    <s v="Int"/>
    <x v="2"/>
    <s v="1920x1080"/>
    <x v="1"/>
    <x v="0"/>
    <n v="130833"/>
    <s v="26_130-135"/>
    <s v="13_130-140"/>
    <x v="5"/>
    <x v="2"/>
    <s v="Q1`21"/>
    <n v="654165"/>
    <n v="8804"/>
  </r>
  <r>
    <n v="795"/>
    <x v="5"/>
    <s v="Yoga Slim 7 14ARE05"/>
    <x v="2"/>
    <x v="0"/>
    <x v="0"/>
    <x v="7"/>
    <s v="Int"/>
    <x v="2"/>
    <s v="1920x1080"/>
    <x v="1"/>
    <x v="0"/>
    <n v="88994"/>
    <s v="17_85-90"/>
    <s v="8_80-90"/>
    <x v="5"/>
    <x v="2"/>
    <s v="Q1`21"/>
    <n v="70750230"/>
    <n v="952224"/>
  </r>
  <r>
    <n v="55"/>
    <x v="5"/>
    <s v="Yoga Slim 7 14IIL05"/>
    <x v="2"/>
    <x v="0"/>
    <x v="1"/>
    <x v="5"/>
    <s v="Int"/>
    <x v="2"/>
    <s v="1920x1080"/>
    <x v="1"/>
    <x v="0"/>
    <n v="82223"/>
    <s v="16_80-85"/>
    <s v="8_80-90"/>
    <x v="5"/>
    <x v="2"/>
    <s v="Q1`21"/>
    <n v="4522265"/>
    <n v="60865"/>
  </r>
  <r>
    <n v="298"/>
    <x v="5"/>
    <s v="Yoga Slim 7 14ITL05"/>
    <x v="2"/>
    <x v="0"/>
    <x v="1"/>
    <x v="6"/>
    <s v="Int"/>
    <x v="2"/>
    <s v="1920x1080"/>
    <x v="1"/>
    <x v="0"/>
    <n v="92753"/>
    <s v="18_90-95"/>
    <s v="9_90-100"/>
    <x v="5"/>
    <x v="2"/>
    <s v="Q1`21"/>
    <n v="27640394"/>
    <n v="372011"/>
  </r>
  <r>
    <n v="45"/>
    <x v="5"/>
    <s v="Yoga Slim 7 15IIL05"/>
    <x v="0"/>
    <x v="0"/>
    <x v="1"/>
    <x v="5"/>
    <s v="Int"/>
    <x v="0"/>
    <s v="1920x1080"/>
    <x v="1"/>
    <x v="0"/>
    <n v="68345"/>
    <s v="13_65-70"/>
    <s v="6_60-70"/>
    <x v="4"/>
    <x v="2"/>
    <s v="Q1`21"/>
    <n v="3075525"/>
    <n v="41393"/>
  </r>
  <r>
    <n v="51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2"/>
    <s v="Q1`21"/>
    <n v="6374490"/>
    <n v="85794"/>
  </r>
  <r>
    <n v="63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2"/>
    <s v="Q1`21"/>
    <n v="5777037"/>
    <n v="77753"/>
  </r>
  <r>
    <n v="11"/>
    <x v="5"/>
    <s v="Yoga Slim 9 14ITL5"/>
    <x v="2"/>
    <x v="0"/>
    <x v="1"/>
    <x v="6"/>
    <s v="Int"/>
    <x v="2"/>
    <s v="1920x1080/3840x2160"/>
    <x v="1"/>
    <x v="0"/>
    <n v="193650"/>
    <s v="38_190-195"/>
    <s v="19_190-200"/>
    <x v="5"/>
    <x v="2"/>
    <s v="Q1`21"/>
    <n v="2130150"/>
    <n v="28670"/>
  </r>
  <r>
    <n v="13"/>
    <x v="6"/>
    <s v="Alpha 15 A4D"/>
    <x v="3"/>
    <x v="0"/>
    <x v="0"/>
    <x v="7"/>
    <s v="RX 5600M"/>
    <x v="0"/>
    <s v="1920x1080"/>
    <x v="0"/>
    <x v="0"/>
    <n v="105940"/>
    <s v="21_105-110"/>
    <s v="10_100-110"/>
    <x v="5"/>
    <x v="2"/>
    <s v="Q1`21"/>
    <n v="1377220"/>
    <n v="18536"/>
  </r>
  <r>
    <n v="58"/>
    <x v="6"/>
    <s v="Bravo 15 A4D"/>
    <x v="3"/>
    <x v="0"/>
    <x v="0"/>
    <x v="7"/>
    <s v="RX 5500"/>
    <x v="0"/>
    <s v="3840x2160"/>
    <x v="0"/>
    <x v="0"/>
    <n v="79235"/>
    <s v="15_75-80"/>
    <s v="7_70-80"/>
    <x v="6"/>
    <x v="2"/>
    <s v="Q1`21"/>
    <n v="4595630"/>
    <n v="61852"/>
  </r>
  <r>
    <n v="17"/>
    <x v="6"/>
    <s v="Creator 15 A10S"/>
    <x v="3"/>
    <x v="0"/>
    <x v="1"/>
    <x v="10"/>
    <s v="RTX2070/RTX2080"/>
    <x v="0"/>
    <s v="1920x1080"/>
    <x v="0"/>
    <x v="0"/>
    <n v="190881"/>
    <s v="38_190-195"/>
    <s v="19_190-200"/>
    <x v="5"/>
    <x v="2"/>
    <s v="Q1`21"/>
    <n v="3244977"/>
    <n v="43674"/>
  </r>
  <r>
    <n v="30"/>
    <x v="6"/>
    <s v="Creator 15 A10U"/>
    <x v="3"/>
    <x v="0"/>
    <x v="1"/>
    <x v="10"/>
    <s v="RTX3060/RTX3070/RTX3080"/>
    <x v="0"/>
    <s v="1920x1080/3840x2160"/>
    <x v="0"/>
    <x v="0"/>
    <n v="233892"/>
    <s v="46_230-235"/>
    <s v="23_230-240"/>
    <x v="5"/>
    <x v="2"/>
    <s v="Q1`21"/>
    <n v="7016760"/>
    <n v="94438"/>
  </r>
  <r>
    <n v="5"/>
    <x v="6"/>
    <s v="Creator 15M A10S"/>
    <x v="3"/>
    <x v="0"/>
    <x v="1"/>
    <x v="10"/>
    <s v="GTX1660/RTX2060"/>
    <x v="0"/>
    <s v="1920x1080"/>
    <x v="0"/>
    <x v="0"/>
    <n v="120785"/>
    <s v="24_120-125"/>
    <s v="12_120-130"/>
    <x v="5"/>
    <x v="2"/>
    <s v="Q1`21"/>
    <n v="603925"/>
    <n v="8128"/>
  </r>
  <r>
    <n v="3"/>
    <x v="6"/>
    <s v="Creator 17 A10S"/>
    <x v="3"/>
    <x v="0"/>
    <x v="1"/>
    <x v="10"/>
    <s v="RTX2070/RTX2080"/>
    <x v="1"/>
    <s v="1920x1080/3840x2160"/>
    <x v="0"/>
    <x v="0"/>
    <n v="283012"/>
    <s v="56_280-285"/>
    <s v="28_280-290"/>
    <x v="5"/>
    <x v="2"/>
    <s v="Q1`21"/>
    <n v="849036"/>
    <n v="11427"/>
  </r>
  <r>
    <n v="5"/>
    <x v="6"/>
    <s v="Creator 17M A10S"/>
    <x v="3"/>
    <x v="0"/>
    <x v="1"/>
    <x v="10"/>
    <s v="GTX1660/RTX2060/RTX2070"/>
    <x v="1"/>
    <s v="1920x1080/3840x2160"/>
    <x v="0"/>
    <x v="0"/>
    <n v="161004"/>
    <s v="32_160-165"/>
    <s v="16_160-170"/>
    <x v="5"/>
    <x v="2"/>
    <s v="Q1`21"/>
    <n v="805020"/>
    <n v="10835"/>
  </r>
  <r>
    <n v="293"/>
    <x v="6"/>
    <s v="Modern 14 B10M"/>
    <x v="2"/>
    <x v="0"/>
    <x v="1"/>
    <x v="11"/>
    <s v="Int"/>
    <x v="2"/>
    <s v="1920x1080"/>
    <x v="0"/>
    <x v="0"/>
    <n v="60756"/>
    <s v="12_60-65"/>
    <s v="6_60-70"/>
    <x v="4"/>
    <x v="2"/>
    <s v="Q1`21"/>
    <n v="17801508"/>
    <n v="239590"/>
  </r>
  <r>
    <n v="1"/>
    <x v="6"/>
    <s v="Modern 14 B10R"/>
    <x v="2"/>
    <x v="0"/>
    <x v="1"/>
    <x v="11"/>
    <s v="Int/MX330"/>
    <x v="2"/>
    <s v="1920x1080"/>
    <x v="0"/>
    <x v="0"/>
    <n v="77791"/>
    <s v="15_75-80"/>
    <s v="7_70-80"/>
    <x v="6"/>
    <x v="2"/>
    <s v="Q1`21"/>
    <n v="77791"/>
    <n v="1047"/>
  </r>
  <r>
    <n v="34"/>
    <x v="6"/>
    <s v="Modern 14 B11M"/>
    <x v="2"/>
    <x v="0"/>
    <x v="1"/>
    <x v="11"/>
    <s v="Int"/>
    <x v="2"/>
    <s v="1920x1080"/>
    <x v="0"/>
    <x v="0"/>
    <n v="72428"/>
    <s v="14_70-75"/>
    <s v="7_70-80"/>
    <x v="6"/>
    <x v="2"/>
    <s v="Q1`21"/>
    <n v="2462552"/>
    <n v="33143"/>
  </r>
  <r>
    <n v="4"/>
    <x v="6"/>
    <s v="Modern 14 B4M"/>
    <x v="2"/>
    <x v="0"/>
    <x v="0"/>
    <x v="7"/>
    <s v="Int"/>
    <x v="2"/>
    <s v="1920x1080"/>
    <x v="0"/>
    <x v="0"/>
    <n v="52964"/>
    <s v="10_50-55"/>
    <s v="5_50-60"/>
    <x v="2"/>
    <x v="2"/>
    <s v="Q1`21"/>
    <n v="211856"/>
    <n v="2851"/>
  </r>
  <r>
    <n v="16"/>
    <x v="6"/>
    <s v="Modern 15 A11S"/>
    <x v="1"/>
    <x v="0"/>
    <x v="1"/>
    <x v="6"/>
    <s v="MX450"/>
    <x v="0"/>
    <s v="1920x1080"/>
    <x v="0"/>
    <x v="0"/>
    <n v="78961"/>
    <s v="15_75-80"/>
    <s v="7_70-80"/>
    <x v="6"/>
    <x v="2"/>
    <s v="Q1`21"/>
    <n v="1263376"/>
    <n v="17004"/>
  </r>
  <r>
    <n v="5"/>
    <x v="6"/>
    <s v="MSI GE66CML"/>
    <x v="3"/>
    <x v="0"/>
    <x v="1"/>
    <x v="10"/>
    <s v="RTX2070/RTX2080"/>
    <x v="0"/>
    <s v="1920x1080"/>
    <x v="0"/>
    <x v="0"/>
    <n v="168400"/>
    <s v="33_165-170"/>
    <s v="16_160-170"/>
    <x v="5"/>
    <x v="2"/>
    <s v="Q1`21"/>
    <n v="842000"/>
    <n v="11332"/>
  </r>
  <r>
    <n v="23"/>
    <x v="6"/>
    <s v="MSI GE66CML 10U"/>
    <x v="3"/>
    <x v="0"/>
    <x v="1"/>
    <x v="10"/>
    <s v="RTX3070/RTX3080"/>
    <x v="0"/>
    <s v="1920x1080"/>
    <x v="0"/>
    <x v="0"/>
    <n v="240867"/>
    <s v="48_240-245"/>
    <s v="24_240-250"/>
    <x v="5"/>
    <x v="2"/>
    <s v="Q1`21"/>
    <n v="5539941"/>
    <n v="74562"/>
  </r>
  <r>
    <n v="66"/>
    <x v="6"/>
    <s v="MSI GE76CML 10U"/>
    <x v="3"/>
    <x v="0"/>
    <x v="1"/>
    <x v="10"/>
    <s v="RTX3080"/>
    <x v="1"/>
    <s v="1920x1080"/>
    <x v="0"/>
    <x v="0"/>
    <n v="296561"/>
    <s v="59_295-300"/>
    <s v="29_290-300"/>
    <x v="5"/>
    <x v="2"/>
    <s v="Q1`21"/>
    <n v="19573026"/>
    <n v="263432"/>
  </r>
  <r>
    <n v="3031"/>
    <x v="6"/>
    <s v="MSI GF63C"/>
    <x v="3"/>
    <x v="0"/>
    <x v="1"/>
    <x v="9"/>
    <s v="GTX1050/GTX1050 Ti"/>
    <x v="0"/>
    <s v="1920x1080"/>
    <x v="0"/>
    <x v="0"/>
    <n v="69920"/>
    <s v="13_65-70"/>
    <s v="6_60-70"/>
    <x v="4"/>
    <x v="2"/>
    <s v="Q1`21"/>
    <n v="211927520"/>
    <n v="2852322"/>
  </r>
  <r>
    <n v="1070"/>
    <x v="6"/>
    <s v="MSI GF65C"/>
    <x v="3"/>
    <x v="0"/>
    <x v="1"/>
    <x v="9"/>
    <s v="RTX2060"/>
    <x v="0"/>
    <s v="1920x1080"/>
    <x v="0"/>
    <x v="0"/>
    <n v="85694"/>
    <s v="17_85-90"/>
    <s v="8_80-90"/>
    <x v="5"/>
    <x v="2"/>
    <s v="Q1`21"/>
    <n v="91692580"/>
    <n v="1234086"/>
  </r>
  <r>
    <n v="685"/>
    <x v="6"/>
    <s v="MSI GF65CML 10U"/>
    <x v="3"/>
    <x v="0"/>
    <x v="1"/>
    <x v="10"/>
    <s v="RTX3060"/>
    <x v="0"/>
    <s v="1920x1080"/>
    <x v="0"/>
    <x v="0"/>
    <n v="113995"/>
    <s v="22_110-115"/>
    <s v="11_110-120"/>
    <x v="5"/>
    <x v="2"/>
    <s v="Q1`21"/>
    <n v="78086575"/>
    <n v="1050963"/>
  </r>
  <r>
    <n v="947"/>
    <x v="6"/>
    <s v="MSI GF75C"/>
    <x v="3"/>
    <x v="0"/>
    <x v="1"/>
    <x v="9"/>
    <s v="GTX1050"/>
    <x v="1"/>
    <s v="1920x1080"/>
    <x v="0"/>
    <x v="0"/>
    <n v="80938"/>
    <s v="16_80-85"/>
    <s v="8_80-90"/>
    <x v="5"/>
    <x v="2"/>
    <s v="Q1`21"/>
    <n v="76648286"/>
    <n v="1031605"/>
  </r>
  <r>
    <n v="204"/>
    <x v="6"/>
    <s v="MSI GL65CML"/>
    <x v="3"/>
    <x v="0"/>
    <x v="1"/>
    <x v="10"/>
    <s v="GTX1650/GTX1660"/>
    <x v="0"/>
    <s v="1920x1080"/>
    <x v="0"/>
    <x v="0"/>
    <n v="84032"/>
    <s v="16_80-85"/>
    <s v="8_80-90"/>
    <x v="5"/>
    <x v="2"/>
    <s v="Q1`21"/>
    <n v="17142528"/>
    <n v="230720"/>
  </r>
  <r>
    <n v="53"/>
    <x v="6"/>
    <s v="MSI GL75C"/>
    <x v="3"/>
    <x v="0"/>
    <x v="1"/>
    <x v="9"/>
    <s v="GTX1650/GTX1660/RTX2060"/>
    <x v="1"/>
    <s v="1920x1080"/>
    <x v="0"/>
    <x v="0"/>
    <n v="90174"/>
    <s v="18_90-95"/>
    <s v="9_90-100"/>
    <x v="5"/>
    <x v="2"/>
    <s v="Q1`21"/>
    <n v="4779222"/>
    <n v="64323"/>
  </r>
  <r>
    <n v="450"/>
    <x v="6"/>
    <s v="MSI GL75CML"/>
    <x v="3"/>
    <x v="0"/>
    <x v="1"/>
    <x v="11"/>
    <s v="GTX1650/GTX1660"/>
    <x v="1"/>
    <s v="1920x1080"/>
    <x v="0"/>
    <x v="0"/>
    <n v="90224"/>
    <s v="18_90-95"/>
    <s v="9_90-100"/>
    <x v="5"/>
    <x v="2"/>
    <s v="Q1`21"/>
    <n v="40600800"/>
    <n v="546444"/>
  </r>
  <r>
    <n v="23"/>
    <x v="6"/>
    <s v="MSI GP65CML"/>
    <x v="3"/>
    <x v="0"/>
    <x v="1"/>
    <x v="10"/>
    <s v="RTX2070"/>
    <x v="0"/>
    <s v="1920x1080"/>
    <x v="0"/>
    <x v="0"/>
    <n v="134974"/>
    <s v="26_130-135"/>
    <s v="13_130-140"/>
    <x v="5"/>
    <x v="2"/>
    <s v="Q1`21"/>
    <n v="3104402"/>
    <n v="41782"/>
  </r>
  <r>
    <n v="10"/>
    <x v="6"/>
    <s v="MSI GP75CML"/>
    <x v="3"/>
    <x v="0"/>
    <x v="1"/>
    <x v="10"/>
    <s v="RTX2070"/>
    <x v="1"/>
    <s v="1920x1080"/>
    <x v="0"/>
    <x v="0"/>
    <n v="147927"/>
    <s v="29_145-150"/>
    <s v="14_140-150"/>
    <x v="5"/>
    <x v="2"/>
    <s v="Q1`21"/>
    <n v="1479270"/>
    <n v="19909"/>
  </r>
  <r>
    <n v="22"/>
    <x v="6"/>
    <s v="MSI GP76CML 10U"/>
    <x v="3"/>
    <x v="0"/>
    <x v="1"/>
    <x v="10"/>
    <s v="RTX3060/RTX3070"/>
    <x v="1"/>
    <s v="1920x1080"/>
    <x v="0"/>
    <x v="0"/>
    <n v="159930"/>
    <s v="31_155-160"/>
    <s v="15_150-160"/>
    <x v="5"/>
    <x v="2"/>
    <s v="Q1`21"/>
    <n v="3518460"/>
    <n v="47355"/>
  </r>
  <r>
    <n v="10"/>
    <x v="6"/>
    <s v="MSI GS66CML"/>
    <x v="3"/>
    <x v="0"/>
    <x v="1"/>
    <x v="10"/>
    <s v="RTX2070"/>
    <x v="0"/>
    <s v="1920x1080"/>
    <x v="0"/>
    <x v="0"/>
    <n v="189996"/>
    <s v="37_185-190"/>
    <s v="18_180-190"/>
    <x v="5"/>
    <x v="2"/>
    <s v="Q1`21"/>
    <n v="1899960"/>
    <n v="25571"/>
  </r>
  <r>
    <n v="55"/>
    <x v="6"/>
    <s v="MSI GS66CML 10U"/>
    <x v="3"/>
    <x v="0"/>
    <x v="1"/>
    <x v="10"/>
    <s v="RTX3060"/>
    <x v="0"/>
    <s v="1920x1080"/>
    <x v="0"/>
    <x v="0"/>
    <n v="250623"/>
    <s v="50_250-255"/>
    <s v="25_250-260"/>
    <x v="5"/>
    <x v="2"/>
    <s v="Q1`21"/>
    <n v="13784265"/>
    <n v="185522"/>
  </r>
  <r>
    <n v="3"/>
    <x v="6"/>
    <s v="MSI GS75CML"/>
    <x v="3"/>
    <x v="0"/>
    <x v="1"/>
    <x v="10"/>
    <s v="RTX2070/RTX2080"/>
    <x v="1"/>
    <s v="1920x1080"/>
    <x v="0"/>
    <x v="0"/>
    <n v="195403"/>
    <s v="39_195-200"/>
    <s v="19_190-200"/>
    <x v="5"/>
    <x v="2"/>
    <s v="Q1`21"/>
    <n v="586209"/>
    <n v="7890"/>
  </r>
  <r>
    <n v="3"/>
    <x v="6"/>
    <s v="MSI WF65 10T"/>
    <x v="5"/>
    <x v="0"/>
    <x v="1"/>
    <x v="10"/>
    <s v="Quadro P620/T1000"/>
    <x v="0"/>
    <s v="1920x1080"/>
    <x v="0"/>
    <x v="0"/>
    <n v="140224"/>
    <s v="28_140-145"/>
    <s v="14_140-150"/>
    <x v="5"/>
    <x v="2"/>
    <s v="Q1`21"/>
    <n v="420672"/>
    <n v="5662"/>
  </r>
  <r>
    <n v="8"/>
    <x v="6"/>
    <s v="MSI WF75 10T"/>
    <x v="5"/>
    <x v="0"/>
    <x v="1"/>
    <x v="10"/>
    <s v="Quadro T1000/RTX3000"/>
    <x v="1"/>
    <s v="1920x1080"/>
    <x v="0"/>
    <x v="0"/>
    <n v="180390"/>
    <s v="36_180-185"/>
    <s v="18_180-190"/>
    <x v="5"/>
    <x v="2"/>
    <s v="Q1`21"/>
    <n v="1443120"/>
    <n v="19423"/>
  </r>
  <r>
    <n v="5"/>
    <x v="6"/>
    <s v="MSI WS66"/>
    <x v="5"/>
    <x v="1"/>
    <x v="1"/>
    <x v="10"/>
    <s v="RTX3000/RTX5000"/>
    <x v="0"/>
    <s v="1920x1080/3840x2160 "/>
    <x v="0"/>
    <x v="0"/>
    <n v="260000"/>
    <s v="52_260-265"/>
    <s v="26_260-270"/>
    <x v="5"/>
    <x v="2"/>
    <s v="Q1`21"/>
    <n v="1300000"/>
    <n v="17497"/>
  </r>
  <r>
    <n v="59"/>
    <x v="6"/>
    <s v="Prestige 14 A10SC"/>
    <x v="2"/>
    <x v="0"/>
    <x v="1"/>
    <x v="11"/>
    <s v="GTX1650"/>
    <x v="2"/>
    <s v="1920x1080"/>
    <x v="0"/>
    <x v="0"/>
    <n v="101438"/>
    <s v="20_100-105"/>
    <s v="10_100-110"/>
    <x v="5"/>
    <x v="2"/>
    <s v="Q1`21"/>
    <n v="5984842"/>
    <n v="80550"/>
  </r>
  <r>
    <n v="27"/>
    <x v="6"/>
    <s v="Prestige 14 A11SC"/>
    <x v="2"/>
    <x v="0"/>
    <x v="1"/>
    <x v="6"/>
    <s v="GTX1650"/>
    <x v="2"/>
    <s v="1920x1080"/>
    <x v="0"/>
    <x v="0"/>
    <n v="122047"/>
    <s v="24_120-125"/>
    <s v="12_120-130"/>
    <x v="5"/>
    <x v="2"/>
    <s v="Q1`21"/>
    <n v="3295269"/>
    <n v="44351"/>
  </r>
  <r>
    <n v="5"/>
    <x v="6"/>
    <s v="Prestige 15 A10SC"/>
    <x v="3"/>
    <x v="0"/>
    <x v="1"/>
    <x v="11"/>
    <s v="GTX1650"/>
    <x v="0"/>
    <s v="1920x1080"/>
    <x v="0"/>
    <x v="0"/>
    <n v="96206"/>
    <s v="19_95-100"/>
    <s v="9_90-100"/>
    <x v="5"/>
    <x v="2"/>
    <s v="Q1`21"/>
    <n v="481030"/>
    <n v="6474"/>
  </r>
  <r>
    <n v="37"/>
    <x v="6"/>
    <s v="Prestige 15 A11SC"/>
    <x v="3"/>
    <x v="0"/>
    <x v="1"/>
    <x v="6"/>
    <s v="GTX1650"/>
    <x v="0"/>
    <s v="1920x1080"/>
    <x v="0"/>
    <x v="0"/>
    <n v="120579"/>
    <s v="24_120-125"/>
    <s v="12_120-130"/>
    <x v="5"/>
    <x v="2"/>
    <s v="Q1`21"/>
    <n v="4461423"/>
    <n v="60046"/>
  </r>
  <r>
    <n v="54"/>
    <x v="6"/>
    <s v="Stealth 15M A11S"/>
    <x v="3"/>
    <x v="0"/>
    <x v="1"/>
    <x v="6"/>
    <s v="RTX2060"/>
    <x v="0"/>
    <s v="1920x1080"/>
    <x v="0"/>
    <x v="0"/>
    <n v="109369"/>
    <s v="21_105-110"/>
    <s v="10_100-110"/>
    <x v="5"/>
    <x v="2"/>
    <s v="Q1`21"/>
    <n v="5905926"/>
    <n v="79488"/>
  </r>
  <r>
    <n v="10"/>
    <x v="6"/>
    <s v="Summit E14 A11SC"/>
    <x v="2"/>
    <x v="0"/>
    <x v="1"/>
    <x v="6"/>
    <s v="GTX1650"/>
    <x v="2"/>
    <s v="1920x1080"/>
    <x v="1"/>
    <x v="0"/>
    <n v="129542"/>
    <s v="25_125-130"/>
    <s v="12_120-130"/>
    <x v="5"/>
    <x v="2"/>
    <s v="Q1`21"/>
    <n v="1295420"/>
    <n v="17435"/>
  </r>
  <r>
    <n v="6"/>
    <x v="6"/>
    <s v="Summit E15 A11SC"/>
    <x v="3"/>
    <x v="0"/>
    <x v="1"/>
    <x v="6"/>
    <s v="GTX1650"/>
    <x v="0"/>
    <s v="1920x1080"/>
    <x v="1"/>
    <x v="0"/>
    <n v="133941"/>
    <s v="26_130-135"/>
    <s v="13_130-140"/>
    <x v="5"/>
    <x v="2"/>
    <s v="Q1`21"/>
    <n v="803646"/>
    <n v="10816"/>
  </r>
  <r>
    <n v="135"/>
    <x v="7"/>
    <s v="MateBook 13 AMD HN"/>
    <x v="2"/>
    <x v="0"/>
    <x v="0"/>
    <x v="1"/>
    <s v="Int"/>
    <x v="3"/>
    <s v="2160x1440"/>
    <x v="0"/>
    <x v="0"/>
    <n v="63528"/>
    <s v="12_60-65"/>
    <s v="6_60-70"/>
    <x v="4"/>
    <x v="2"/>
    <s v="Q1`21"/>
    <n v="8576280"/>
    <n v="115428"/>
  </r>
  <r>
    <n v="318"/>
    <x v="7"/>
    <s v="Matebook D14 AMD Nbil"/>
    <x v="2"/>
    <x v="0"/>
    <x v="0"/>
    <x v="7"/>
    <s v="Int"/>
    <x v="2"/>
    <s v="1920x1080"/>
    <x v="0"/>
    <x v="0"/>
    <n v="58326"/>
    <s v="11_55-60"/>
    <s v="5_50-60"/>
    <x v="2"/>
    <x v="2"/>
    <s v="Q1`21"/>
    <n v="18547668"/>
    <n v="249632"/>
  </r>
  <r>
    <n v="1"/>
    <x v="7"/>
    <s v="Matebook D14 AMD Nbl"/>
    <x v="2"/>
    <x v="0"/>
    <x v="0"/>
    <x v="1"/>
    <s v="Int"/>
    <x v="2"/>
    <s v="1920x1080"/>
    <x v="0"/>
    <x v="0"/>
    <n v="55421"/>
    <s v="11_55-60"/>
    <s v="5_50-60"/>
    <x v="2"/>
    <x v="2"/>
    <s v="Q1`21"/>
    <n v="55421"/>
    <n v="746"/>
  </r>
  <r>
    <n v="15"/>
    <x v="7"/>
    <s v="Matebook D14 Intel Nbb"/>
    <x v="2"/>
    <x v="0"/>
    <x v="1"/>
    <x v="11"/>
    <s v="MX250"/>
    <x v="2"/>
    <s v="1920x1080"/>
    <x v="0"/>
    <x v="0"/>
    <n v="62990"/>
    <s v="12_60-65"/>
    <s v="6_60-70"/>
    <x v="4"/>
    <x v="2"/>
    <s v="Q1`21"/>
    <n v="944850"/>
    <n v="12717"/>
  </r>
  <r>
    <n v="51"/>
    <x v="7"/>
    <s v="Matebook D15 AMD"/>
    <x v="0"/>
    <x v="0"/>
    <x v="0"/>
    <x v="1"/>
    <s v="Int"/>
    <x v="0"/>
    <s v="1920x1080"/>
    <x v="0"/>
    <x v="0"/>
    <n v="54477"/>
    <s v="10_50-55"/>
    <s v="5_50-60"/>
    <x v="2"/>
    <x v="2"/>
    <s v="Q1`21"/>
    <n v="2778327"/>
    <n v="37393"/>
  </r>
  <r>
    <n v="152"/>
    <x v="7"/>
    <s v="Matebook D15 AMD Bohl"/>
    <x v="0"/>
    <x v="0"/>
    <x v="0"/>
    <x v="7"/>
    <s v="Int"/>
    <x v="0"/>
    <s v="1920x1080"/>
    <x v="0"/>
    <x v="0"/>
    <n v="57215"/>
    <s v="11_55-60"/>
    <s v="5_50-60"/>
    <x v="2"/>
    <x v="2"/>
    <s v="Q1`21"/>
    <n v="8696680"/>
    <n v="117048"/>
  </r>
  <r>
    <n v="391"/>
    <x v="7"/>
    <s v="Matebook D16 AMD HVY"/>
    <x v="0"/>
    <x v="0"/>
    <x v="0"/>
    <x v="7"/>
    <s v="Int"/>
    <x v="5"/>
    <s v="1920x1080"/>
    <x v="0"/>
    <x v="0"/>
    <n v="68900"/>
    <s v="13_65-70"/>
    <s v="6_60-70"/>
    <x v="4"/>
    <x v="2"/>
    <s v="Q1`21"/>
    <n v="26939900"/>
    <n v="362583"/>
  </r>
  <r>
    <n v="21"/>
    <x v="7"/>
    <s v="Matebook X EUL"/>
    <x v="2"/>
    <x v="0"/>
    <x v="1"/>
    <x v="11"/>
    <s v="Int"/>
    <x v="3"/>
    <s v="3000x2000"/>
    <x v="1"/>
    <x v="0"/>
    <n v="107992"/>
    <s v="21_105-110"/>
    <s v="10_100-110"/>
    <x v="5"/>
    <x v="2"/>
    <s v="Q1`21"/>
    <n v="2267832"/>
    <n v="30523"/>
  </r>
  <r>
    <n v="36"/>
    <x v="7"/>
    <s v="Matebook X PRO 2020"/>
    <x v="2"/>
    <x v="0"/>
    <x v="1"/>
    <x v="11"/>
    <s v="MX250/MX350"/>
    <x v="2"/>
    <s v="1920x1080/3000x2000"/>
    <x v="0"/>
    <x v="0"/>
    <n v="119383"/>
    <s v="23_115-120"/>
    <s v="11_110-120"/>
    <x v="5"/>
    <x v="2"/>
    <s v="Q1`21"/>
    <n v="4297788"/>
    <n v="57844"/>
  </r>
  <r>
    <n v="46"/>
    <x v="8"/>
    <s v="Hunter V700"/>
    <x v="3"/>
    <x v="0"/>
    <x v="1"/>
    <x v="10"/>
    <s v="RTX2060"/>
    <x v="5"/>
    <s v="1920x1080"/>
    <x v="0"/>
    <x v="0"/>
    <n v="137446"/>
    <s v="27_135-140"/>
    <s v="13_130-140"/>
    <x v="5"/>
    <x v="2"/>
    <s v="Q1`21"/>
    <n v="6322516"/>
    <n v="85094"/>
  </r>
  <r>
    <n v="3"/>
    <x v="8"/>
    <s v="MagicBook 14 AMD II Nbil"/>
    <x v="2"/>
    <x v="0"/>
    <x v="0"/>
    <x v="7"/>
    <s v="Int"/>
    <x v="2"/>
    <s v="1920x1080"/>
    <x v="0"/>
    <x v="0"/>
    <n v="59999"/>
    <s v="11_55-60"/>
    <s v="5_50-60"/>
    <x v="2"/>
    <x v="2"/>
    <s v="Q1`21"/>
    <n v="179997"/>
    <n v="2423"/>
  </r>
  <r>
    <n v="1975"/>
    <x v="8"/>
    <s v="MagicBook 14 AMD Nbl"/>
    <x v="2"/>
    <x v="0"/>
    <x v="0"/>
    <x v="1"/>
    <s v="Int"/>
    <x v="2"/>
    <s v="1920x1080"/>
    <x v="0"/>
    <x v="0"/>
    <n v="53347"/>
    <s v="10_50-55"/>
    <s v="5_50-60"/>
    <x v="2"/>
    <x v="2"/>
    <s v="Q1`21"/>
    <n v="105360325"/>
    <n v="1418039"/>
  </r>
  <r>
    <n v="23"/>
    <x v="8"/>
    <s v="MagicBook PRO"/>
    <x v="0"/>
    <x v="0"/>
    <x v="0"/>
    <x v="1"/>
    <s v="Int"/>
    <x v="5"/>
    <s v="1920x1080"/>
    <x v="0"/>
    <x v="0"/>
    <n v="63323"/>
    <s v="12_60-65"/>
    <s v="6_60-70"/>
    <x v="4"/>
    <x v="2"/>
    <s v="Q1`21"/>
    <n v="1456429"/>
    <n v="19602"/>
  </r>
  <r>
    <n v="20"/>
    <x v="8"/>
    <s v="MagicBook PRO 2020"/>
    <x v="1"/>
    <x v="0"/>
    <x v="1"/>
    <x v="10"/>
    <s v="MX350"/>
    <x v="5"/>
    <s v="1920x1080"/>
    <x v="0"/>
    <x v="0"/>
    <n v="91992"/>
    <s v="18_90-95"/>
    <s v="9_90-100"/>
    <x v="5"/>
    <x v="2"/>
    <s v="Q1`21"/>
    <n v="1839840"/>
    <n v="24762"/>
  </r>
  <r>
    <n v="273"/>
    <x v="8"/>
    <s v="MagicBook PRO II"/>
    <x v="0"/>
    <x v="0"/>
    <x v="0"/>
    <x v="7"/>
    <s v="Int"/>
    <x v="5"/>
    <s v="1920x1080"/>
    <x v="0"/>
    <x v="0"/>
    <n v="67992"/>
    <s v="13_65-70"/>
    <s v="6_60-70"/>
    <x v="4"/>
    <x v="2"/>
    <s v="Q1`21"/>
    <n v="18561816"/>
    <n v="24982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2"/>
    <s v="Q1`21"/>
    <n v="1270000"/>
    <n v="17093"/>
  </r>
  <r>
    <n v="1070"/>
    <x v="9"/>
    <s v="Other"/>
    <x v="0"/>
    <x v="0"/>
    <x v="1"/>
    <x v="2"/>
    <s v="Int"/>
    <x v="0"/>
    <m/>
    <x v="0"/>
    <x v="1"/>
    <n v="31000"/>
    <s v="6_30-35"/>
    <s v="3_30-40"/>
    <x v="3"/>
    <x v="2"/>
    <s v="Q1`21"/>
    <n v="33170000"/>
    <n v="446433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2"/>
    <s v="Q1`21"/>
    <n v="56170000"/>
    <n v="755989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2"/>
    <s v="Q1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2"/>
    <s v="Q1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2"/>
    <s v="Q1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2"/>
    <s v="Q1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2"/>
    <s v="Q1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2"/>
    <s v="Q1`21"/>
    <n v="2440000"/>
    <n v="32840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2"/>
    <s v="Q1`21"/>
    <n v="33176000"/>
    <n v="446514"/>
  </r>
  <r>
    <n v="3040"/>
    <x v="9"/>
    <s v="Other"/>
    <x v="2"/>
    <x v="0"/>
    <x v="1"/>
    <x v="2"/>
    <s v="Int"/>
    <x v="3"/>
    <m/>
    <x v="0"/>
    <x v="1"/>
    <n v="25400"/>
    <s v="5_25-30"/>
    <s v="2_20-30"/>
    <x v="0"/>
    <x v="2"/>
    <s v="Q1`21"/>
    <n v="77216000"/>
    <n v="103924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2"/>
    <s v="Q1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2"/>
    <s v="Q1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2"/>
    <s v="Q1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2"/>
    <s v="Q1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2"/>
    <s v="Q1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2"/>
    <s v="Q1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2"/>
    <s v="Q1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2"/>
    <s v="Q1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2"/>
    <s v="Q1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2"/>
    <s v="Q1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2"/>
    <s v="Q1`21"/>
    <n v="3408000"/>
    <n v="45868"/>
  </r>
  <r>
    <n v="2670"/>
    <x v="9"/>
    <s v="Other"/>
    <x v="4"/>
    <x v="1"/>
    <x v="1"/>
    <x v="18"/>
    <s v="Int"/>
    <x v="4"/>
    <m/>
    <x v="1"/>
    <x v="2"/>
    <n v="25600"/>
    <s v="5_25-30"/>
    <s v="2_20-30"/>
    <x v="0"/>
    <x v="2"/>
    <s v="Q1`21"/>
    <n v="68352000"/>
    <n v="919946"/>
  </r>
  <r>
    <n v="3610"/>
    <x v="9"/>
    <s v="Other"/>
    <x v="4"/>
    <x v="1"/>
    <x v="1"/>
    <x v="2"/>
    <s v="Int"/>
    <x v="4"/>
    <m/>
    <x v="1"/>
    <x v="1"/>
    <n v="26700"/>
    <s v="5_25-30"/>
    <s v="2_20-30"/>
    <x v="0"/>
    <x v="2"/>
    <s v="Q1`21"/>
    <n v="96387000"/>
    <n v="1297268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2"/>
    <s v="Q1`21"/>
    <n v="26204400"/>
    <n v="352684"/>
  </r>
  <r>
    <n v="846"/>
    <x v="0"/>
    <s v="Aspire A114-32"/>
    <x v="2"/>
    <x v="0"/>
    <x v="1"/>
    <x v="2"/>
    <s v="Int"/>
    <x v="2"/>
    <s v="1366x768"/>
    <x v="0"/>
    <x v="1"/>
    <n v="27450"/>
    <s v="5_25-30"/>
    <s v="2_20-30"/>
    <x v="0"/>
    <x v="3"/>
    <s v="Q2`21"/>
    <n v="23222700"/>
    <n v="307585"/>
  </r>
  <r>
    <n v="1780"/>
    <x v="0"/>
    <s v="Aspire A115-32"/>
    <x v="0"/>
    <x v="0"/>
    <x v="1"/>
    <x v="24"/>
    <s v="Int"/>
    <x v="0"/>
    <s v="1366x768"/>
    <x v="0"/>
    <x v="1"/>
    <n v="26323"/>
    <s v="5_25-30"/>
    <s v="2_20-30"/>
    <x v="0"/>
    <x v="3"/>
    <s v="Q2`21"/>
    <n v="46854940"/>
    <n v="620595"/>
  </r>
  <r>
    <n v="106"/>
    <x v="0"/>
    <s v="Aspire A314-35"/>
    <x v="2"/>
    <x v="0"/>
    <x v="1"/>
    <x v="24"/>
    <s v="Int"/>
    <x v="2"/>
    <s v="1920x1080"/>
    <x v="0"/>
    <x v="1"/>
    <n v="28123"/>
    <s v="5_25-30"/>
    <s v="2_20-30"/>
    <x v="0"/>
    <x v="3"/>
    <s v="Q2`21"/>
    <n v="2981038"/>
    <n v="39484"/>
  </r>
  <r>
    <n v="2"/>
    <x v="0"/>
    <s v="Aspire A315-22"/>
    <x v="0"/>
    <x v="0"/>
    <x v="0"/>
    <x v="0"/>
    <s v="Int"/>
    <x v="0"/>
    <s v="1366x768"/>
    <x v="0"/>
    <x v="0"/>
    <n v="26760"/>
    <s v="5_25-30"/>
    <s v="2_20-30"/>
    <x v="0"/>
    <x v="3"/>
    <s v="Q2`21"/>
    <n v="53520"/>
    <n v="709"/>
  </r>
  <r>
    <n v="466"/>
    <x v="0"/>
    <s v="Aspire A315-23"/>
    <x v="0"/>
    <x v="0"/>
    <x v="0"/>
    <x v="1"/>
    <s v="Int"/>
    <x v="0"/>
    <s v="1920x1080"/>
    <x v="0"/>
    <x v="0"/>
    <n v="41517"/>
    <s v="8_40-45"/>
    <s v="4_40-50"/>
    <x v="1"/>
    <x v="3"/>
    <s v="Q2`21"/>
    <n v="19346922"/>
    <n v="256251"/>
  </r>
  <r>
    <n v="216"/>
    <x v="0"/>
    <s v="Aspire A315-23G"/>
    <x v="1"/>
    <x v="0"/>
    <x v="0"/>
    <x v="1"/>
    <s v="Radeon 540"/>
    <x v="0"/>
    <s v="1920x1080"/>
    <x v="0"/>
    <x v="0"/>
    <n v="44884"/>
    <s v="8_40-45"/>
    <s v="4_40-50"/>
    <x v="1"/>
    <x v="3"/>
    <s v="Q2`21"/>
    <n v="9694944"/>
    <n v="128410"/>
  </r>
  <r>
    <n v="4"/>
    <x v="0"/>
    <s v="Aspire A315-33"/>
    <x v="0"/>
    <x v="0"/>
    <x v="1"/>
    <x v="12"/>
    <s v="Int"/>
    <x v="0"/>
    <s v="1366x768"/>
    <x v="0"/>
    <x v="1"/>
    <n v="34990"/>
    <s v="6_30-35"/>
    <s v="3_30-40"/>
    <x v="3"/>
    <x v="3"/>
    <s v="Q2`21"/>
    <n v="139960"/>
    <n v="1854"/>
  </r>
  <r>
    <n v="222"/>
    <x v="0"/>
    <s v="Aspire A315-42"/>
    <x v="0"/>
    <x v="0"/>
    <x v="0"/>
    <x v="1"/>
    <s v="Int"/>
    <x v="0"/>
    <s v="1366x768/1920x0180"/>
    <x v="0"/>
    <x v="0"/>
    <n v="45388"/>
    <s v="9_45-50"/>
    <s v="4_40-50"/>
    <x v="1"/>
    <x v="3"/>
    <s v="Q2`21"/>
    <n v="10076136"/>
    <n v="133459"/>
  </r>
  <r>
    <n v="8"/>
    <x v="0"/>
    <s v="Aspire A315-42G"/>
    <x v="1"/>
    <x v="0"/>
    <x v="0"/>
    <x v="1"/>
    <s v="RX540"/>
    <x v="0"/>
    <s v="1920x0180"/>
    <x v="0"/>
    <x v="0"/>
    <n v="43992"/>
    <s v="8_40-45"/>
    <s v="4_40-50"/>
    <x v="1"/>
    <x v="3"/>
    <s v="Q2`21"/>
    <n v="351936"/>
    <n v="4661"/>
  </r>
  <r>
    <n v="3084"/>
    <x v="0"/>
    <s v="Aspire A315-56"/>
    <x v="0"/>
    <x v="0"/>
    <x v="1"/>
    <x v="5"/>
    <s v="Int"/>
    <x v="0"/>
    <s v="1920x1080"/>
    <x v="0"/>
    <x v="0"/>
    <n v="44831"/>
    <s v="8_40-45"/>
    <s v="4_40-50"/>
    <x v="1"/>
    <x v="3"/>
    <s v="Q2`21"/>
    <n v="138258804"/>
    <n v="1831242"/>
  </r>
  <r>
    <n v="140"/>
    <x v="0"/>
    <s v="Aspire A315-57G"/>
    <x v="1"/>
    <x v="0"/>
    <x v="1"/>
    <x v="5"/>
    <s v="MX330"/>
    <x v="0"/>
    <s v="1920x1080"/>
    <x v="0"/>
    <x v="0"/>
    <n v="47210"/>
    <s v="9_45-50"/>
    <s v="4_40-50"/>
    <x v="1"/>
    <x v="3"/>
    <s v="Q2`21"/>
    <n v="6609400"/>
    <n v="87542"/>
  </r>
  <r>
    <n v="59"/>
    <x v="0"/>
    <s v="Aspire A317-32"/>
    <x v="0"/>
    <x v="0"/>
    <x v="1"/>
    <x v="2"/>
    <s v="Int"/>
    <x v="1"/>
    <s v="1600x900"/>
    <x v="0"/>
    <x v="1"/>
    <n v="35465"/>
    <s v="7_35-40"/>
    <s v="3_30-40"/>
    <x v="3"/>
    <x v="3"/>
    <s v="Q2`21"/>
    <n v="2092435"/>
    <n v="27714"/>
  </r>
  <r>
    <n v="10"/>
    <x v="0"/>
    <s v="Aspire A317-51G"/>
    <x v="1"/>
    <x v="0"/>
    <x v="1"/>
    <x v="4"/>
    <s v="MX230"/>
    <x v="1"/>
    <s v="1920x1080"/>
    <x v="0"/>
    <x v="0"/>
    <n v="63182"/>
    <s v="12_60-65"/>
    <s v="6_60-70"/>
    <x v="4"/>
    <x v="3"/>
    <s v="Q2`21"/>
    <n v="631820"/>
    <n v="8368"/>
  </r>
  <r>
    <n v="1051"/>
    <x v="0"/>
    <s v="Aspire A317-52"/>
    <x v="0"/>
    <x v="0"/>
    <x v="1"/>
    <x v="5"/>
    <s v="Int"/>
    <x v="1"/>
    <s v="1920x1080"/>
    <x v="0"/>
    <x v="0"/>
    <n v="50535"/>
    <s v="10_50-55"/>
    <s v="5_50-60"/>
    <x v="2"/>
    <x v="3"/>
    <s v="Q2`21"/>
    <n v="53112285"/>
    <n v="703474"/>
  </r>
  <r>
    <n v="177"/>
    <x v="0"/>
    <s v="Aspire A514-53"/>
    <x v="2"/>
    <x v="0"/>
    <x v="1"/>
    <x v="5"/>
    <s v="Int"/>
    <x v="2"/>
    <s v="1920x1080"/>
    <x v="0"/>
    <x v="0"/>
    <n v="44590"/>
    <s v="8_40-45"/>
    <s v="4_40-50"/>
    <x v="1"/>
    <x v="3"/>
    <s v="Q2`21"/>
    <n v="7892430"/>
    <n v="104535"/>
  </r>
  <r>
    <n v="228"/>
    <x v="0"/>
    <s v="Aspire A514-54"/>
    <x v="2"/>
    <x v="0"/>
    <x v="1"/>
    <x v="6"/>
    <s v="Int"/>
    <x v="2"/>
    <s v="1920x1080"/>
    <x v="0"/>
    <x v="0"/>
    <n v="50422"/>
    <s v="10_50-55"/>
    <s v="5_50-60"/>
    <x v="2"/>
    <x v="3"/>
    <s v="Q2`21"/>
    <n v="11496216"/>
    <n v="152268"/>
  </r>
  <r>
    <n v="362"/>
    <x v="0"/>
    <s v="Aspire A515-44"/>
    <x v="0"/>
    <x v="0"/>
    <x v="0"/>
    <x v="7"/>
    <s v="Int"/>
    <x v="0"/>
    <s v="1920x1080"/>
    <x v="0"/>
    <x v="0"/>
    <n v="59975"/>
    <s v="11_55-60"/>
    <s v="5_50-60"/>
    <x v="2"/>
    <x v="3"/>
    <s v="Q2`21"/>
    <n v="21710950"/>
    <n v="287562"/>
  </r>
  <r>
    <n v="4"/>
    <x v="0"/>
    <s v="Aspire A515-52"/>
    <x v="0"/>
    <x v="0"/>
    <x v="1"/>
    <x v="4"/>
    <s v="Int"/>
    <x v="0"/>
    <s v="1366x768/1920x1080"/>
    <x v="0"/>
    <x v="0"/>
    <n v="34990"/>
    <s v="6_30-35"/>
    <s v="3_30-40"/>
    <x v="3"/>
    <x v="3"/>
    <s v="Q2`21"/>
    <n v="139960"/>
    <n v="1854"/>
  </r>
  <r>
    <n v="4"/>
    <x v="0"/>
    <s v="Aspire A515-55"/>
    <x v="0"/>
    <x v="0"/>
    <x v="1"/>
    <x v="5"/>
    <s v="Int"/>
    <x v="0"/>
    <s v="1920x1080"/>
    <x v="0"/>
    <x v="0"/>
    <n v="48523"/>
    <s v="9_45-50"/>
    <s v="4_40-50"/>
    <x v="1"/>
    <x v="3"/>
    <s v="Q2`21"/>
    <n v="194092"/>
    <n v="2571"/>
  </r>
  <r>
    <n v="85"/>
    <x v="0"/>
    <s v="Aspire A515-55G"/>
    <x v="1"/>
    <x v="0"/>
    <x v="1"/>
    <x v="5"/>
    <s v="MX350"/>
    <x v="0"/>
    <s v="1920x1080"/>
    <x v="0"/>
    <x v="0"/>
    <n v="53744"/>
    <s v="10_50-55"/>
    <s v="5_50-60"/>
    <x v="2"/>
    <x v="3"/>
    <s v="Q2`21"/>
    <n v="4568240"/>
    <n v="60506"/>
  </r>
  <r>
    <n v="14"/>
    <x v="0"/>
    <s v="Aspire A517-52"/>
    <x v="0"/>
    <x v="0"/>
    <x v="1"/>
    <x v="6"/>
    <s v="Int"/>
    <x v="1"/>
    <s v="1920x1080"/>
    <x v="0"/>
    <x v="0"/>
    <n v="68075"/>
    <s v="13_65-70"/>
    <s v="6_60-70"/>
    <x v="4"/>
    <x v="3"/>
    <s v="Q2`21"/>
    <n v="953050"/>
    <n v="12623"/>
  </r>
  <r>
    <n v="128"/>
    <x v="0"/>
    <s v="Aspire A715-41G"/>
    <x v="3"/>
    <x v="0"/>
    <x v="0"/>
    <x v="1"/>
    <s v="GTX1650"/>
    <x v="0"/>
    <s v="1920x1080"/>
    <x v="0"/>
    <x v="0"/>
    <n v="66291"/>
    <s v="13_65-70"/>
    <s v="6_60-70"/>
    <x v="4"/>
    <x v="3"/>
    <s v="Q2`21"/>
    <n v="8485248"/>
    <n v="112387"/>
  </r>
  <r>
    <n v="933"/>
    <x v="0"/>
    <s v="Aspire A715-75G"/>
    <x v="3"/>
    <x v="0"/>
    <x v="1"/>
    <x v="9"/>
    <s v="GTX1650"/>
    <x v="0"/>
    <s v="1920x1080"/>
    <x v="0"/>
    <x v="0"/>
    <n v="72438"/>
    <s v="14_70-75"/>
    <s v="7_70-80"/>
    <x v="6"/>
    <x v="3"/>
    <s v="Q2`21"/>
    <n v="67584654"/>
    <n v="895161"/>
  </r>
  <r>
    <n v="2"/>
    <x v="0"/>
    <s v="Aspire AN515-43"/>
    <x v="3"/>
    <x v="0"/>
    <x v="0"/>
    <x v="8"/>
    <s v="RX560"/>
    <x v="0"/>
    <s v="1920x1080"/>
    <x v="0"/>
    <x v="0"/>
    <n v="60564"/>
    <s v="12_60-65"/>
    <s v="6_60-70"/>
    <x v="4"/>
    <x v="3"/>
    <s v="Q2`21"/>
    <n v="121128"/>
    <n v="1604"/>
  </r>
  <r>
    <n v="49"/>
    <x v="0"/>
    <s v="Aspire AN515-44"/>
    <x v="3"/>
    <x v="0"/>
    <x v="0"/>
    <x v="7"/>
    <s v="GTX1650"/>
    <x v="0"/>
    <s v="1920x1080"/>
    <x v="0"/>
    <x v="0"/>
    <n v="80579"/>
    <s v="16_80-85"/>
    <s v="8_80-90"/>
    <x v="5"/>
    <x v="3"/>
    <s v="Q2`21"/>
    <n v="3948371"/>
    <n v="52296"/>
  </r>
  <r>
    <n v="582"/>
    <x v="0"/>
    <s v="Aspire AN515-45"/>
    <x v="3"/>
    <x v="0"/>
    <x v="0"/>
    <x v="22"/>
    <s v="RTX3060"/>
    <x v="0"/>
    <s v="1920x1080"/>
    <x v="0"/>
    <x v="0"/>
    <n v="101249"/>
    <s v="20_100-105"/>
    <s v="10_100-110"/>
    <x v="5"/>
    <x v="3"/>
    <s v="Q2`21"/>
    <n v="58926918"/>
    <n v="780489"/>
  </r>
  <r>
    <n v="4"/>
    <x v="0"/>
    <s v="Aspire AN515-52"/>
    <x v="3"/>
    <x v="0"/>
    <x v="1"/>
    <x v="9"/>
    <s v="GTX1050Ti/GTX1060"/>
    <x v="0"/>
    <s v="1920x1080"/>
    <x v="0"/>
    <x v="0"/>
    <n v="65963"/>
    <s v="13_65-70"/>
    <s v="6_60-70"/>
    <x v="4"/>
    <x v="3"/>
    <s v="Q2`21"/>
    <n v="263852"/>
    <n v="3495"/>
  </r>
  <r>
    <n v="299"/>
    <x v="0"/>
    <s v="Aspire AN515-54"/>
    <x v="3"/>
    <x v="0"/>
    <x v="1"/>
    <x v="9"/>
    <s v="GTX1050/GTX1650/GTX1660"/>
    <x v="0"/>
    <s v="1920x1080"/>
    <x v="0"/>
    <x v="0"/>
    <n v="79976"/>
    <s v="15_75-80"/>
    <s v="7_70-80"/>
    <x v="6"/>
    <x v="3"/>
    <s v="Q2`21"/>
    <n v="23912824"/>
    <n v="316726"/>
  </r>
  <r>
    <n v="793"/>
    <x v="0"/>
    <s v="Aspire AN515-55"/>
    <x v="3"/>
    <x v="0"/>
    <x v="1"/>
    <x v="10"/>
    <s v="GTX1650/RTX2060/RTX3060"/>
    <x v="0"/>
    <s v="1920x1080"/>
    <x v="0"/>
    <x v="0"/>
    <n v="91061"/>
    <s v="18_90-95"/>
    <s v="9_90-100"/>
    <x v="5"/>
    <x v="3"/>
    <s v="Q2`21"/>
    <n v="72211373"/>
    <n v="956442"/>
  </r>
  <r>
    <n v="2"/>
    <x v="0"/>
    <s v="Aspire AN517-51"/>
    <x v="3"/>
    <x v="0"/>
    <x v="1"/>
    <x v="9"/>
    <s v="GTX1050"/>
    <x v="1"/>
    <s v="1920x1080"/>
    <x v="0"/>
    <x v="0"/>
    <n v="75174"/>
    <s v="15_75-80"/>
    <s v="7_70-80"/>
    <x v="6"/>
    <x v="3"/>
    <s v="Q2`21"/>
    <n v="150348"/>
    <n v="1991"/>
  </r>
  <r>
    <n v="419"/>
    <x v="0"/>
    <s v="Aspire AN517-52"/>
    <x v="3"/>
    <x v="0"/>
    <x v="1"/>
    <x v="10"/>
    <s v="GTX1650/RTX2060"/>
    <x v="1"/>
    <s v="1920x1080"/>
    <x v="0"/>
    <x v="0"/>
    <n v="88016"/>
    <s v="17_85-90"/>
    <s v="8_80-90"/>
    <x v="5"/>
    <x v="3"/>
    <s v="Q2`21"/>
    <n v="36878704"/>
    <n v="488460"/>
  </r>
  <r>
    <n v="4"/>
    <x v="0"/>
    <s v="Aspire AN715-52"/>
    <x v="3"/>
    <x v="0"/>
    <x v="1"/>
    <x v="10"/>
    <s v="GTX1660"/>
    <x v="0"/>
    <s v="1920x1080"/>
    <x v="0"/>
    <x v="0"/>
    <n v="98167"/>
    <s v="19_95-100"/>
    <s v="9_90-100"/>
    <x v="5"/>
    <x v="3"/>
    <s v="Q2`21"/>
    <n v="392668"/>
    <n v="5201"/>
  </r>
  <r>
    <n v="26"/>
    <x v="0"/>
    <s v="ConceptD 5 CN515-71"/>
    <x v="5"/>
    <x v="1"/>
    <x v="1"/>
    <x v="9"/>
    <s v="GTX1660 Ti"/>
    <x v="0"/>
    <s v="1920x1080/3840×2160"/>
    <x v="0"/>
    <x v="0"/>
    <n v="177088"/>
    <s v="35_175-180"/>
    <s v="17_170-180"/>
    <x v="5"/>
    <x v="3"/>
    <s v="Q2`21"/>
    <n v="4604288"/>
    <n v="60984"/>
  </r>
  <r>
    <n v="1648"/>
    <x v="0"/>
    <s v="Extensa 215-31"/>
    <x v="0"/>
    <x v="0"/>
    <x v="1"/>
    <x v="2"/>
    <s v="Int"/>
    <x v="0"/>
    <s v="1366x768/1920x1080"/>
    <x v="0"/>
    <x v="1"/>
    <n v="36962"/>
    <s v="7_35-40"/>
    <s v="3_30-40"/>
    <x v="3"/>
    <x v="3"/>
    <s v="Q2`21"/>
    <n v="60913376"/>
    <n v="806800"/>
  </r>
  <r>
    <n v="10"/>
    <x v="0"/>
    <s v="Extensa 215-51"/>
    <x v="0"/>
    <x v="0"/>
    <x v="1"/>
    <x v="3"/>
    <s v="Int"/>
    <x v="0"/>
    <s v="1600x900/1366x7688/1920x1080"/>
    <x v="0"/>
    <x v="0"/>
    <n v="45294"/>
    <s v="9_45-50"/>
    <s v="4_40-50"/>
    <x v="1"/>
    <x v="3"/>
    <s v="Q2`21"/>
    <n v="452940"/>
    <n v="5999"/>
  </r>
  <r>
    <n v="2"/>
    <x v="0"/>
    <s v="Extensa 215-51G"/>
    <x v="1"/>
    <x v="0"/>
    <x v="1"/>
    <x v="4"/>
    <s v="MX130/MX230"/>
    <x v="0"/>
    <s v="1920x1080"/>
    <x v="0"/>
    <x v="0"/>
    <n v="48150"/>
    <s v="9_45-50"/>
    <s v="4_40-50"/>
    <x v="1"/>
    <x v="3"/>
    <s v="Q2`21"/>
    <n v="96300"/>
    <n v="1275"/>
  </r>
  <r>
    <n v="1482"/>
    <x v="0"/>
    <s v="Extensa 215-52"/>
    <x v="0"/>
    <x v="0"/>
    <x v="1"/>
    <x v="5"/>
    <s v="Int"/>
    <x v="0"/>
    <s v="1920x1080"/>
    <x v="0"/>
    <x v="0"/>
    <n v="52495"/>
    <s v="10_50-55"/>
    <s v="5_50-60"/>
    <x v="2"/>
    <x v="3"/>
    <s v="Q2`21"/>
    <n v="77797590"/>
    <n v="1030432"/>
  </r>
  <r>
    <n v="2445"/>
    <x v="0"/>
    <s v="Extensa EX215-22"/>
    <x v="0"/>
    <x v="0"/>
    <x v="0"/>
    <x v="1"/>
    <s v="Int"/>
    <x v="0"/>
    <s v="1920x1080"/>
    <x v="0"/>
    <x v="0"/>
    <n v="45174"/>
    <s v="9_45-50"/>
    <s v="4_40-50"/>
    <x v="1"/>
    <x v="3"/>
    <s v="Q2`21"/>
    <n v="110450430"/>
    <n v="1462920"/>
  </r>
  <r>
    <n v="319"/>
    <x v="0"/>
    <s v="Extensa EX215-22G"/>
    <x v="1"/>
    <x v="0"/>
    <x v="0"/>
    <x v="1"/>
    <s v="Radeon 625"/>
    <x v="0"/>
    <s v="1920x1080"/>
    <x v="0"/>
    <x v="0"/>
    <n v="49087"/>
    <s v="9_45-50"/>
    <s v="4_40-50"/>
    <x v="1"/>
    <x v="3"/>
    <s v="Q2`21"/>
    <n v="15658753"/>
    <n v="207401"/>
  </r>
  <r>
    <n v="5"/>
    <x v="0"/>
    <s v="Extensa EX215-51"/>
    <x v="0"/>
    <x v="0"/>
    <x v="1"/>
    <x v="11"/>
    <s v="Int"/>
    <x v="0"/>
    <s v="1920x1080"/>
    <x v="0"/>
    <x v="0"/>
    <n v="50175"/>
    <s v="10_50-55"/>
    <s v="5_50-60"/>
    <x v="2"/>
    <x v="3"/>
    <s v="Q2`21"/>
    <n v="250875"/>
    <n v="3323"/>
  </r>
  <r>
    <n v="834"/>
    <x v="0"/>
    <s v="Extensa EX215-53G"/>
    <x v="1"/>
    <x v="0"/>
    <x v="1"/>
    <x v="5"/>
    <s v="MX330"/>
    <x v="0"/>
    <s v="1920x1080"/>
    <x v="0"/>
    <x v="0"/>
    <n v="58586"/>
    <s v="11_55-60"/>
    <s v="5_50-60"/>
    <x v="2"/>
    <x v="3"/>
    <s v="Q2`21"/>
    <n v="48860724"/>
    <n v="647162"/>
  </r>
  <r>
    <n v="230"/>
    <x v="0"/>
    <s v="Predator Helios 300 PH315-53"/>
    <x v="3"/>
    <x v="0"/>
    <x v="1"/>
    <x v="10"/>
    <s v="GTX1660/RTX2060/RTX2070"/>
    <x v="0"/>
    <s v="1920x1080"/>
    <x v="0"/>
    <x v="0"/>
    <n v="98762"/>
    <s v="19_95-100"/>
    <s v="9_90-100"/>
    <x v="5"/>
    <x v="3"/>
    <s v="Q2`21"/>
    <n v="22715260"/>
    <n v="300864"/>
  </r>
  <r>
    <n v="4"/>
    <x v="0"/>
    <s v="Predator Helios 300 PH317-52"/>
    <x v="3"/>
    <x v="0"/>
    <x v="1"/>
    <x v="9"/>
    <s v="GTX1050/GTX1060"/>
    <x v="1"/>
    <s v="1920x1080"/>
    <x v="0"/>
    <x v="0"/>
    <n v="89725"/>
    <s v="17_85-90"/>
    <s v="8_80-90"/>
    <x v="5"/>
    <x v="3"/>
    <s v="Q2`21"/>
    <n v="358900"/>
    <n v="4754"/>
  </r>
  <r>
    <n v="2"/>
    <x v="0"/>
    <s v="Predator Triton 300 PT315-52"/>
    <x v="3"/>
    <x v="0"/>
    <x v="1"/>
    <x v="10"/>
    <s v="RTX2060/RTX2070"/>
    <x v="0"/>
    <s v="1920x1080"/>
    <x v="0"/>
    <x v="0"/>
    <n v="102303"/>
    <s v="20_100-105"/>
    <s v="10_100-110"/>
    <x v="5"/>
    <x v="3"/>
    <s v="Q2`21"/>
    <n v="204606"/>
    <n v="2710"/>
  </r>
  <r>
    <n v="4"/>
    <x v="0"/>
    <s v="Predator Triton 500 PT515-52"/>
    <x v="3"/>
    <x v="0"/>
    <x v="1"/>
    <x v="10"/>
    <s v="RTX2070"/>
    <x v="0"/>
    <s v="1920x1080"/>
    <x v="0"/>
    <x v="0"/>
    <n v="181904"/>
    <s v="36_180-185"/>
    <s v="18_180-190"/>
    <x v="5"/>
    <x v="3"/>
    <s v="Q2`21"/>
    <n v="727616"/>
    <n v="9637"/>
  </r>
  <r>
    <n v="79"/>
    <x v="0"/>
    <s v="Spin SP314-54"/>
    <x v="2"/>
    <x v="0"/>
    <x v="1"/>
    <x v="5"/>
    <s v="Int"/>
    <x v="2"/>
    <s v="1920x1080"/>
    <x v="1"/>
    <x v="0"/>
    <n v="59318"/>
    <s v="11_55-60"/>
    <s v="5_50-60"/>
    <x v="2"/>
    <x v="3"/>
    <s v="Q2`21"/>
    <n v="4686122"/>
    <n v="62068"/>
  </r>
  <r>
    <n v="4"/>
    <x v="0"/>
    <s v="Swift SF113-31"/>
    <x v="2"/>
    <x v="0"/>
    <x v="1"/>
    <x v="12"/>
    <s v="Int"/>
    <x v="3"/>
    <s v="1920x1080"/>
    <x v="0"/>
    <x v="1"/>
    <n v="36490"/>
    <s v="7_35-40"/>
    <s v="3_30-40"/>
    <x v="3"/>
    <x v="3"/>
    <s v="Q2`21"/>
    <n v="145960"/>
    <n v="1933"/>
  </r>
  <r>
    <n v="679"/>
    <x v="0"/>
    <s v="Swift SF114-33"/>
    <x v="2"/>
    <x v="0"/>
    <x v="1"/>
    <x v="2"/>
    <s v="Int"/>
    <x v="2"/>
    <s v="1920x1080"/>
    <x v="0"/>
    <x v="1"/>
    <n v="37350"/>
    <s v="7_35-40"/>
    <s v="3_30-40"/>
    <x v="3"/>
    <x v="3"/>
    <s v="Q2`21"/>
    <n v="25360650"/>
    <n v="335903"/>
  </r>
  <r>
    <n v="283"/>
    <x v="0"/>
    <s v="Swift SF114-34"/>
    <x v="2"/>
    <x v="0"/>
    <x v="1"/>
    <x v="2"/>
    <s v="Int"/>
    <x v="2"/>
    <s v="1920x1080"/>
    <x v="0"/>
    <x v="1"/>
    <n v="43990"/>
    <s v="8_40-45"/>
    <s v="4_40-50"/>
    <x v="1"/>
    <x v="3"/>
    <s v="Q2`21"/>
    <n v="12449170"/>
    <n v="164890"/>
  </r>
  <r>
    <n v="4"/>
    <x v="0"/>
    <s v="Swift SF313-52G"/>
    <x v="2"/>
    <x v="0"/>
    <x v="1"/>
    <x v="5"/>
    <s v="MX350"/>
    <x v="3"/>
    <s v="2256x1504"/>
    <x v="0"/>
    <x v="0"/>
    <n v="85114"/>
    <s v="17_85-90"/>
    <s v="8_80-90"/>
    <x v="5"/>
    <x v="3"/>
    <s v="Q2`21"/>
    <n v="340456"/>
    <n v="4509"/>
  </r>
  <r>
    <n v="214"/>
    <x v="0"/>
    <s v="Swift SF314-42"/>
    <x v="2"/>
    <x v="0"/>
    <x v="0"/>
    <x v="7"/>
    <s v="Int"/>
    <x v="2"/>
    <s v="1920x1080"/>
    <x v="0"/>
    <x v="0"/>
    <n v="65410"/>
    <s v="13_65-70"/>
    <s v="6_60-70"/>
    <x v="4"/>
    <x v="3"/>
    <s v="Q2`21"/>
    <n v="13997740"/>
    <n v="185401"/>
  </r>
  <r>
    <n v="354"/>
    <x v="0"/>
    <s v="Swift SF314-510G"/>
    <x v="2"/>
    <x v="0"/>
    <x v="1"/>
    <x v="6"/>
    <s v="Xe MAX 11"/>
    <x v="2"/>
    <s v="1920x1080"/>
    <x v="0"/>
    <x v="0"/>
    <n v="89022"/>
    <s v="17_85-90"/>
    <s v="8_80-90"/>
    <x v="5"/>
    <x v="3"/>
    <s v="Q2`21"/>
    <n v="31513788"/>
    <n v="417401"/>
  </r>
  <r>
    <n v="183"/>
    <x v="0"/>
    <s v="Swift SF314-59"/>
    <x v="2"/>
    <x v="0"/>
    <x v="1"/>
    <x v="6"/>
    <s v="Int"/>
    <x v="2"/>
    <s v="1920x1080"/>
    <x v="0"/>
    <x v="0"/>
    <n v="78280"/>
    <s v="15_75-80"/>
    <s v="7_70-80"/>
    <x v="6"/>
    <x v="3"/>
    <s v="Q2`21"/>
    <n v="14325240"/>
    <n v="189738"/>
  </r>
  <r>
    <n v="2"/>
    <x v="0"/>
    <s v="Swift SF514-53T"/>
    <x v="2"/>
    <x v="0"/>
    <x v="1"/>
    <x v="4"/>
    <s v="Int"/>
    <x v="2"/>
    <s v="1920x1080"/>
    <x v="1"/>
    <x v="0"/>
    <n v="71592"/>
    <s v="14_70-75"/>
    <s v="7_70-80"/>
    <x v="6"/>
    <x v="3"/>
    <s v="Q2`21"/>
    <n v="143184"/>
    <n v="1896"/>
  </r>
  <r>
    <n v="6"/>
    <x v="0"/>
    <s v="Swift SF514-54GT"/>
    <x v="2"/>
    <x v="0"/>
    <x v="1"/>
    <x v="5"/>
    <s v="MX250"/>
    <x v="2"/>
    <s v="1920x1080"/>
    <x v="0"/>
    <x v="0"/>
    <n v="108836"/>
    <s v="21_105-110"/>
    <s v="10_100-110"/>
    <x v="5"/>
    <x v="3"/>
    <s v="Q2`21"/>
    <n v="653016"/>
    <n v="8649"/>
  </r>
  <r>
    <n v="2"/>
    <x v="0"/>
    <s v="Swift SF514-54T"/>
    <x v="2"/>
    <x v="0"/>
    <x v="1"/>
    <x v="5"/>
    <s v="Int"/>
    <x v="2"/>
    <s v="1920x1080"/>
    <x v="0"/>
    <x v="0"/>
    <n v="94709"/>
    <s v="18_90-95"/>
    <s v="9_90-100"/>
    <x v="5"/>
    <x v="3"/>
    <s v="Q2`21"/>
    <n v="189418"/>
    <n v="2509"/>
  </r>
  <r>
    <n v="28"/>
    <x v="0"/>
    <s v="Swift SF514-55TA"/>
    <x v="2"/>
    <x v="0"/>
    <x v="1"/>
    <x v="6"/>
    <s v="Int"/>
    <x v="2"/>
    <s v="1920x1080"/>
    <x v="0"/>
    <x v="0"/>
    <n v="101860"/>
    <s v="20_100-105"/>
    <s v="10_100-110"/>
    <x v="5"/>
    <x v="3"/>
    <s v="Q2`21"/>
    <n v="2852080"/>
    <n v="37776"/>
  </r>
  <r>
    <n v="10"/>
    <x v="0"/>
    <s v="Swift SF714-52T"/>
    <x v="2"/>
    <x v="0"/>
    <x v="1"/>
    <x v="20"/>
    <s v="Int"/>
    <x v="2"/>
    <s v="1920x1080"/>
    <x v="1"/>
    <x v="2"/>
    <n v="130528"/>
    <s v="26_130-135"/>
    <s v="13_130-140"/>
    <x v="5"/>
    <x v="3"/>
    <s v="Q2`21"/>
    <n v="1305280"/>
    <n v="17288"/>
  </r>
  <r>
    <n v="1620"/>
    <x v="0"/>
    <s v="TravelMate B118-M"/>
    <x v="4"/>
    <x v="1"/>
    <x v="1"/>
    <x v="12"/>
    <s v="Int"/>
    <x v="4"/>
    <s v="1920x1080"/>
    <x v="0"/>
    <x v="1"/>
    <n v="19160"/>
    <s v="3_15-20"/>
    <s v="1_10-20"/>
    <x v="7"/>
    <x v="3"/>
    <s v="Q2`21"/>
    <n v="31039200"/>
    <n v="411115"/>
  </r>
  <r>
    <n v="480"/>
    <x v="0"/>
    <s v="TravelMate P214-52"/>
    <x v="2"/>
    <x v="1"/>
    <x v="1"/>
    <x v="11"/>
    <s v="Int"/>
    <x v="2"/>
    <s v="1920x1080"/>
    <x v="0"/>
    <x v="0"/>
    <n v="68614"/>
    <s v="13_65-70"/>
    <s v="6_60-70"/>
    <x v="4"/>
    <x v="3"/>
    <s v="Q2`21"/>
    <n v="32934720"/>
    <n v="436221"/>
  </r>
  <r>
    <n v="16"/>
    <x v="0"/>
    <s v="TravelMate P214-53"/>
    <x v="0"/>
    <x v="1"/>
    <x v="1"/>
    <x v="6"/>
    <s v="Int"/>
    <x v="2"/>
    <s v="1920x1080"/>
    <x v="0"/>
    <x v="0"/>
    <n v="69003"/>
    <s v="13_65-70"/>
    <s v="6_60-70"/>
    <x v="4"/>
    <x v="3"/>
    <s v="Q2`21"/>
    <n v="1104048"/>
    <n v="14623"/>
  </r>
  <r>
    <n v="374"/>
    <x v="0"/>
    <s v="TravelMate P215-52"/>
    <x v="0"/>
    <x v="1"/>
    <x v="1"/>
    <x v="11"/>
    <s v="Int"/>
    <x v="0"/>
    <s v="1920x1080"/>
    <x v="0"/>
    <x v="0"/>
    <n v="74540"/>
    <s v="14_70-75"/>
    <s v="7_70-80"/>
    <x v="6"/>
    <x v="3"/>
    <s v="Q2`21"/>
    <n v="27877960"/>
    <n v="369245"/>
  </r>
  <r>
    <n v="6"/>
    <x v="0"/>
    <s v="TravelMate P215-52G"/>
    <x v="1"/>
    <x v="1"/>
    <x v="1"/>
    <x v="11"/>
    <s v="MX230"/>
    <x v="0"/>
    <s v="1920x1080"/>
    <x v="0"/>
    <x v="0"/>
    <n v="106230"/>
    <s v="21_105-110"/>
    <s v="10_100-110"/>
    <x v="5"/>
    <x v="3"/>
    <s v="Q2`21"/>
    <n v="637380"/>
    <n v="8442"/>
  </r>
  <r>
    <n v="384"/>
    <x v="0"/>
    <s v="TravelMate P215-53"/>
    <x v="0"/>
    <x v="1"/>
    <x v="1"/>
    <x v="6"/>
    <s v="Int"/>
    <x v="0"/>
    <s v="1920x1080"/>
    <x v="0"/>
    <x v="0"/>
    <n v="75941"/>
    <s v="15_75-80"/>
    <s v="7_70-80"/>
    <x v="6"/>
    <x v="3"/>
    <s v="Q2`21"/>
    <n v="29161344"/>
    <n v="386243"/>
  </r>
  <r>
    <n v="4"/>
    <x v="0"/>
    <s v="TravelMate P259-G2-MG"/>
    <x v="3"/>
    <x v="1"/>
    <x v="1"/>
    <x v="3"/>
    <s v="GF940"/>
    <x v="0"/>
    <s v="1920x1080"/>
    <x v="0"/>
    <x v="0"/>
    <n v="37390"/>
    <s v="7_35-40"/>
    <s v="3_30-40"/>
    <x v="3"/>
    <x v="3"/>
    <s v="Q2`21"/>
    <n v="149560"/>
    <n v="1981"/>
  </r>
  <r>
    <n v="4"/>
    <x v="0"/>
    <s v="TravelMate X514-51"/>
    <x v="2"/>
    <x v="1"/>
    <x v="1"/>
    <x v="4"/>
    <s v="Int"/>
    <x v="2"/>
    <s v="1920x1080"/>
    <x v="0"/>
    <x v="0"/>
    <n v="83749"/>
    <s v="16_80-85"/>
    <s v="8_80-90"/>
    <x v="5"/>
    <x v="3"/>
    <s v="Q2`21"/>
    <n v="334996"/>
    <n v="4437"/>
  </r>
  <r>
    <n v="213"/>
    <x v="1"/>
    <s v="Macbook Air 13 (IL)"/>
    <x v="2"/>
    <x v="0"/>
    <x v="1"/>
    <x v="5"/>
    <s v="Int"/>
    <x v="3"/>
    <s v="2304x1440/2560x1600"/>
    <x v="0"/>
    <x v="0"/>
    <n v="139801"/>
    <s v="27_135-140"/>
    <s v="13_130-140"/>
    <x v="5"/>
    <x v="3"/>
    <s v="Q2`21"/>
    <n v="29777613"/>
    <n v="394405"/>
  </r>
  <r>
    <n v="6533"/>
    <x v="1"/>
    <s v="Macbook Air 13 2020 (M1)"/>
    <x v="2"/>
    <x v="0"/>
    <x v="2"/>
    <x v="14"/>
    <s v="Int"/>
    <x v="3"/>
    <s v="2560x1600"/>
    <x v="0"/>
    <x v="3"/>
    <n v="142603"/>
    <s v="28_140-145"/>
    <s v="14_140-150"/>
    <x v="5"/>
    <x v="3"/>
    <s v="Q2`21"/>
    <n v="931625399"/>
    <n v="12339409"/>
  </r>
  <r>
    <n v="598"/>
    <x v="1"/>
    <s v="Macbook Pro 13 (IL)"/>
    <x v="2"/>
    <x v="0"/>
    <x v="1"/>
    <x v="5"/>
    <s v="Int"/>
    <x v="3"/>
    <s v="2560x1600"/>
    <x v="0"/>
    <x v="0"/>
    <n v="228998"/>
    <s v="45_225-230"/>
    <s v="22_220-230"/>
    <x v="5"/>
    <x v="3"/>
    <s v="Q2`21"/>
    <n v="136940804"/>
    <n v="1813785"/>
  </r>
  <r>
    <n v="1597"/>
    <x v="1"/>
    <s v="Macbook Pro 13 2020 (M1)"/>
    <x v="2"/>
    <x v="0"/>
    <x v="2"/>
    <x v="14"/>
    <s v="Int"/>
    <x v="3"/>
    <s v="2560x1600"/>
    <x v="0"/>
    <x v="3"/>
    <n v="165559"/>
    <s v="33_165-170"/>
    <s v="16_160-170"/>
    <x v="5"/>
    <x v="3"/>
    <s v="Q2`21"/>
    <n v="264397723"/>
    <n v="3501957"/>
  </r>
  <r>
    <n v="3049"/>
    <x v="1"/>
    <s v="Macbook Pro 16"/>
    <x v="3"/>
    <x v="0"/>
    <x v="1"/>
    <x v="9"/>
    <s v="Pro 5300M/5500M"/>
    <x v="5"/>
    <s v="3072x1920"/>
    <x v="0"/>
    <x v="0"/>
    <n v="337640"/>
    <s v="67_335-340"/>
    <s v="33_330-340"/>
    <x v="5"/>
    <x v="3"/>
    <s v="Q2`21"/>
    <n v="1029464360"/>
    <n v="13635290"/>
  </r>
  <r>
    <n v="78"/>
    <x v="2"/>
    <s v="Asus FX505D"/>
    <x v="3"/>
    <x v="0"/>
    <x v="0"/>
    <x v="1"/>
    <s v="RX560"/>
    <x v="0"/>
    <s v="1920x1080"/>
    <x v="0"/>
    <x v="0"/>
    <n v="66649"/>
    <s v="13_65-70"/>
    <s v="6_60-70"/>
    <x v="4"/>
    <x v="3"/>
    <s v="Q2`21"/>
    <n v="5198622"/>
    <n v="68856"/>
  </r>
  <r>
    <n v="3"/>
    <x v="2"/>
    <s v="Asus FX506I"/>
    <x v="3"/>
    <x v="0"/>
    <x v="0"/>
    <x v="7"/>
    <s v="GTX1650/GTX1660/RTX2060"/>
    <x v="0"/>
    <s v="1920x1080"/>
    <x v="0"/>
    <x v="0"/>
    <n v="81730"/>
    <s v="16_80-85"/>
    <s v="8_80-90"/>
    <x v="5"/>
    <x v="3"/>
    <s v="Q2`21"/>
    <n v="245190"/>
    <n v="3248"/>
  </r>
  <r>
    <n v="13"/>
    <x v="2"/>
    <s v="Asus FX506L"/>
    <x v="3"/>
    <x v="0"/>
    <x v="1"/>
    <x v="10"/>
    <s v="GTX1650"/>
    <x v="0"/>
    <s v="1920x1080"/>
    <x v="0"/>
    <x v="0"/>
    <n v="76879"/>
    <s v="15_75-80"/>
    <s v="7_70-80"/>
    <x v="6"/>
    <x v="3"/>
    <s v="Q2`21"/>
    <n v="999427"/>
    <n v="13237"/>
  </r>
  <r>
    <n v="2171"/>
    <x v="2"/>
    <s v="TUF Gaming (Dash) FX516P"/>
    <x v="3"/>
    <x v="0"/>
    <x v="1"/>
    <x v="21"/>
    <s v="RTX3070"/>
    <x v="0"/>
    <s v="1920x1080"/>
    <x v="0"/>
    <x v="0"/>
    <n v="124796"/>
    <s v="24_120-125"/>
    <s v="12_120-130"/>
    <x v="5"/>
    <x v="3"/>
    <s v="Q2`21"/>
    <n v="270932116"/>
    <n v="3588505"/>
  </r>
  <r>
    <n v="301"/>
    <x v="2"/>
    <s v="Asus FX706L"/>
    <x v="3"/>
    <x v="0"/>
    <x v="1"/>
    <x v="10"/>
    <s v="GTX1650/GTX1660"/>
    <x v="1"/>
    <s v="1920x1080"/>
    <x v="0"/>
    <x v="0"/>
    <n v="78626"/>
    <s v="15_75-80"/>
    <s v="7_70-80"/>
    <x v="6"/>
    <x v="3"/>
    <s v="Q2`21"/>
    <n v="23666426"/>
    <n v="313463"/>
  </r>
  <r>
    <n v="14"/>
    <x v="2"/>
    <s v="Asus G512L"/>
    <x v="3"/>
    <x v="0"/>
    <x v="1"/>
    <x v="10"/>
    <s v="GTX1660"/>
    <x v="0"/>
    <s v="1920x1080"/>
    <x v="0"/>
    <x v="0"/>
    <n v="112728"/>
    <s v="22_110-115"/>
    <s v="11_110-120"/>
    <x v="5"/>
    <x v="3"/>
    <s v="Q2`21"/>
    <n v="1578192"/>
    <n v="20903"/>
  </r>
  <r>
    <n v="227"/>
    <x v="2"/>
    <s v="Asus G513Q"/>
    <x v="3"/>
    <x v="0"/>
    <x v="0"/>
    <x v="22"/>
    <s v="RTX3070"/>
    <x v="0"/>
    <s v="1920x1080"/>
    <x v="0"/>
    <x v="0"/>
    <n v="153323"/>
    <s v="30_150-155"/>
    <s v="15_150-160"/>
    <x v="5"/>
    <x v="3"/>
    <s v="Q2`21"/>
    <n v="34804321"/>
    <n v="460984"/>
  </r>
  <r>
    <n v="1"/>
    <x v="2"/>
    <s v="Asus G532L"/>
    <x v="3"/>
    <x v="0"/>
    <x v="1"/>
    <x v="10"/>
    <s v="RTX2070"/>
    <x v="0"/>
    <s v="1920x1080"/>
    <x v="0"/>
    <x v="0"/>
    <n v="147540"/>
    <s v="29_145-150"/>
    <s v="14_140-150"/>
    <x v="5"/>
    <x v="3"/>
    <s v="Q2`21"/>
    <n v="147540"/>
    <n v="1954"/>
  </r>
  <r>
    <n v="136"/>
    <x v="2"/>
    <s v="Asus G533Q"/>
    <x v="3"/>
    <x v="0"/>
    <x v="0"/>
    <x v="22"/>
    <s v="RTX3070"/>
    <x v="0"/>
    <s v="1920x1080"/>
    <x v="0"/>
    <x v="0"/>
    <n v="152852"/>
    <s v="30_150-155"/>
    <s v="15_150-160"/>
    <x v="5"/>
    <x v="3"/>
    <s v="Q2`21"/>
    <n v="20787872"/>
    <n v="275336"/>
  </r>
  <r>
    <n v="40"/>
    <x v="2"/>
    <s v="Asus G712L"/>
    <x v="3"/>
    <x v="0"/>
    <x v="1"/>
    <x v="10"/>
    <s v="RTX2060"/>
    <x v="1"/>
    <s v="1920x1080"/>
    <x v="0"/>
    <x v="0"/>
    <n v="137241"/>
    <s v="27_135-140"/>
    <s v="13_130-140"/>
    <x v="5"/>
    <x v="3"/>
    <s v="Q2`21"/>
    <n v="5489640"/>
    <n v="72710"/>
  </r>
  <r>
    <n v="295"/>
    <x v="2"/>
    <s v="Asus G733Q"/>
    <x v="3"/>
    <x v="0"/>
    <x v="0"/>
    <x v="22"/>
    <s v="RTX3080"/>
    <x v="1"/>
    <s v="1920x1080"/>
    <x v="0"/>
    <x v="0"/>
    <n v="171847"/>
    <s v="34_170-175"/>
    <s v="17_170-180"/>
    <x v="5"/>
    <x v="3"/>
    <s v="Q2`21"/>
    <n v="50694865"/>
    <n v="671455"/>
  </r>
  <r>
    <n v="206"/>
    <x v="2"/>
    <s v="Asus GA401I"/>
    <x v="2"/>
    <x v="0"/>
    <x v="0"/>
    <x v="7"/>
    <s v="GTX1650/GTX1660"/>
    <x v="2"/>
    <s v="1920x1080/2560x1440"/>
    <x v="0"/>
    <x v="0"/>
    <n v="120758"/>
    <s v="24_120-125"/>
    <s v="12_120-130"/>
    <x v="5"/>
    <x v="3"/>
    <s v="Q2`21"/>
    <n v="24876148"/>
    <n v="329485"/>
  </r>
  <r>
    <n v="14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3"/>
    <s v="Q2`21"/>
    <n v="1472702"/>
    <n v="19506"/>
  </r>
  <r>
    <n v="40"/>
    <x v="2"/>
    <s v="Asus GU502L"/>
    <x v="3"/>
    <x v="0"/>
    <x v="1"/>
    <x v="10"/>
    <s v="RTX2060"/>
    <x v="0"/>
    <s v="1920x1080"/>
    <x v="0"/>
    <x v="0"/>
    <n v="134427"/>
    <s v="26_130-135"/>
    <s v="13_130-140"/>
    <x v="5"/>
    <x v="3"/>
    <s v="Q2`21"/>
    <n v="5377080"/>
    <n v="71220"/>
  </r>
  <r>
    <n v="3"/>
    <x v="2"/>
    <s v="Asus M515D"/>
    <x v="0"/>
    <x v="0"/>
    <x v="0"/>
    <x v="1"/>
    <s v="Int"/>
    <x v="0"/>
    <s v="1366x768"/>
    <x v="0"/>
    <x v="0"/>
    <n v="37250"/>
    <s v="7_35-40"/>
    <s v="3_30-40"/>
    <x v="3"/>
    <x v="3"/>
    <s v="Q2`21"/>
    <n v="111750"/>
    <n v="1480"/>
  </r>
  <r>
    <n v="362"/>
    <x v="2"/>
    <s v="Asus Pro P1440F"/>
    <x v="2"/>
    <x v="1"/>
    <x v="1"/>
    <x v="11"/>
    <s v="Int"/>
    <x v="2"/>
    <s v="1920x1080"/>
    <x v="0"/>
    <x v="0"/>
    <n v="47499"/>
    <s v="9_45-50"/>
    <s v="4_40-50"/>
    <x v="1"/>
    <x v="3"/>
    <s v="Q2`21"/>
    <n v="17194638"/>
    <n v="227744"/>
  </r>
  <r>
    <n v="59"/>
    <x v="2"/>
    <s v="Asus Pro P2540F"/>
    <x v="1"/>
    <x v="1"/>
    <x v="1"/>
    <x v="11"/>
    <s v="Int/MX110"/>
    <x v="0"/>
    <s v="1920x1080"/>
    <x v="0"/>
    <x v="0"/>
    <n v="52780"/>
    <s v="10_50-55"/>
    <s v="5_50-60"/>
    <x v="2"/>
    <x v="3"/>
    <s v="Q2`21"/>
    <n v="3114020"/>
    <n v="41245"/>
  </r>
  <r>
    <n v="955"/>
    <x v="2"/>
    <s v="Asus Pro P3540F"/>
    <x v="0"/>
    <x v="1"/>
    <x v="1"/>
    <x v="11"/>
    <s v="Int"/>
    <x v="0"/>
    <s v="1920x1080"/>
    <x v="0"/>
    <x v="0"/>
    <n v="57561"/>
    <s v="11_55-60"/>
    <s v="5_50-60"/>
    <x v="2"/>
    <x v="3"/>
    <s v="Q2`21"/>
    <n v="54970755"/>
    <n v="728089"/>
  </r>
  <r>
    <n v="274"/>
    <x v="2"/>
    <s v="Asus Pro P5440F"/>
    <x v="0"/>
    <x v="1"/>
    <x v="1"/>
    <x v="11"/>
    <s v="Int"/>
    <x v="0"/>
    <s v="1920x1080"/>
    <x v="0"/>
    <x v="0"/>
    <n v="60760"/>
    <s v="12_60-65"/>
    <s v="6_60-70"/>
    <x v="4"/>
    <x v="3"/>
    <s v="Q2`21"/>
    <n v="16648240"/>
    <n v="220506"/>
  </r>
  <r>
    <n v="4173"/>
    <x v="2"/>
    <s v="Asus R565M"/>
    <x v="0"/>
    <x v="0"/>
    <x v="1"/>
    <x v="2"/>
    <s v="Int"/>
    <x v="0"/>
    <s v="1366x768"/>
    <x v="0"/>
    <x v="1"/>
    <n v="31990"/>
    <s v="6_30-35"/>
    <s v="3_30-40"/>
    <x v="3"/>
    <x v="3"/>
    <s v="Q2`21"/>
    <n v="133494270"/>
    <n v="1768136"/>
  </r>
  <r>
    <n v="1643"/>
    <x v="2"/>
    <s v="Asus X415M"/>
    <x v="2"/>
    <x v="0"/>
    <x v="1"/>
    <x v="2"/>
    <s v="Int"/>
    <x v="2"/>
    <s v="1920x1080"/>
    <x v="0"/>
    <x v="1"/>
    <n v="30899"/>
    <s v="6_30-35"/>
    <s v="3_30-40"/>
    <x v="3"/>
    <x v="3"/>
    <s v="Q2`21"/>
    <n v="50767057"/>
    <n v="672411"/>
  </r>
  <r>
    <n v="166"/>
    <x v="2"/>
    <s v="Asus X509D"/>
    <x v="1"/>
    <x v="0"/>
    <x v="0"/>
    <x v="1"/>
    <s v="Int/MX230"/>
    <x v="0"/>
    <s v="1920x1080"/>
    <x v="0"/>
    <x v="0"/>
    <n v="44912"/>
    <s v="8_40-45"/>
    <s v="4_40-50"/>
    <x v="1"/>
    <x v="3"/>
    <s v="Q2`21"/>
    <n v="7455392"/>
    <n v="98747"/>
  </r>
  <r>
    <n v="114"/>
    <x v="2"/>
    <s v="Asus X515E"/>
    <x v="0"/>
    <x v="0"/>
    <x v="1"/>
    <x v="6"/>
    <s v="Int"/>
    <x v="0"/>
    <s v="1920x1080"/>
    <x v="0"/>
    <x v="0"/>
    <n v="40900"/>
    <s v="8_40-45"/>
    <s v="4_40-50"/>
    <x v="1"/>
    <x v="3"/>
    <s v="Q2`21"/>
    <n v="4662600"/>
    <n v="61756"/>
  </r>
  <r>
    <n v="1023"/>
    <x v="2"/>
    <s v="Asus X515J"/>
    <x v="1"/>
    <x v="0"/>
    <x v="1"/>
    <x v="5"/>
    <s v="MX130"/>
    <x v="0"/>
    <s v="1920x1080"/>
    <x v="0"/>
    <x v="0"/>
    <n v="47352"/>
    <s v="9_45-50"/>
    <s v="4_40-50"/>
    <x v="1"/>
    <x v="3"/>
    <s v="Q2`21"/>
    <n v="48441096"/>
    <n v="641604"/>
  </r>
  <r>
    <n v="3"/>
    <x v="2"/>
    <s v="Asus X570D"/>
    <x v="3"/>
    <x v="0"/>
    <x v="0"/>
    <x v="1"/>
    <s v="GTX1050"/>
    <x v="0"/>
    <s v="1920x1080"/>
    <x v="0"/>
    <x v="0"/>
    <n v="56365"/>
    <s v="11_55-60"/>
    <s v="5_50-60"/>
    <x v="2"/>
    <x v="3"/>
    <s v="Q2`21"/>
    <n v="169095"/>
    <n v="2240"/>
  </r>
  <r>
    <n v="50"/>
    <x v="2"/>
    <s v="ExpertBook B9400C"/>
    <x v="2"/>
    <x v="1"/>
    <x v="1"/>
    <x v="6"/>
    <s v="Int"/>
    <x v="2"/>
    <s v="1920x1080"/>
    <x v="0"/>
    <x v="0"/>
    <n v="129205"/>
    <s v="25_125-130"/>
    <s v="12_120-130"/>
    <x v="5"/>
    <x v="3"/>
    <s v="Q2`21"/>
    <n v="6460250"/>
    <n v="85566"/>
  </r>
  <r>
    <n v="97"/>
    <x v="2"/>
    <s v="ExpertBook B9450F"/>
    <x v="2"/>
    <x v="1"/>
    <x v="1"/>
    <x v="11"/>
    <s v="Int"/>
    <x v="2"/>
    <s v="1920x1080"/>
    <x v="0"/>
    <x v="0"/>
    <n v="98016"/>
    <s v="19_95-100"/>
    <s v="9_90-100"/>
    <x v="5"/>
    <x v="3"/>
    <s v="Q2`21"/>
    <n v="9507552"/>
    <n v="125928"/>
  </r>
  <r>
    <n v="1"/>
    <x v="2"/>
    <s v="ExpertBook P1 P1510C"/>
    <x v="0"/>
    <x v="1"/>
    <x v="0"/>
    <x v="1"/>
    <s v="Int"/>
    <x v="0"/>
    <s v="1920x1080"/>
    <x v="0"/>
    <x v="0"/>
    <n v="43287"/>
    <s v="8_40-45"/>
    <s v="4_40-50"/>
    <x v="1"/>
    <x v="3"/>
    <s v="Q2`21"/>
    <n v="43287"/>
    <n v="573"/>
  </r>
  <r>
    <n v="312"/>
    <x v="2"/>
    <s v="ExpertBook P2 P2451F"/>
    <x v="2"/>
    <x v="1"/>
    <x v="1"/>
    <x v="11"/>
    <s v="Int"/>
    <x v="2"/>
    <s v="1920x1080"/>
    <x v="0"/>
    <x v="0"/>
    <n v="50507"/>
    <s v="10_50-55"/>
    <s v="5_50-60"/>
    <x v="2"/>
    <x v="3"/>
    <s v="Q2`21"/>
    <n v="15758184"/>
    <n v="208718"/>
  </r>
  <r>
    <n v="108"/>
    <x v="2"/>
    <s v="Flow X13 GV301Q"/>
    <x v="2"/>
    <x v="0"/>
    <x v="0"/>
    <x v="22"/>
    <s v="GTX1650"/>
    <x v="3"/>
    <s v="1920x1200"/>
    <x v="1"/>
    <x v="0"/>
    <n v="217355"/>
    <s v="43_215-220"/>
    <s v="21_210-220"/>
    <x v="5"/>
    <x v="3"/>
    <s v="Q2`21"/>
    <n v="23474340"/>
    <n v="310918"/>
  </r>
  <r>
    <n v="11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3"/>
    <s v="Q2`21"/>
    <n v="1708872"/>
    <n v="22634"/>
  </r>
  <r>
    <n v="1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3"/>
    <s v="Q2`21"/>
    <n v="145990"/>
    <n v="1934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3"/>
    <s v="Q2`21"/>
    <n v="1896300"/>
    <n v="25117"/>
  </r>
  <r>
    <n v="41"/>
    <x v="2"/>
    <s v="VivoBook Flip TP470E"/>
    <x v="2"/>
    <x v="0"/>
    <x v="1"/>
    <x v="6"/>
    <s v="Xe MAX 11"/>
    <x v="2"/>
    <s v="1920x1080"/>
    <x v="1"/>
    <x v="0"/>
    <n v="78049"/>
    <s v="15_75-80"/>
    <s v="7_70-80"/>
    <x v="6"/>
    <x v="3"/>
    <s v="Q2`21"/>
    <n v="3200009"/>
    <n v="42384"/>
  </r>
  <r>
    <n v="334"/>
    <x v="2"/>
    <s v="VivoBook K413J"/>
    <x v="2"/>
    <x v="0"/>
    <x v="1"/>
    <x v="5"/>
    <s v="Int"/>
    <x v="2"/>
    <s v="1920x1080"/>
    <x v="0"/>
    <x v="0"/>
    <n v="55663"/>
    <s v="11_55-60"/>
    <s v="5_50-60"/>
    <x v="2"/>
    <x v="3"/>
    <s v="Q2`21"/>
    <n v="18591442"/>
    <n v="246244"/>
  </r>
  <r>
    <n v="120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3"/>
    <s v="Q2`21"/>
    <n v="68501980"/>
    <n v="907311"/>
  </r>
  <r>
    <n v="353"/>
    <x v="2"/>
    <s v="VivoBook M433I"/>
    <x v="2"/>
    <x v="0"/>
    <x v="0"/>
    <x v="7"/>
    <s v="Int"/>
    <x v="2"/>
    <s v="1920x1080"/>
    <x v="0"/>
    <x v="0"/>
    <n v="53393"/>
    <s v="10_50-55"/>
    <s v="5_50-60"/>
    <x v="2"/>
    <x v="3"/>
    <s v="Q2`21"/>
    <n v="18847729"/>
    <n v="249639"/>
  </r>
  <r>
    <n v="60"/>
    <x v="2"/>
    <s v="VivoBook M513I"/>
    <x v="0"/>
    <x v="0"/>
    <x v="0"/>
    <x v="7"/>
    <s v="Int"/>
    <x v="0"/>
    <s v="1920x1080"/>
    <x v="0"/>
    <x v="0"/>
    <n v="61995"/>
    <s v="12_60-65"/>
    <s v="6_60-70"/>
    <x v="4"/>
    <x v="3"/>
    <s v="Q2`21"/>
    <n v="3719700"/>
    <n v="49268"/>
  </r>
  <r>
    <n v="534"/>
    <x v="2"/>
    <s v="VivoBook S15 M533I"/>
    <x v="0"/>
    <x v="0"/>
    <x v="0"/>
    <x v="7"/>
    <s v="Int"/>
    <x v="0"/>
    <s v="1920x1080"/>
    <x v="0"/>
    <x v="0"/>
    <n v="62149"/>
    <s v="12_60-65"/>
    <s v="6_60-70"/>
    <x v="4"/>
    <x v="3"/>
    <s v="Q2`21"/>
    <n v="33187566"/>
    <n v="439570"/>
  </r>
  <r>
    <n v="372"/>
    <x v="2"/>
    <s v="VivoBook S15 S533E"/>
    <x v="0"/>
    <x v="0"/>
    <x v="1"/>
    <x v="6"/>
    <s v="Int"/>
    <x v="0"/>
    <s v="1920x1080"/>
    <x v="0"/>
    <x v="0"/>
    <n v="74230"/>
    <s v="14_70-75"/>
    <s v="7_70-80"/>
    <x v="6"/>
    <x v="3"/>
    <s v="Q2`21"/>
    <n v="27613560"/>
    <n v="365743"/>
  </r>
  <r>
    <n v="11"/>
    <x v="2"/>
    <s v="VivoBook S435E"/>
    <x v="2"/>
    <x v="0"/>
    <x v="1"/>
    <x v="6"/>
    <s v="Int"/>
    <x v="2"/>
    <s v="1920x1080"/>
    <x v="0"/>
    <x v="0"/>
    <n v="78918"/>
    <s v="15_75-80"/>
    <s v="7_70-80"/>
    <x v="6"/>
    <x v="3"/>
    <s v="Q2`21"/>
    <n v="868098"/>
    <n v="11498"/>
  </r>
  <r>
    <n v="144"/>
    <x v="2"/>
    <s v="VivoBook X413E"/>
    <x v="2"/>
    <x v="0"/>
    <x v="1"/>
    <x v="6"/>
    <s v="Int"/>
    <x v="2"/>
    <s v="1920x1080"/>
    <x v="0"/>
    <x v="0"/>
    <n v="65291"/>
    <s v="13_65-70"/>
    <s v="6_60-70"/>
    <x v="4"/>
    <x v="3"/>
    <s v="Q2`21"/>
    <n v="9401904"/>
    <n v="124529"/>
  </r>
  <r>
    <n v="999"/>
    <x v="2"/>
    <s v="VivoBook X512D"/>
    <x v="1"/>
    <x v="0"/>
    <x v="0"/>
    <x v="1"/>
    <s v="RX540"/>
    <x v="0"/>
    <s v="1366x768"/>
    <x v="0"/>
    <x v="0"/>
    <n v="41938"/>
    <s v="8_40-45"/>
    <s v="4_40-50"/>
    <x v="1"/>
    <x v="3"/>
    <s v="Q2`21"/>
    <n v="41896062"/>
    <n v="554915"/>
  </r>
  <r>
    <n v="25"/>
    <x v="2"/>
    <s v="VivoBook X512F"/>
    <x v="1"/>
    <x v="0"/>
    <x v="1"/>
    <x v="4"/>
    <s v="MX250"/>
    <x v="0"/>
    <s v="1920x1080"/>
    <x v="0"/>
    <x v="0"/>
    <n v="56710"/>
    <s v="11_55-60"/>
    <s v="5_50-60"/>
    <x v="2"/>
    <x v="3"/>
    <s v="Q2`21"/>
    <n v="1417750"/>
    <n v="18778"/>
  </r>
  <r>
    <n v="817"/>
    <x v="2"/>
    <s v="VivoBook X512J"/>
    <x v="1"/>
    <x v="0"/>
    <x v="1"/>
    <x v="5"/>
    <s v="MX330"/>
    <x v="0"/>
    <s v="1920x1080"/>
    <x v="0"/>
    <x v="0"/>
    <n v="51610"/>
    <s v="10_50-55"/>
    <s v="5_50-60"/>
    <x v="2"/>
    <x v="3"/>
    <s v="Q2`21"/>
    <n v="42165370"/>
    <n v="558482"/>
  </r>
  <r>
    <n v="321"/>
    <x v="2"/>
    <s v="VivoBook X515M"/>
    <x v="0"/>
    <x v="0"/>
    <x v="1"/>
    <x v="2"/>
    <s v="Int"/>
    <x v="0"/>
    <s v="1920x1080"/>
    <x v="0"/>
    <x v="1"/>
    <n v="35828"/>
    <s v="7_35-40"/>
    <s v="3_30-40"/>
    <x v="3"/>
    <x v="3"/>
    <s v="Q2`21"/>
    <n v="11500788"/>
    <n v="152328"/>
  </r>
  <r>
    <n v="130"/>
    <x v="2"/>
    <s v="VivoBook X543M"/>
    <x v="0"/>
    <x v="0"/>
    <x v="1"/>
    <x v="2"/>
    <s v="Int"/>
    <x v="0"/>
    <s v="1920x1080"/>
    <x v="0"/>
    <x v="1"/>
    <n v="33623"/>
    <s v="6_30-35"/>
    <s v="3_30-40"/>
    <x v="3"/>
    <x v="3"/>
    <s v="Q2`21"/>
    <n v="4370990"/>
    <n v="57894"/>
  </r>
  <r>
    <n v="239"/>
    <x v="2"/>
    <s v="VivoBook X712D"/>
    <x v="1"/>
    <x v="0"/>
    <x v="0"/>
    <x v="1"/>
    <s v="Int/R540X"/>
    <x v="1"/>
    <s v="1600x900/1920x1080"/>
    <x v="0"/>
    <x v="0"/>
    <n v="54024"/>
    <s v="10_50-55"/>
    <s v="5_50-60"/>
    <x v="2"/>
    <x v="3"/>
    <s v="Q2`21"/>
    <n v="12911736"/>
    <n v="171016"/>
  </r>
  <r>
    <n v="16"/>
    <x v="2"/>
    <s v="VivoBook X712F"/>
    <x v="1"/>
    <x v="0"/>
    <x v="1"/>
    <x v="4"/>
    <s v="Int/MX150"/>
    <x v="1"/>
    <s v="1600x900"/>
    <x v="0"/>
    <x v="0"/>
    <n v="39320"/>
    <s v="7_35-40"/>
    <s v="3_30-40"/>
    <x v="3"/>
    <x v="3"/>
    <s v="Q2`21"/>
    <n v="629120"/>
    <n v="8333"/>
  </r>
  <r>
    <n v="40"/>
    <x v="2"/>
    <s v="Zenbook Duo UX482E"/>
    <x v="2"/>
    <x v="0"/>
    <x v="1"/>
    <x v="6"/>
    <s v="Int/MX450"/>
    <x v="2"/>
    <s v="1920x1080+ScreenPad"/>
    <x v="1"/>
    <x v="0"/>
    <n v="129677"/>
    <s v="25_125-130"/>
    <s v="12_120-130"/>
    <x v="5"/>
    <x v="3"/>
    <s v="Q2`21"/>
    <n v="5187080"/>
    <n v="68703"/>
  </r>
  <r>
    <n v="6"/>
    <x v="2"/>
    <s v="Zenbook Flip UX363E"/>
    <x v="2"/>
    <x v="0"/>
    <x v="1"/>
    <x v="6"/>
    <s v="Int"/>
    <x v="3"/>
    <s v="1920x1080"/>
    <x v="1"/>
    <x v="0"/>
    <n v="94996"/>
    <s v="18_90-95"/>
    <s v="9_90-100"/>
    <x v="5"/>
    <x v="3"/>
    <s v="Q2`21"/>
    <n v="569976"/>
    <n v="7549"/>
  </r>
  <r>
    <n v="5"/>
    <x v="2"/>
    <s v="Zenbook Flip UX363J"/>
    <x v="2"/>
    <x v="0"/>
    <x v="1"/>
    <x v="5"/>
    <s v="Int"/>
    <x v="3"/>
    <s v="1920x1080"/>
    <x v="1"/>
    <x v="0"/>
    <n v="92660"/>
    <s v="18_90-95"/>
    <s v="9_90-100"/>
    <x v="5"/>
    <x v="3"/>
    <s v="Q2`21"/>
    <n v="463300"/>
    <n v="6136"/>
  </r>
  <r>
    <n v="24"/>
    <x v="2"/>
    <s v="Zenbook Flip UX463F"/>
    <x v="2"/>
    <x v="0"/>
    <x v="1"/>
    <x v="4"/>
    <s v="Int"/>
    <x v="2"/>
    <s v="1920x1080"/>
    <x v="1"/>
    <x v="0"/>
    <n v="80436"/>
    <s v="16_80-85"/>
    <s v="8_80-90"/>
    <x v="5"/>
    <x v="3"/>
    <s v="Q2`21"/>
    <n v="1930464"/>
    <n v="25569"/>
  </r>
  <r>
    <n v="38"/>
    <x v="2"/>
    <s v="Zenbook Flip UX563F"/>
    <x v="3"/>
    <x v="0"/>
    <x v="1"/>
    <x v="4"/>
    <s v="GTX1050/GTX1060"/>
    <x v="0"/>
    <s v="1920x1080/3840x2160"/>
    <x v="1"/>
    <x v="0"/>
    <n v="87946"/>
    <s v="17_85-90"/>
    <s v="8_80-90"/>
    <x v="5"/>
    <x v="3"/>
    <s v="Q2`21"/>
    <n v="3341948"/>
    <n v="44264"/>
  </r>
  <r>
    <n v="73"/>
    <x v="2"/>
    <s v="ZenBook Pro Duo UX581L"/>
    <x v="3"/>
    <x v="0"/>
    <x v="1"/>
    <x v="10"/>
    <s v="RTX2060"/>
    <x v="0"/>
    <s v="3840x2160+ScreenPad"/>
    <x v="1"/>
    <x v="0"/>
    <n v="255795"/>
    <s v="51_255-260"/>
    <s v="25_250-260"/>
    <x v="5"/>
    <x v="3"/>
    <s v="Q2`21"/>
    <n v="18673035"/>
    <n v="247325"/>
  </r>
  <r>
    <n v="117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3"/>
    <s v="Q2`21"/>
    <n v="9358830"/>
    <n v="123958"/>
  </r>
  <r>
    <n v="119"/>
    <x v="2"/>
    <s v="Zenbook UM425I"/>
    <x v="2"/>
    <x v="0"/>
    <x v="0"/>
    <x v="7"/>
    <s v="Int"/>
    <x v="2"/>
    <s v="1920x1080"/>
    <x v="0"/>
    <x v="0"/>
    <n v="69340"/>
    <s v="13_65-70"/>
    <s v="6_60-70"/>
    <x v="4"/>
    <x v="3"/>
    <s v="Q2`21"/>
    <n v="8251460"/>
    <n v="109291"/>
  </r>
  <r>
    <n v="379"/>
    <x v="2"/>
    <s v="Zenbook UX325E"/>
    <x v="2"/>
    <x v="0"/>
    <x v="1"/>
    <x v="6"/>
    <s v="Int"/>
    <x v="3"/>
    <s v="1920x1080"/>
    <x v="0"/>
    <x v="0"/>
    <n v="79185"/>
    <s v="15_75-80"/>
    <s v="7_70-80"/>
    <x v="6"/>
    <x v="3"/>
    <s v="Q2`21"/>
    <n v="30011115"/>
    <n v="397498"/>
  </r>
  <r>
    <n v="74"/>
    <x v="2"/>
    <s v="Zenbook UX325J"/>
    <x v="2"/>
    <x v="0"/>
    <x v="1"/>
    <x v="5"/>
    <s v="Int"/>
    <x v="3"/>
    <s v="1920x1080"/>
    <x v="0"/>
    <x v="0"/>
    <n v="71583"/>
    <s v="14_70-75"/>
    <s v="7_70-80"/>
    <x v="6"/>
    <x v="3"/>
    <s v="Q2`21"/>
    <n v="5297142"/>
    <n v="70161"/>
  </r>
  <r>
    <n v="80"/>
    <x v="2"/>
    <s v="Zenbook UX393E"/>
    <x v="2"/>
    <x v="0"/>
    <x v="1"/>
    <x v="6"/>
    <s v="Int"/>
    <x v="2"/>
    <s v="1920x1080"/>
    <x v="1"/>
    <x v="0"/>
    <n v="133466"/>
    <s v="26_130-135"/>
    <s v="13_130-140"/>
    <x v="5"/>
    <x v="3"/>
    <s v="Q2`21"/>
    <n v="10677280"/>
    <n v="141421"/>
  </r>
  <r>
    <n v="224"/>
    <x v="2"/>
    <s v="Zenbook UX425E"/>
    <x v="2"/>
    <x v="0"/>
    <x v="1"/>
    <x v="6"/>
    <s v="Int"/>
    <x v="2"/>
    <s v="1920x1080"/>
    <x v="0"/>
    <x v="0"/>
    <n v="81443"/>
    <s v="16_80-85"/>
    <s v="8_80-90"/>
    <x v="5"/>
    <x v="3"/>
    <s v="Q2`21"/>
    <n v="18243232"/>
    <n v="241632"/>
  </r>
  <r>
    <n v="51"/>
    <x v="2"/>
    <s v="Zenbook UX425J"/>
    <x v="2"/>
    <x v="0"/>
    <x v="1"/>
    <x v="5"/>
    <s v="Int"/>
    <x v="2"/>
    <s v="1920x1080"/>
    <x v="0"/>
    <x v="0"/>
    <n v="88086"/>
    <s v="17_85-90"/>
    <s v="8_80-90"/>
    <x v="5"/>
    <x v="3"/>
    <s v="Q2`21"/>
    <n v="4492386"/>
    <n v="59502"/>
  </r>
  <r>
    <n v="90"/>
    <x v="2"/>
    <s v="Zenbook UX434F"/>
    <x v="2"/>
    <x v="0"/>
    <x v="1"/>
    <x v="11"/>
    <s v="MX250"/>
    <x v="2"/>
    <s v="1920x1080"/>
    <x v="0"/>
    <x v="0"/>
    <n v="91955"/>
    <s v="18_90-95"/>
    <s v="9_90-100"/>
    <x v="5"/>
    <x v="3"/>
    <s v="Q2`21"/>
    <n v="8275950"/>
    <n v="109615"/>
  </r>
  <r>
    <n v="364"/>
    <x v="2"/>
    <s v="Zenbook UX435E"/>
    <x v="2"/>
    <x v="0"/>
    <x v="1"/>
    <x v="6"/>
    <s v="Int"/>
    <x v="2"/>
    <s v="1920x1080"/>
    <x v="0"/>
    <x v="0"/>
    <n v="102525"/>
    <s v="20_100-105"/>
    <s v="10_100-110"/>
    <x v="5"/>
    <x v="3"/>
    <s v="Q2`21"/>
    <n v="37319100"/>
    <n v="494293"/>
  </r>
  <r>
    <n v="43"/>
    <x v="2"/>
    <s v="Zephyrus Duo GX551Q"/>
    <x v="3"/>
    <x v="0"/>
    <x v="0"/>
    <x v="22"/>
    <s v="RTX3080"/>
    <x v="0"/>
    <s v="1920x1080+ScreenPad"/>
    <x v="1"/>
    <x v="0"/>
    <n v="296492"/>
    <s v="59_295-300"/>
    <s v="29_290-300"/>
    <x v="5"/>
    <x v="3"/>
    <s v="Q2`21"/>
    <n v="12749156"/>
    <n v="168863"/>
  </r>
  <r>
    <n v="32"/>
    <x v="2"/>
    <s v="Zephyrus GA401Q"/>
    <x v="2"/>
    <x v="0"/>
    <x v="0"/>
    <x v="22"/>
    <s v="RTX3060"/>
    <x v="2"/>
    <s v="1920x1080/2560x1440"/>
    <x v="0"/>
    <x v="0"/>
    <n v="161295"/>
    <s v="32_160-165"/>
    <s v="16_160-170"/>
    <x v="5"/>
    <x v="3"/>
    <s v="Q2`21"/>
    <n v="5161440"/>
    <n v="68363"/>
  </r>
  <r>
    <n v="334"/>
    <x v="2"/>
    <s v="Zephyrus GA503Q"/>
    <x v="3"/>
    <x v="0"/>
    <x v="0"/>
    <x v="22"/>
    <s v="RTX3060/RTX3070/RTX3080"/>
    <x v="0"/>
    <s v="1920x1080/2160x1440"/>
    <x v="0"/>
    <x v="0"/>
    <n v="187660"/>
    <s v="37_185-190"/>
    <s v="18_180-190"/>
    <x v="5"/>
    <x v="3"/>
    <s v="Q2`21"/>
    <n v="62678440"/>
    <n v="830178"/>
  </r>
  <r>
    <n v="3"/>
    <x v="3"/>
    <s v="Alienware m15 R3"/>
    <x v="3"/>
    <x v="0"/>
    <x v="1"/>
    <x v="10"/>
    <s v="RTX2060/RTX2070/RTX2080"/>
    <x v="0"/>
    <s v="1920x1080/3840x2160"/>
    <x v="0"/>
    <x v="0"/>
    <n v="216156"/>
    <s v="43_215-220"/>
    <s v="21_210-220"/>
    <x v="5"/>
    <x v="3"/>
    <s v="Q2`21"/>
    <n v="648468"/>
    <n v="8589"/>
  </r>
  <r>
    <n v="29"/>
    <x v="3"/>
    <s v="Alienware m15 R4"/>
    <x v="3"/>
    <x v="0"/>
    <x v="1"/>
    <x v="10"/>
    <s v="RTX2070/RTX2080"/>
    <x v="0"/>
    <s v="1920x1080/3840x2160"/>
    <x v="0"/>
    <x v="0"/>
    <n v="199495"/>
    <s v="39_195-200"/>
    <s v="19_190-200"/>
    <x v="5"/>
    <x v="3"/>
    <s v="Q2`21"/>
    <n v="5785355"/>
    <n v="76627"/>
  </r>
  <r>
    <n v="2809"/>
    <x v="3"/>
    <s v="Inspiron 3501"/>
    <x v="0"/>
    <x v="0"/>
    <x v="1"/>
    <x v="5"/>
    <s v="Int"/>
    <x v="0"/>
    <s v="1920x1080"/>
    <x v="0"/>
    <x v="0"/>
    <n v="40611"/>
    <s v="8_40-45"/>
    <s v="4_40-50"/>
    <x v="1"/>
    <x v="3"/>
    <s v="Q2`21"/>
    <n v="114076299"/>
    <n v="1510944"/>
  </r>
  <r>
    <n v="9"/>
    <x v="3"/>
    <s v="Inspiron 3505"/>
    <x v="0"/>
    <x v="0"/>
    <x v="0"/>
    <x v="1"/>
    <s v="Int"/>
    <x v="0"/>
    <s v="1920x1080"/>
    <x v="0"/>
    <x v="0"/>
    <n v="68759"/>
    <s v="13_65-70"/>
    <s v="6_60-70"/>
    <x v="4"/>
    <x v="3"/>
    <s v="Q2`21"/>
    <n v="618831"/>
    <n v="8196"/>
  </r>
  <r>
    <n v="347"/>
    <x v="3"/>
    <s v="Inspiron 3583"/>
    <x v="1"/>
    <x v="0"/>
    <x v="1"/>
    <x v="4"/>
    <s v="Int/520"/>
    <x v="0"/>
    <s v="1920x1080"/>
    <x v="0"/>
    <x v="0"/>
    <n v="33653"/>
    <s v="6_30-35"/>
    <s v="3_30-40"/>
    <x v="3"/>
    <x v="3"/>
    <s v="Q2`21"/>
    <n v="11677591"/>
    <n v="154670"/>
  </r>
  <r>
    <n v="145"/>
    <x v="3"/>
    <s v="Inspiron 3793"/>
    <x v="1"/>
    <x v="0"/>
    <x v="1"/>
    <x v="5"/>
    <s v="Int/MX230/MX250"/>
    <x v="1"/>
    <s v="1920x1080"/>
    <x v="0"/>
    <x v="0"/>
    <n v="60424"/>
    <s v="12_60-65"/>
    <s v="6_60-70"/>
    <x v="4"/>
    <x v="3"/>
    <s v="Q2`21"/>
    <n v="8761480"/>
    <n v="116046"/>
  </r>
  <r>
    <n v="12"/>
    <x v="3"/>
    <s v="Inspiron 5405"/>
    <x v="2"/>
    <x v="0"/>
    <x v="0"/>
    <x v="8"/>
    <s v="Int"/>
    <x v="2"/>
    <s v="1920x1080"/>
    <x v="0"/>
    <x v="0"/>
    <n v="61100"/>
    <s v="12_60-65"/>
    <s v="6_60-70"/>
    <x v="4"/>
    <x v="3"/>
    <s v="Q2`21"/>
    <n v="733200"/>
    <n v="9711"/>
  </r>
  <r>
    <n v="3"/>
    <x v="3"/>
    <s v="Inspiron 5593"/>
    <x v="1"/>
    <x v="0"/>
    <x v="1"/>
    <x v="5"/>
    <s v="Int/MX230"/>
    <x v="0"/>
    <s v="1920x1080"/>
    <x v="0"/>
    <x v="0"/>
    <n v="62550"/>
    <s v="12_60-65"/>
    <s v="6_60-70"/>
    <x v="4"/>
    <x v="3"/>
    <s v="Q2`21"/>
    <n v="187650"/>
    <n v="2485"/>
  </r>
  <r>
    <n v="9"/>
    <x v="3"/>
    <s v="Inspiron 7400"/>
    <x v="2"/>
    <x v="0"/>
    <x v="1"/>
    <x v="6"/>
    <s v="Int/MX350"/>
    <x v="2"/>
    <s v="2560x1600"/>
    <x v="0"/>
    <x v="0"/>
    <n v="92979"/>
    <s v="18_90-95"/>
    <s v="9_90-100"/>
    <x v="5"/>
    <x v="3"/>
    <s v="Q2`21"/>
    <n v="836811"/>
    <n v="11084"/>
  </r>
  <r>
    <n v="197"/>
    <x v="3"/>
    <s v="Inspiron G3 15-3500"/>
    <x v="3"/>
    <x v="0"/>
    <x v="1"/>
    <x v="10"/>
    <s v="GTX1650/GTX1650/RTX2060"/>
    <x v="0"/>
    <s v="1920x1080"/>
    <x v="0"/>
    <x v="0"/>
    <n v="68351"/>
    <s v="13_65-70"/>
    <s v="6_60-70"/>
    <x v="4"/>
    <x v="3"/>
    <s v="Q2`21"/>
    <n v="13465147"/>
    <n v="178346"/>
  </r>
  <r>
    <n v="3"/>
    <x v="3"/>
    <s v="Inspiron G5 15-5000"/>
    <x v="3"/>
    <x v="0"/>
    <x v="1"/>
    <x v="10"/>
    <s v="RTX2060"/>
    <x v="0"/>
    <s v="1920x1080"/>
    <x v="0"/>
    <x v="0"/>
    <n v="113447"/>
    <s v="22_110-115"/>
    <s v="11_110-120"/>
    <x v="5"/>
    <x v="3"/>
    <s v="Q2`21"/>
    <n v="340341"/>
    <n v="4508"/>
  </r>
  <r>
    <n v="224"/>
    <x v="3"/>
    <s v="Inspiron G5 15-5500"/>
    <x v="3"/>
    <x v="0"/>
    <x v="1"/>
    <x v="10"/>
    <s v="GTX1650/RTX2060/RTX2070"/>
    <x v="0"/>
    <s v="1920x1080"/>
    <x v="0"/>
    <x v="0"/>
    <n v="101643"/>
    <s v="20_100-105"/>
    <s v="10_100-110"/>
    <x v="5"/>
    <x v="3"/>
    <s v="Q2`21"/>
    <n v="22768032"/>
    <n v="301563"/>
  </r>
  <r>
    <n v="9"/>
    <x v="3"/>
    <s v="Inspiron G5 15-5505"/>
    <x v="3"/>
    <x v="0"/>
    <x v="0"/>
    <x v="8"/>
    <s v="RX 5600M"/>
    <x v="0"/>
    <s v="1920x1080"/>
    <x v="0"/>
    <x v="0"/>
    <n v="102168"/>
    <s v="20_100-105"/>
    <s v="10_100-110"/>
    <x v="5"/>
    <x v="3"/>
    <s v="Q2`21"/>
    <n v="919512"/>
    <n v="12179"/>
  </r>
  <r>
    <n v="36"/>
    <x v="3"/>
    <s v="Inspiron G5 15-5590"/>
    <x v="3"/>
    <x v="0"/>
    <x v="1"/>
    <x v="9"/>
    <s v="GTX1660/RTX2060/RTX2070"/>
    <x v="0"/>
    <s v="1920x1080"/>
    <x v="0"/>
    <x v="0"/>
    <n v="99319"/>
    <s v="19_95-100"/>
    <s v="9_90-100"/>
    <x v="5"/>
    <x v="3"/>
    <s v="Q2`21"/>
    <n v="3575484"/>
    <n v="47357"/>
  </r>
  <r>
    <n v="36"/>
    <x v="3"/>
    <s v="Inspiron G7 17-7700"/>
    <x v="3"/>
    <x v="0"/>
    <x v="1"/>
    <x v="10"/>
    <s v="GTX1660/RTX2060/RTX2070"/>
    <x v="1"/>
    <s v="1920x1080"/>
    <x v="0"/>
    <x v="0"/>
    <n v="132907"/>
    <s v="26_130-135"/>
    <s v="13_130-140"/>
    <x v="5"/>
    <x v="3"/>
    <s v="Q2`21"/>
    <n v="4784652"/>
    <n v="63373"/>
  </r>
  <r>
    <n v="20"/>
    <x v="3"/>
    <s v="Latitude 3190"/>
    <x v="4"/>
    <x v="1"/>
    <x v="1"/>
    <x v="2"/>
    <s v="Int"/>
    <x v="4"/>
    <s v="1366x768"/>
    <x v="1"/>
    <x v="1"/>
    <n v="48543"/>
    <s v="9_45-50"/>
    <s v="4_40-50"/>
    <x v="1"/>
    <x v="3"/>
    <s v="Q2`21"/>
    <n v="970860"/>
    <n v="12859"/>
  </r>
  <r>
    <n v="37"/>
    <x v="3"/>
    <s v="Latitude 3301"/>
    <x v="2"/>
    <x v="1"/>
    <x v="1"/>
    <x v="4"/>
    <s v="Int"/>
    <x v="3"/>
    <s v="1920x1080"/>
    <x v="0"/>
    <x v="0"/>
    <n v="71319"/>
    <s v="14_70-75"/>
    <s v="7_70-80"/>
    <x v="6"/>
    <x v="3"/>
    <s v="Q2`21"/>
    <n v="2638803"/>
    <n v="34951"/>
  </r>
  <r>
    <n v="4690"/>
    <x v="3"/>
    <s v="Latitude 3410"/>
    <x v="2"/>
    <x v="1"/>
    <x v="1"/>
    <x v="11"/>
    <s v="Int"/>
    <x v="2"/>
    <s v="1920x1080"/>
    <x v="0"/>
    <x v="0"/>
    <n v="65354"/>
    <s v="13_65-70"/>
    <s v="6_60-70"/>
    <x v="4"/>
    <x v="3"/>
    <s v="Q2`21"/>
    <n v="306510260"/>
    <n v="4059739"/>
  </r>
  <r>
    <n v="800"/>
    <x v="3"/>
    <s v="Latitude 3510"/>
    <x v="1"/>
    <x v="1"/>
    <x v="1"/>
    <x v="11"/>
    <s v="Int/RX640"/>
    <x v="0"/>
    <s v="1920x1080"/>
    <x v="0"/>
    <x v="0"/>
    <n v="52964"/>
    <s v="10_50-55"/>
    <s v="5_50-60"/>
    <x v="2"/>
    <x v="3"/>
    <s v="Q2`21"/>
    <n v="42371200"/>
    <n v="561208"/>
  </r>
  <r>
    <n v="118"/>
    <x v="3"/>
    <s v="Latitude 5310"/>
    <x v="2"/>
    <x v="1"/>
    <x v="1"/>
    <x v="11"/>
    <s v="Int"/>
    <x v="3"/>
    <s v="1920x1080"/>
    <x v="0"/>
    <x v="0"/>
    <n v="82449"/>
    <s v="16_80-85"/>
    <s v="8_80-90"/>
    <x v="5"/>
    <x v="3"/>
    <s v="Q2`21"/>
    <n v="9728982"/>
    <n v="128861"/>
  </r>
  <r>
    <n v="37"/>
    <x v="3"/>
    <s v="Latitude 5320"/>
    <x v="2"/>
    <x v="1"/>
    <x v="1"/>
    <x v="6"/>
    <s v="Int"/>
    <x v="3"/>
    <s v="1920x1080"/>
    <x v="0"/>
    <x v="0"/>
    <n v="86839"/>
    <s v="17_85-90"/>
    <s v="8_80-90"/>
    <x v="5"/>
    <x v="3"/>
    <s v="Q2`21"/>
    <n v="3213043"/>
    <n v="42557"/>
  </r>
  <r>
    <n v="5"/>
    <x v="3"/>
    <s v="Latitude 5400"/>
    <x v="2"/>
    <x v="1"/>
    <x v="1"/>
    <x v="4"/>
    <s v="Int"/>
    <x v="2"/>
    <s v="1920x1080"/>
    <x v="0"/>
    <x v="0"/>
    <n v="90157"/>
    <s v="18_90-95"/>
    <s v="9_90-100"/>
    <x v="5"/>
    <x v="3"/>
    <s v="Q2`21"/>
    <n v="450785"/>
    <n v="5971"/>
  </r>
  <r>
    <n v="858"/>
    <x v="3"/>
    <s v="Latitude 5410"/>
    <x v="2"/>
    <x v="1"/>
    <x v="1"/>
    <x v="11"/>
    <s v="Int"/>
    <x v="2"/>
    <s v="1920x1080"/>
    <x v="0"/>
    <x v="0"/>
    <n v="85680"/>
    <s v="17_85-90"/>
    <s v="8_80-90"/>
    <x v="5"/>
    <x v="3"/>
    <s v="Q2`21"/>
    <n v="73513440"/>
    <n v="973688"/>
  </r>
  <r>
    <n v="445"/>
    <x v="3"/>
    <s v="Latitude 5411"/>
    <x v="2"/>
    <x v="1"/>
    <x v="1"/>
    <x v="10"/>
    <s v="Int/MX250"/>
    <x v="2"/>
    <s v="1920x1080"/>
    <x v="0"/>
    <x v="0"/>
    <n v="93328"/>
    <s v="18_90-95"/>
    <s v="9_90-100"/>
    <x v="5"/>
    <x v="3"/>
    <s v="Q2`21"/>
    <n v="41530960"/>
    <n v="550079"/>
  </r>
  <r>
    <n v="151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14221784"/>
    <n v="188368"/>
  </r>
  <r>
    <n v="6"/>
    <x v="3"/>
    <s v="Latitude 5501"/>
    <x v="0"/>
    <x v="1"/>
    <x v="1"/>
    <x v="9"/>
    <s v="Int"/>
    <x v="0"/>
    <s v="1920x1080"/>
    <x v="0"/>
    <x v="0"/>
    <n v="85680"/>
    <s v="17_85-90"/>
    <s v="8_80-90"/>
    <x v="5"/>
    <x v="3"/>
    <s v="Q2`21"/>
    <n v="514080"/>
    <n v="6809"/>
  </r>
  <r>
    <n v="87"/>
    <x v="3"/>
    <s v="Latitude 5510"/>
    <x v="0"/>
    <x v="1"/>
    <x v="1"/>
    <x v="11"/>
    <s v="Int"/>
    <x v="0"/>
    <s v="1920x1080"/>
    <x v="0"/>
    <x v="0"/>
    <n v="85277"/>
    <s v="17_85-90"/>
    <s v="8_80-90"/>
    <x v="5"/>
    <x v="3"/>
    <s v="Q2`21"/>
    <n v="7419099"/>
    <n v="98266"/>
  </r>
  <r>
    <n v="104"/>
    <x v="3"/>
    <s v="Latitude 5511"/>
    <x v="0"/>
    <x v="1"/>
    <x v="1"/>
    <x v="11"/>
    <s v="Int"/>
    <x v="0"/>
    <s v="1920x1080"/>
    <x v="0"/>
    <x v="0"/>
    <n v="89643"/>
    <s v="17_85-90"/>
    <s v="8_80-90"/>
    <x v="5"/>
    <x v="3"/>
    <s v="Q2`21"/>
    <n v="9322872"/>
    <n v="123482"/>
  </r>
  <r>
    <n v="200"/>
    <x v="3"/>
    <s v="Latitude 5520"/>
    <x v="1"/>
    <x v="1"/>
    <x v="1"/>
    <x v="6"/>
    <s v="MX450"/>
    <x v="0"/>
    <s v="1920x1080"/>
    <x v="0"/>
    <x v="0"/>
    <n v="90990"/>
    <s v="18_90-95"/>
    <s v="9_90-100"/>
    <x v="5"/>
    <x v="3"/>
    <s v="Q2`21"/>
    <n v="18198000"/>
    <n v="241033"/>
  </r>
  <r>
    <n v="165"/>
    <x v="3"/>
    <s v="Latitude 7210 2-in-1"/>
    <x v="4"/>
    <x v="1"/>
    <x v="1"/>
    <x v="11"/>
    <s v="Int"/>
    <x v="6"/>
    <s v="1920x1080"/>
    <x v="1"/>
    <x v="0"/>
    <n v="116000"/>
    <s v="23_115-120"/>
    <s v="11_110-120"/>
    <x v="5"/>
    <x v="3"/>
    <s v="Q2`21"/>
    <n v="19140000"/>
    <n v="253510"/>
  </r>
  <r>
    <n v="14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3"/>
    <s v="Q2`21"/>
    <n v="2590000"/>
    <n v="34305"/>
  </r>
  <r>
    <n v="46"/>
    <x v="3"/>
    <s v="Latitude 7310"/>
    <x v="2"/>
    <x v="1"/>
    <x v="1"/>
    <x v="11"/>
    <s v="Int"/>
    <x v="3"/>
    <s v="1920x1080"/>
    <x v="0"/>
    <x v="0"/>
    <n v="99344"/>
    <s v="19_95-100"/>
    <s v="9_90-100"/>
    <x v="5"/>
    <x v="3"/>
    <s v="Q2`21"/>
    <n v="4569824"/>
    <n v="60527"/>
  </r>
  <r>
    <n v="35"/>
    <x v="3"/>
    <s v="Latitude 7320"/>
    <x v="2"/>
    <x v="1"/>
    <x v="1"/>
    <x v="6"/>
    <s v="Int"/>
    <x v="3"/>
    <s v="1920x1080"/>
    <x v="0"/>
    <x v="0"/>
    <n v="97430"/>
    <s v="19_95-100"/>
    <s v="9_90-100"/>
    <x v="5"/>
    <x v="3"/>
    <s v="Q2`21"/>
    <n v="3410050"/>
    <n v="45166"/>
  </r>
  <r>
    <n v="6"/>
    <x v="3"/>
    <s v="Latitude 7400"/>
    <x v="2"/>
    <x v="1"/>
    <x v="1"/>
    <x v="4"/>
    <s v="Int"/>
    <x v="2"/>
    <s v="1920x1080"/>
    <x v="0"/>
    <x v="0"/>
    <n v="86840"/>
    <s v="17_85-90"/>
    <s v="8_80-90"/>
    <x v="5"/>
    <x v="3"/>
    <s v="Q2`21"/>
    <n v="521040"/>
    <n v="6901"/>
  </r>
  <r>
    <n v="168"/>
    <x v="3"/>
    <s v="Latitude 7410"/>
    <x v="2"/>
    <x v="1"/>
    <x v="1"/>
    <x v="11"/>
    <s v="Int"/>
    <x v="2"/>
    <s v="1920x1080/3840x2160"/>
    <x v="0"/>
    <x v="0"/>
    <n v="105919"/>
    <s v="21_105-110"/>
    <s v="10_100-110"/>
    <x v="5"/>
    <x v="3"/>
    <s v="Q2`21"/>
    <n v="17794392"/>
    <n v="235687"/>
  </r>
  <r>
    <n v="3"/>
    <x v="3"/>
    <s v="Latitude 7410 2-in-1"/>
    <x v="2"/>
    <x v="1"/>
    <x v="1"/>
    <x v="11"/>
    <s v="Int"/>
    <x v="2"/>
    <s v="1920x1080"/>
    <x v="1"/>
    <x v="0"/>
    <n v="133500"/>
    <s v="26_130-135"/>
    <s v="13_130-140"/>
    <x v="5"/>
    <x v="3"/>
    <s v="Q2`21"/>
    <n v="400500"/>
    <n v="5305"/>
  </r>
  <r>
    <n v="78"/>
    <x v="3"/>
    <s v="Latitude 7420"/>
    <x v="2"/>
    <x v="1"/>
    <x v="1"/>
    <x v="6"/>
    <s v="Int"/>
    <x v="2"/>
    <s v="1920x1080"/>
    <x v="0"/>
    <x v="0"/>
    <n v="85400"/>
    <s v="17_85-90"/>
    <s v="8_80-90"/>
    <x v="5"/>
    <x v="3"/>
    <s v="Q2`21"/>
    <n v="6661200"/>
    <n v="88228"/>
  </r>
  <r>
    <n v="28"/>
    <x v="3"/>
    <s v="Latitude 7520"/>
    <x v="0"/>
    <x v="1"/>
    <x v="1"/>
    <x v="6"/>
    <s v="Int"/>
    <x v="0"/>
    <s v="1920x1080"/>
    <x v="0"/>
    <x v="0"/>
    <n v="101169"/>
    <s v="20_100-105"/>
    <s v="10_100-110"/>
    <x v="5"/>
    <x v="3"/>
    <s v="Q2`21"/>
    <n v="2832732"/>
    <n v="37520"/>
  </r>
  <r>
    <n v="3"/>
    <x v="3"/>
    <s v="Latitude 9510 2-in-1"/>
    <x v="0"/>
    <x v="1"/>
    <x v="1"/>
    <x v="11"/>
    <s v="Int"/>
    <x v="0"/>
    <s v="1920x1080"/>
    <x v="1"/>
    <x v="0"/>
    <n v="164140"/>
    <s v="32_160-165"/>
    <s v="16_160-170"/>
    <x v="5"/>
    <x v="3"/>
    <s v="Q2`21"/>
    <n v="492420"/>
    <n v="6522"/>
  </r>
  <r>
    <n v="37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3484808"/>
    <n v="46156"/>
  </r>
  <r>
    <n v="3"/>
    <x v="3"/>
    <s v="Latitude E7424"/>
    <x v="2"/>
    <x v="1"/>
    <x v="1"/>
    <x v="15"/>
    <s v="Int"/>
    <x v="2"/>
    <s v="1920x1080"/>
    <x v="1"/>
    <x v="0"/>
    <n v="351248"/>
    <s v="70_350-355"/>
    <s v="35_350-360"/>
    <x v="5"/>
    <x v="3"/>
    <s v="Q2`21"/>
    <n v="1053744"/>
    <n v="13957"/>
  </r>
  <r>
    <n v="3"/>
    <x v="3"/>
    <s v="Precision 3550"/>
    <x v="5"/>
    <x v="1"/>
    <x v="1"/>
    <x v="10"/>
    <s v="Quadro P520"/>
    <x v="0"/>
    <s v="1920x1080"/>
    <x v="0"/>
    <x v="0"/>
    <n v="97780"/>
    <s v="19_95-100"/>
    <s v="9_90-100"/>
    <x v="5"/>
    <x v="3"/>
    <s v="Q2`21"/>
    <n v="293340"/>
    <n v="3885"/>
  </r>
  <r>
    <n v="20"/>
    <x v="3"/>
    <s v="Precision 3551"/>
    <x v="5"/>
    <x v="1"/>
    <x v="1"/>
    <x v="10"/>
    <s v="Quadro P620"/>
    <x v="0"/>
    <s v="1920x1080"/>
    <x v="0"/>
    <x v="0"/>
    <n v="128098"/>
    <s v="25_125-130"/>
    <s v="12_120-130"/>
    <x v="5"/>
    <x v="3"/>
    <s v="Q2`21"/>
    <n v="2561960"/>
    <n v="33933"/>
  </r>
  <r>
    <n v="3"/>
    <x v="3"/>
    <s v="Precision 3560"/>
    <x v="5"/>
    <x v="1"/>
    <x v="1"/>
    <x v="6"/>
    <s v="Int"/>
    <x v="0"/>
    <s v="1920x1080"/>
    <x v="0"/>
    <x v="0"/>
    <n v="126202"/>
    <s v="25_125-130"/>
    <s v="12_120-130"/>
    <x v="5"/>
    <x v="3"/>
    <s v="Q2`21"/>
    <n v="378606"/>
    <n v="5015"/>
  </r>
  <r>
    <n v="3"/>
    <x v="3"/>
    <s v="Precision 5550"/>
    <x v="5"/>
    <x v="1"/>
    <x v="1"/>
    <x v="10"/>
    <s v="Quadro T1000/T2000"/>
    <x v="0"/>
    <s v="1920x1280"/>
    <x v="0"/>
    <x v="0"/>
    <n v="220484"/>
    <s v="44_220-225"/>
    <s v="22_220-230"/>
    <x v="5"/>
    <x v="3"/>
    <s v="Q2`21"/>
    <n v="661452"/>
    <n v="8761"/>
  </r>
  <r>
    <n v="28"/>
    <x v="3"/>
    <s v="Precision 5750"/>
    <x v="5"/>
    <x v="1"/>
    <x v="1"/>
    <x v="10"/>
    <s v="Quadro RTX3000"/>
    <x v="0"/>
    <s v="1920x1280/3840x2400"/>
    <x v="0"/>
    <x v="0"/>
    <n v="272743"/>
    <s v="54_270-275"/>
    <s v="27_270-280"/>
    <x v="5"/>
    <x v="3"/>
    <s v="Q2`21"/>
    <n v="7636804"/>
    <n v="101150"/>
  </r>
  <r>
    <n v="23"/>
    <x v="3"/>
    <s v="Precision 7550"/>
    <x v="5"/>
    <x v="1"/>
    <x v="1"/>
    <x v="10"/>
    <s v="Quadro RTX4000/RTX5000"/>
    <x v="0"/>
    <s v="1920x1080/3840x2160"/>
    <x v="0"/>
    <x v="0"/>
    <n v="254795"/>
    <s v="50_250-255"/>
    <s v="25_250-260"/>
    <x v="5"/>
    <x v="3"/>
    <s v="Q2`21"/>
    <n v="5860285"/>
    <n v="77620"/>
  </r>
  <r>
    <n v="29"/>
    <x v="3"/>
    <s v="Precision 7750"/>
    <x v="5"/>
    <x v="1"/>
    <x v="1"/>
    <x v="10"/>
    <s v="RTX3000/RTX4000"/>
    <x v="1"/>
    <s v="3840x2160"/>
    <x v="0"/>
    <x v="0"/>
    <n v="298894"/>
    <s v="59_295-300"/>
    <s v="29_290-300"/>
    <x v="5"/>
    <x v="3"/>
    <s v="Q2`21"/>
    <n v="8667926"/>
    <n v="114807"/>
  </r>
  <r>
    <n v="439"/>
    <x v="3"/>
    <s v="Vostro 3400"/>
    <x v="2"/>
    <x v="1"/>
    <x v="1"/>
    <x v="6"/>
    <s v="Int"/>
    <x v="2"/>
    <s v="1920x1080"/>
    <x v="0"/>
    <x v="0"/>
    <n v="57162"/>
    <s v="11_55-60"/>
    <s v="5_50-60"/>
    <x v="2"/>
    <x v="3"/>
    <s v="Q2`21"/>
    <n v="25094118"/>
    <n v="332372"/>
  </r>
  <r>
    <n v="72"/>
    <x v="3"/>
    <s v="Vostro 3401"/>
    <x v="2"/>
    <x v="1"/>
    <x v="1"/>
    <x v="5"/>
    <s v="Int"/>
    <x v="2"/>
    <s v="1920x1080"/>
    <x v="0"/>
    <x v="0"/>
    <n v="43898"/>
    <s v="8_40-45"/>
    <s v="4_40-50"/>
    <x v="1"/>
    <x v="3"/>
    <s v="Q2`21"/>
    <n v="3160656"/>
    <n v="41863"/>
  </r>
  <r>
    <n v="1621"/>
    <x v="3"/>
    <s v="Vostro 3500"/>
    <x v="1"/>
    <x v="1"/>
    <x v="1"/>
    <x v="6"/>
    <s v="Int/MX330"/>
    <x v="0"/>
    <s v="1920x1080"/>
    <x v="0"/>
    <x v="0"/>
    <n v="51260"/>
    <s v="10_50-55"/>
    <s v="5_50-60"/>
    <x v="2"/>
    <x v="3"/>
    <s v="Q2`21"/>
    <n v="83092460"/>
    <n v="1100562"/>
  </r>
  <r>
    <n v="386"/>
    <x v="3"/>
    <s v="Vostro 3501"/>
    <x v="0"/>
    <x v="1"/>
    <x v="1"/>
    <x v="5"/>
    <s v="Int"/>
    <x v="0"/>
    <s v="1920x1080"/>
    <x v="0"/>
    <x v="0"/>
    <n v="45219"/>
    <s v="9_45-50"/>
    <s v="4_40-50"/>
    <x v="1"/>
    <x v="3"/>
    <s v="Q2`21"/>
    <n v="17454534"/>
    <n v="231186"/>
  </r>
  <r>
    <n v="84"/>
    <x v="3"/>
    <s v="Vostro 5301"/>
    <x v="2"/>
    <x v="1"/>
    <x v="1"/>
    <x v="6"/>
    <s v="Int"/>
    <x v="3"/>
    <s v="1920x1080"/>
    <x v="0"/>
    <x v="0"/>
    <n v="72374"/>
    <s v="14_70-75"/>
    <s v="7_70-80"/>
    <x v="6"/>
    <x v="3"/>
    <s v="Q2`21"/>
    <n v="6079416"/>
    <n v="80522"/>
  </r>
  <r>
    <n v="72"/>
    <x v="3"/>
    <s v="Vostro 5401"/>
    <x v="2"/>
    <x v="1"/>
    <x v="1"/>
    <x v="5"/>
    <s v="Int"/>
    <x v="2"/>
    <s v="1920x1080"/>
    <x v="0"/>
    <x v="0"/>
    <n v="64024"/>
    <s v="12_60-65"/>
    <s v="6_60-70"/>
    <x v="4"/>
    <x v="3"/>
    <s v="Q2`21"/>
    <n v="4609728"/>
    <n v="61056"/>
  </r>
  <r>
    <n v="425"/>
    <x v="3"/>
    <s v="Vostro 5402"/>
    <x v="2"/>
    <x v="1"/>
    <x v="1"/>
    <x v="6"/>
    <s v="Int/MX330"/>
    <x v="2"/>
    <s v="1920x1080"/>
    <x v="0"/>
    <x v="0"/>
    <n v="77380"/>
    <s v="15_75-80"/>
    <s v="7_70-80"/>
    <x v="6"/>
    <x v="3"/>
    <s v="Q2`21"/>
    <n v="32886500"/>
    <n v="435583"/>
  </r>
  <r>
    <n v="445"/>
    <x v="3"/>
    <s v="Vostro 5502"/>
    <x v="1"/>
    <x v="1"/>
    <x v="1"/>
    <x v="6"/>
    <s v="Int / MX350"/>
    <x v="0"/>
    <s v="1920x1080"/>
    <x v="0"/>
    <x v="0"/>
    <n v="67108"/>
    <s v="13_65-70"/>
    <s v="6_60-70"/>
    <x v="4"/>
    <x v="3"/>
    <s v="Q2`21"/>
    <n v="29863060"/>
    <n v="395537"/>
  </r>
  <r>
    <n v="96"/>
    <x v="3"/>
    <s v="Vostro 7500"/>
    <x v="3"/>
    <x v="1"/>
    <x v="1"/>
    <x v="10"/>
    <s v="GTX1650"/>
    <x v="0"/>
    <s v="1920x1080"/>
    <x v="0"/>
    <x v="0"/>
    <n v="113412"/>
    <s v="22_110-115"/>
    <s v="11_110-120"/>
    <x v="5"/>
    <x v="3"/>
    <s v="Q2`21"/>
    <n v="10887552"/>
    <n v="144206"/>
  </r>
  <r>
    <n v="3"/>
    <x v="3"/>
    <s v="XPS 13 7390"/>
    <x v="2"/>
    <x v="0"/>
    <x v="1"/>
    <x v="11"/>
    <s v="Int"/>
    <x v="3"/>
    <s v="1920x1080/3840x2160"/>
    <x v="1"/>
    <x v="0"/>
    <n v="124554"/>
    <s v="24_120-125"/>
    <s v="12_120-130"/>
    <x v="5"/>
    <x v="3"/>
    <s v="Q2`21"/>
    <n v="373662"/>
    <n v="4949"/>
  </r>
  <r>
    <n v="6"/>
    <x v="3"/>
    <s v="XPS 13 7390 2-in-1"/>
    <x v="2"/>
    <x v="0"/>
    <x v="1"/>
    <x v="5"/>
    <s v="Int"/>
    <x v="3"/>
    <s v="1920x1080/1920x1200/3840x2160/3840x2400"/>
    <x v="1"/>
    <x v="0"/>
    <n v="132078"/>
    <s v="26_130-135"/>
    <s v="13_130-140"/>
    <x v="5"/>
    <x v="3"/>
    <s v="Q2`21"/>
    <n v="792468"/>
    <n v="10496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3"/>
    <s v="Q2`21"/>
    <n v="383040"/>
    <n v="5073"/>
  </r>
  <r>
    <n v="3"/>
    <x v="3"/>
    <s v="XPS 13 9300"/>
    <x v="2"/>
    <x v="0"/>
    <x v="1"/>
    <x v="5"/>
    <s v="Int"/>
    <x v="3"/>
    <s v="1920x1080/1920x1200/3840x2400"/>
    <x v="1"/>
    <x v="0"/>
    <n v="140238"/>
    <s v="28_140-145"/>
    <s v="14_140-150"/>
    <x v="5"/>
    <x v="3"/>
    <s v="Q2`21"/>
    <n v="420714"/>
    <n v="5572"/>
  </r>
  <r>
    <n v="20"/>
    <x v="3"/>
    <s v="XPS 13 9305"/>
    <x v="2"/>
    <x v="0"/>
    <x v="1"/>
    <x v="6"/>
    <s v="Int"/>
    <x v="3"/>
    <s v="1920x1080/1920x1200/3840x2400"/>
    <x v="0"/>
    <x v="0"/>
    <n v="116496"/>
    <s v="23_115-120"/>
    <s v="11_110-120"/>
    <x v="5"/>
    <x v="3"/>
    <s v="Q2`21"/>
    <n v="2329920"/>
    <n v="30860"/>
  </r>
  <r>
    <n v="43"/>
    <x v="3"/>
    <s v="XPS 13 9310"/>
    <x v="2"/>
    <x v="0"/>
    <x v="1"/>
    <x v="6"/>
    <s v="Int"/>
    <x v="3"/>
    <s v="1920x1080/1920x1200/3840x2400"/>
    <x v="0"/>
    <x v="0"/>
    <n v="150843"/>
    <s v="30_150-155"/>
    <s v="15_150-160"/>
    <x v="5"/>
    <x v="3"/>
    <s v="Q2`21"/>
    <n v="6486249"/>
    <n v="85911"/>
  </r>
  <r>
    <n v="61"/>
    <x v="3"/>
    <s v="XPS 13 9310 2-in-1"/>
    <x v="2"/>
    <x v="0"/>
    <x v="1"/>
    <x v="6"/>
    <s v="Int"/>
    <x v="3"/>
    <s v="1920x1200/3840x2400"/>
    <x v="1"/>
    <x v="0"/>
    <n v="165866"/>
    <s v="33_165-170"/>
    <s v="16_160-170"/>
    <x v="5"/>
    <x v="3"/>
    <s v="Q2`21"/>
    <n v="10117826"/>
    <n v="134011"/>
  </r>
  <r>
    <n v="6"/>
    <x v="3"/>
    <s v="XPS 13 9370"/>
    <x v="2"/>
    <x v="0"/>
    <x v="1"/>
    <x v="15"/>
    <s v="Int"/>
    <x v="3"/>
    <s v="1920x1080/3200x1800"/>
    <x v="1"/>
    <x v="0"/>
    <n v="61000"/>
    <s v="12_60-65"/>
    <s v="6_60-70"/>
    <x v="4"/>
    <x v="3"/>
    <s v="Q2`21"/>
    <n v="366000"/>
    <n v="4848"/>
  </r>
  <r>
    <n v="2"/>
    <x v="3"/>
    <s v="XPS 15 7590"/>
    <x v="3"/>
    <x v="0"/>
    <x v="1"/>
    <x v="9"/>
    <s v="GTX1050/GTX1650"/>
    <x v="0"/>
    <s v="1920x1080/3840x2160"/>
    <x v="0"/>
    <x v="0"/>
    <n v="143096"/>
    <s v="28_140-145"/>
    <s v="14_140-150"/>
    <x v="5"/>
    <x v="3"/>
    <s v="Q2`21"/>
    <n v="286192"/>
    <n v="3791"/>
  </r>
  <r>
    <n v="93"/>
    <x v="3"/>
    <s v="XPS 15 9500"/>
    <x v="3"/>
    <x v="0"/>
    <x v="1"/>
    <x v="10"/>
    <s v="GTX1650"/>
    <x v="0"/>
    <s v="1920x1080/3840x2400"/>
    <x v="1"/>
    <x v="0"/>
    <n v="180431"/>
    <s v="36_180-185"/>
    <s v="18_180-190"/>
    <x v="5"/>
    <x v="3"/>
    <s v="Q2`21"/>
    <n v="16780083"/>
    <n v="222253"/>
  </r>
  <r>
    <n v="86"/>
    <x v="3"/>
    <s v="XPS 17 9700"/>
    <x v="3"/>
    <x v="0"/>
    <x v="1"/>
    <x v="10"/>
    <s v="RTX2060"/>
    <x v="0"/>
    <s v="3840x2400"/>
    <x v="0"/>
    <x v="0"/>
    <n v="234160"/>
    <s v="46_230-235"/>
    <s v="23_230-240"/>
    <x v="5"/>
    <x v="3"/>
    <s v="Q2`21"/>
    <n v="20137760"/>
    <n v="266725"/>
  </r>
  <r>
    <n v="424"/>
    <x v="4"/>
    <s v="340S G7"/>
    <x v="2"/>
    <x v="1"/>
    <x v="1"/>
    <x v="5"/>
    <s v="Int"/>
    <x v="2"/>
    <s v="1920x1080"/>
    <x v="0"/>
    <x v="0"/>
    <n v="60535"/>
    <s v="12_60-65"/>
    <s v="6_60-70"/>
    <x v="4"/>
    <x v="3"/>
    <s v="Q2`21"/>
    <n v="25666840"/>
    <n v="339958"/>
  </r>
  <r>
    <n v="46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3"/>
    <s v="Q2`21"/>
    <n v="6357200"/>
    <n v="84201"/>
  </r>
  <r>
    <n v="24"/>
    <x v="4"/>
    <s v="Elite Dragonfly x360 13"/>
    <x v="2"/>
    <x v="1"/>
    <x v="1"/>
    <x v="4"/>
    <s v="Int"/>
    <x v="3"/>
    <s v="1920x1080"/>
    <x v="1"/>
    <x v="0"/>
    <n v="155534"/>
    <s v="31_155-160"/>
    <s v="15_150-160"/>
    <x v="5"/>
    <x v="3"/>
    <s v="Q2`21"/>
    <n v="3732816"/>
    <n v="49441"/>
  </r>
  <r>
    <n v="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3"/>
    <s v="Q2`21"/>
    <n v="281979"/>
    <n v="3735"/>
  </r>
  <r>
    <n v="214"/>
    <x v="4"/>
    <s v="EliteBook 830 G7"/>
    <x v="2"/>
    <x v="1"/>
    <x v="1"/>
    <x v="11"/>
    <s v="Int"/>
    <x v="3"/>
    <s v="1920x1080"/>
    <x v="0"/>
    <x v="0"/>
    <n v="97899"/>
    <s v="19_95-100"/>
    <s v="9_90-100"/>
    <x v="5"/>
    <x v="3"/>
    <s v="Q2`21"/>
    <n v="20950386"/>
    <n v="277489"/>
  </r>
  <r>
    <n v="340"/>
    <x v="4"/>
    <s v="EliteBook 835 G7"/>
    <x v="2"/>
    <x v="1"/>
    <x v="0"/>
    <x v="7"/>
    <s v="Int"/>
    <x v="3"/>
    <s v="1920x1080"/>
    <x v="0"/>
    <x v="0"/>
    <n v="96825"/>
    <s v="19_95-100"/>
    <s v="9_90-100"/>
    <x v="5"/>
    <x v="3"/>
    <s v="Q2`21"/>
    <n v="32920500"/>
    <n v="436033"/>
  </r>
  <r>
    <n v="2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3"/>
    <s v="Q2`21"/>
    <n v="188876"/>
    <n v="2502"/>
  </r>
  <r>
    <n v="437"/>
    <x v="4"/>
    <s v="EliteBook 840 G7"/>
    <x v="2"/>
    <x v="1"/>
    <x v="1"/>
    <x v="11"/>
    <s v="Int"/>
    <x v="2"/>
    <s v="1920x1080"/>
    <x v="0"/>
    <x v="0"/>
    <n v="115640"/>
    <s v="23_115-120"/>
    <s v="11_110-120"/>
    <x v="5"/>
    <x v="3"/>
    <s v="Q2`21"/>
    <n v="50534680"/>
    <n v="669334"/>
  </r>
  <r>
    <n v="265"/>
    <x v="4"/>
    <s v="EliteBook 840 G8"/>
    <x v="2"/>
    <x v="1"/>
    <x v="1"/>
    <x v="6"/>
    <s v="Int"/>
    <x v="2"/>
    <s v="1920x1080"/>
    <x v="0"/>
    <x v="0"/>
    <n v="98177"/>
    <s v="19_95-100"/>
    <s v="9_90-100"/>
    <x v="5"/>
    <x v="3"/>
    <s v="Q2`21"/>
    <n v="26016905"/>
    <n v="344595"/>
  </r>
  <r>
    <n v="12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3"/>
    <s v="Q2`21"/>
    <n v="10745160"/>
    <n v="142320"/>
  </r>
  <r>
    <n v="260"/>
    <x v="4"/>
    <s v="EliteBook 850 G7"/>
    <x v="1"/>
    <x v="1"/>
    <x v="1"/>
    <x v="11"/>
    <s v="Int/MX230"/>
    <x v="0"/>
    <s v="1920x1080"/>
    <x v="0"/>
    <x v="0"/>
    <n v="111003"/>
    <s v="22_110-115"/>
    <s v="11_110-120"/>
    <x v="5"/>
    <x v="3"/>
    <s v="Q2`21"/>
    <n v="28860780"/>
    <n v="382262"/>
  </r>
  <r>
    <n v="8"/>
    <x v="4"/>
    <s v="EliteBook 850 G8"/>
    <x v="0"/>
    <x v="1"/>
    <x v="1"/>
    <x v="6"/>
    <s v="Int"/>
    <x v="0"/>
    <s v="1920x1080"/>
    <x v="0"/>
    <x v="0"/>
    <n v="102612"/>
    <s v="20_100-105"/>
    <s v="10_100-110"/>
    <x v="5"/>
    <x v="3"/>
    <s v="Q2`21"/>
    <n v="820896"/>
    <n v="10873"/>
  </r>
  <r>
    <n v="38"/>
    <x v="4"/>
    <s v="EliteBook 855 G7"/>
    <x v="0"/>
    <x v="1"/>
    <x v="0"/>
    <x v="7"/>
    <s v="Int"/>
    <x v="0"/>
    <s v="1920x1080"/>
    <x v="0"/>
    <x v="0"/>
    <n v="112960"/>
    <s v="22_110-115"/>
    <s v="11_110-120"/>
    <x v="5"/>
    <x v="3"/>
    <s v="Q2`21"/>
    <n v="4292480"/>
    <n v="56854"/>
  </r>
  <r>
    <n v="37"/>
    <x v="4"/>
    <s v="EliteBook x360 1030 G4"/>
    <x v="2"/>
    <x v="1"/>
    <x v="1"/>
    <x v="4"/>
    <s v="Int"/>
    <x v="3"/>
    <s v="1920x1080"/>
    <x v="1"/>
    <x v="0"/>
    <n v="172999"/>
    <s v="34_170-175"/>
    <s v="17_170-180"/>
    <x v="5"/>
    <x v="3"/>
    <s v="Q2`21"/>
    <n v="6400963"/>
    <n v="84781"/>
  </r>
  <r>
    <n v="139"/>
    <x v="4"/>
    <s v="EliteBook x360 1030 G7"/>
    <x v="2"/>
    <x v="1"/>
    <x v="1"/>
    <x v="11"/>
    <s v="Int"/>
    <x v="3"/>
    <s v="1920x1080"/>
    <x v="1"/>
    <x v="0"/>
    <n v="116833"/>
    <s v="23_115-120"/>
    <s v="11_110-120"/>
    <x v="5"/>
    <x v="3"/>
    <s v="Q2`21"/>
    <n v="16239787"/>
    <n v="215097"/>
  </r>
  <r>
    <n v="2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3"/>
    <s v="Q2`21"/>
    <n v="298384"/>
    <n v="3952"/>
  </r>
  <r>
    <n v="126"/>
    <x v="4"/>
    <s v="Elitebook x360 1040 G7"/>
    <x v="2"/>
    <x v="1"/>
    <x v="1"/>
    <x v="11"/>
    <s v="Int"/>
    <x v="2"/>
    <s v="1920x1080/3840x2160"/>
    <x v="1"/>
    <x v="0"/>
    <n v="141583"/>
    <s v="28_140-145"/>
    <s v="14_140-150"/>
    <x v="5"/>
    <x v="3"/>
    <s v="Q2`21"/>
    <n v="17839458"/>
    <n v="236284"/>
  </r>
  <r>
    <n v="8"/>
    <x v="4"/>
    <s v="EliteBook x360 830 G6"/>
    <x v="2"/>
    <x v="1"/>
    <x v="1"/>
    <x v="4"/>
    <s v="Int"/>
    <x v="3"/>
    <s v="1920x1080"/>
    <x v="1"/>
    <x v="0"/>
    <n v="136307"/>
    <s v="27_135-140"/>
    <s v="13_130-140"/>
    <x v="5"/>
    <x v="3"/>
    <s v="Q2`21"/>
    <n v="1090456"/>
    <n v="14443"/>
  </r>
  <r>
    <n v="115"/>
    <x v="4"/>
    <s v="EliteBook x360 830 G7"/>
    <x v="2"/>
    <x v="1"/>
    <x v="1"/>
    <x v="11"/>
    <s v="Int"/>
    <x v="3"/>
    <s v="1920x1080"/>
    <x v="1"/>
    <x v="0"/>
    <n v="107023"/>
    <s v="21_105-110"/>
    <s v="10_100-110"/>
    <x v="5"/>
    <x v="3"/>
    <s v="Q2`21"/>
    <n v="12307645"/>
    <n v="163015"/>
  </r>
  <r>
    <n v="2"/>
    <x v="4"/>
    <s v="Envy 13-ba0000"/>
    <x v="2"/>
    <x v="0"/>
    <x v="1"/>
    <x v="11"/>
    <s v="Int/MX350"/>
    <x v="3"/>
    <s v="1920x1080"/>
    <x v="0"/>
    <x v="0"/>
    <n v="76950"/>
    <s v="15_75-80"/>
    <s v="7_70-80"/>
    <x v="6"/>
    <x v="3"/>
    <s v="Q2`21"/>
    <n v="153900"/>
    <n v="2038"/>
  </r>
  <r>
    <n v="27"/>
    <x v="4"/>
    <s v="Envy 13-ba1000"/>
    <x v="2"/>
    <x v="0"/>
    <x v="1"/>
    <x v="6"/>
    <s v="Int/MX450"/>
    <x v="3"/>
    <s v="1920x1080"/>
    <x v="0"/>
    <x v="0"/>
    <n v="82322"/>
    <s v="16_80-85"/>
    <s v="8_80-90"/>
    <x v="5"/>
    <x v="3"/>
    <s v="Q2`21"/>
    <n v="2222694"/>
    <n v="29440"/>
  </r>
  <r>
    <n v="37"/>
    <x v="4"/>
    <s v="Envy 14-eb0000"/>
    <x v="2"/>
    <x v="0"/>
    <x v="1"/>
    <x v="6"/>
    <s v="GTX1650"/>
    <x v="2"/>
    <s v="1920x1080"/>
    <x v="0"/>
    <x v="0"/>
    <n v="94737"/>
    <s v="18_90-95"/>
    <s v="9_90-100"/>
    <x v="5"/>
    <x v="3"/>
    <s v="Q2`21"/>
    <n v="3505269"/>
    <n v="46427"/>
  </r>
  <r>
    <n v="80"/>
    <x v="4"/>
    <s v="Envy 15-ep0000"/>
    <x v="3"/>
    <x v="0"/>
    <x v="1"/>
    <x v="10"/>
    <s v="GTX1660"/>
    <x v="0"/>
    <s v="3840x2160"/>
    <x v="1"/>
    <x v="0"/>
    <n v="150299"/>
    <s v="30_150-155"/>
    <s v="15_150-160"/>
    <x v="5"/>
    <x v="3"/>
    <s v="Q2`21"/>
    <n v="12023920"/>
    <n v="159257"/>
  </r>
  <r>
    <n v="60"/>
    <x v="4"/>
    <s v="Envy 17-cg0000"/>
    <x v="1"/>
    <x v="0"/>
    <x v="1"/>
    <x v="5"/>
    <s v="MX330"/>
    <x v="1"/>
    <s v="1920x1080"/>
    <x v="0"/>
    <x v="0"/>
    <n v="91422"/>
    <s v="18_90-95"/>
    <s v="9_90-100"/>
    <x v="5"/>
    <x v="3"/>
    <s v="Q2`21"/>
    <n v="5485320"/>
    <n v="72653"/>
  </r>
  <r>
    <n v="149"/>
    <x v="4"/>
    <s v="Envy 17-cg1000"/>
    <x v="1"/>
    <x v="0"/>
    <x v="1"/>
    <x v="6"/>
    <s v="Int/MX450"/>
    <x v="1"/>
    <s v="1920x1080"/>
    <x v="0"/>
    <x v="0"/>
    <n v="88360"/>
    <s v="17_85-90"/>
    <s v="8_80-90"/>
    <x v="5"/>
    <x v="3"/>
    <s v="Q2`21"/>
    <n v="13165640"/>
    <n v="174379"/>
  </r>
  <r>
    <n v="90"/>
    <x v="4"/>
    <s v="Envy x360 13-ay0000"/>
    <x v="2"/>
    <x v="0"/>
    <x v="0"/>
    <x v="7"/>
    <s v="Int"/>
    <x v="3"/>
    <s v="1920x1080"/>
    <x v="1"/>
    <x v="0"/>
    <n v="71781"/>
    <s v="14_70-75"/>
    <s v="7_70-80"/>
    <x v="6"/>
    <x v="3"/>
    <s v="Q2`21"/>
    <n v="6460290"/>
    <n v="85567"/>
  </r>
  <r>
    <n v="23"/>
    <x v="4"/>
    <s v="Envy x360 15-ed1000"/>
    <x v="1"/>
    <x v="0"/>
    <x v="1"/>
    <x v="6"/>
    <s v="Int/MX450"/>
    <x v="0"/>
    <s v="1920x1080"/>
    <x v="1"/>
    <x v="0"/>
    <n v="82985"/>
    <s v="16_80-85"/>
    <s v="8_80-90"/>
    <x v="5"/>
    <x v="3"/>
    <s v="Q2`21"/>
    <n v="1908655"/>
    <n v="25280"/>
  </r>
  <r>
    <n v="121"/>
    <x v="4"/>
    <s v="Envy x360 15-ee0000"/>
    <x v="0"/>
    <x v="0"/>
    <x v="0"/>
    <x v="7"/>
    <s v="Int"/>
    <x v="0"/>
    <s v="1920x1080"/>
    <x v="1"/>
    <x v="0"/>
    <n v="76681"/>
    <s v="15_75-80"/>
    <s v="7_70-80"/>
    <x v="6"/>
    <x v="3"/>
    <s v="Q2`21"/>
    <n v="9278401"/>
    <n v="122893"/>
  </r>
  <r>
    <n v="62"/>
    <x v="4"/>
    <s v="Essential 240 G7 Core IL"/>
    <x v="2"/>
    <x v="1"/>
    <x v="1"/>
    <x v="5"/>
    <s v="Int"/>
    <x v="2"/>
    <s v="1920x1080"/>
    <x v="0"/>
    <x v="0"/>
    <n v="55715"/>
    <s v="11_55-60"/>
    <s v="5_50-60"/>
    <x v="2"/>
    <x v="3"/>
    <s v="Q2`21"/>
    <n v="3454330"/>
    <n v="45753"/>
  </r>
  <r>
    <n v="351"/>
    <x v="4"/>
    <s v="Essential 240 G8"/>
    <x v="2"/>
    <x v="1"/>
    <x v="1"/>
    <x v="2"/>
    <s v="Int"/>
    <x v="2"/>
    <s v="1366x768"/>
    <x v="0"/>
    <x v="1"/>
    <n v="28990"/>
    <s v="5_25-30"/>
    <s v="2_20-30"/>
    <x v="0"/>
    <x v="3"/>
    <s v="Q2`21"/>
    <n v="10175490"/>
    <n v="134775"/>
  </r>
  <r>
    <n v="424"/>
    <x v="4"/>
    <s v="Essential 240 G8 Core"/>
    <x v="2"/>
    <x v="1"/>
    <x v="1"/>
    <x v="5"/>
    <s v="Int"/>
    <x v="2"/>
    <s v="1366x768/1920x1080"/>
    <x v="0"/>
    <x v="0"/>
    <n v="49932"/>
    <s v="9_45-50"/>
    <s v="4_40-50"/>
    <x v="1"/>
    <x v="3"/>
    <s v="Q2`21"/>
    <n v="21171168"/>
    <n v="280413"/>
  </r>
  <r>
    <n v="166"/>
    <x v="4"/>
    <s v="Essential 245 G8"/>
    <x v="2"/>
    <x v="1"/>
    <x v="0"/>
    <x v="1"/>
    <s v="Int"/>
    <x v="2"/>
    <s v="1920x1080"/>
    <x v="0"/>
    <x v="0"/>
    <n v="52735"/>
    <s v="10_50-55"/>
    <s v="5_50-60"/>
    <x v="2"/>
    <x v="3"/>
    <s v="Q2`21"/>
    <n v="8754010"/>
    <n v="115947"/>
  </r>
  <r>
    <n v="758"/>
    <x v="4"/>
    <s v="Essential 250 G7"/>
    <x v="0"/>
    <x v="1"/>
    <x v="1"/>
    <x v="2"/>
    <s v="Int"/>
    <x v="0"/>
    <s v="1920x1080"/>
    <x v="0"/>
    <x v="1"/>
    <n v="39383"/>
    <s v="7_35-40"/>
    <s v="3_30-40"/>
    <x v="3"/>
    <x v="3"/>
    <s v="Q2`21"/>
    <n v="29852314"/>
    <n v="395395"/>
  </r>
  <r>
    <n v="2"/>
    <x v="4"/>
    <s v="Essential 250 G7 Core"/>
    <x v="0"/>
    <x v="1"/>
    <x v="1"/>
    <x v="4"/>
    <s v="Int"/>
    <x v="0"/>
    <s v="1920x1080"/>
    <x v="0"/>
    <x v="0"/>
    <n v="49940"/>
    <s v="9_45-50"/>
    <s v="4_40-50"/>
    <x v="1"/>
    <x v="3"/>
    <s v="Q2`21"/>
    <n v="99880"/>
    <n v="1323"/>
  </r>
  <r>
    <n v="825"/>
    <x v="4"/>
    <s v="Essential 250 G7 Core IL"/>
    <x v="0"/>
    <x v="1"/>
    <x v="1"/>
    <x v="5"/>
    <s v="Int"/>
    <x v="0"/>
    <s v="1920x1080"/>
    <x v="0"/>
    <x v="0"/>
    <n v="53848"/>
    <s v="10_50-55"/>
    <s v="5_50-60"/>
    <x v="2"/>
    <x v="3"/>
    <s v="Q2`21"/>
    <n v="44424600"/>
    <n v="588405"/>
  </r>
  <r>
    <n v="92"/>
    <x v="4"/>
    <s v="Essential 250 G8"/>
    <x v="0"/>
    <x v="1"/>
    <x v="1"/>
    <x v="2"/>
    <s v="Int"/>
    <x v="0"/>
    <s v="1366x768"/>
    <x v="0"/>
    <x v="1"/>
    <n v="39991"/>
    <s v="7_35-40"/>
    <s v="3_30-40"/>
    <x v="3"/>
    <x v="3"/>
    <s v="Q2`21"/>
    <n v="3679172"/>
    <n v="48731"/>
  </r>
  <r>
    <n v="4241"/>
    <x v="4"/>
    <s v="Essential 250 G8 Core"/>
    <x v="0"/>
    <x v="1"/>
    <x v="1"/>
    <x v="5"/>
    <s v="Int"/>
    <x v="0"/>
    <s v="1920x1080"/>
    <x v="0"/>
    <x v="0"/>
    <n v="71943"/>
    <s v="14_70-75"/>
    <s v="7_70-80"/>
    <x v="6"/>
    <x v="3"/>
    <s v="Q2`21"/>
    <n v="305110263"/>
    <n v="4041196"/>
  </r>
  <r>
    <n v="147"/>
    <x v="4"/>
    <s v="Essential 255 G7"/>
    <x v="0"/>
    <x v="1"/>
    <x v="0"/>
    <x v="8"/>
    <s v="Int"/>
    <x v="0"/>
    <s v="1920x1080"/>
    <x v="0"/>
    <x v="0"/>
    <n v="45488"/>
    <s v="9_45-50"/>
    <s v="4_40-50"/>
    <x v="1"/>
    <x v="3"/>
    <s v="Q2`21"/>
    <n v="6686736"/>
    <n v="88566"/>
  </r>
  <r>
    <n v="760"/>
    <x v="4"/>
    <s v="Essential 255 G8"/>
    <x v="0"/>
    <x v="1"/>
    <x v="0"/>
    <x v="1"/>
    <s v="Int"/>
    <x v="0"/>
    <s v="1920x1080"/>
    <x v="0"/>
    <x v="0"/>
    <n v="35346"/>
    <s v="7_35-40"/>
    <s v="3_30-40"/>
    <x v="3"/>
    <x v="3"/>
    <s v="Q2`21"/>
    <n v="26862960"/>
    <n v="355801"/>
  </r>
  <r>
    <n v="1693"/>
    <x v="4"/>
    <s v="HP 14s-dq0000"/>
    <x v="2"/>
    <x v="0"/>
    <x v="1"/>
    <x v="4"/>
    <s v="Int"/>
    <x v="2"/>
    <s v="1366x768/1920x1080"/>
    <x v="0"/>
    <x v="0"/>
    <n v="28490"/>
    <s v="5_25-30"/>
    <s v="2_20-30"/>
    <x v="0"/>
    <x v="3"/>
    <s v="Q2`21"/>
    <n v="48233570"/>
    <n v="638855"/>
  </r>
  <r>
    <n v="782"/>
    <x v="4"/>
    <s v="HP 14s-dq2000"/>
    <x v="2"/>
    <x v="0"/>
    <x v="1"/>
    <x v="6"/>
    <s v="Int"/>
    <x v="2"/>
    <s v="1920x1080"/>
    <x v="0"/>
    <x v="0"/>
    <n v="36871"/>
    <s v="7_35-40"/>
    <s v="3_30-40"/>
    <x v="3"/>
    <x v="3"/>
    <s v="Q2`21"/>
    <n v="28833122"/>
    <n v="381896"/>
  </r>
  <r>
    <n v="7416"/>
    <x v="4"/>
    <s v="HP 14s-fq0000"/>
    <x v="2"/>
    <x v="0"/>
    <x v="0"/>
    <x v="7"/>
    <s v="Int"/>
    <x v="2"/>
    <s v="1366x768/1920x1080"/>
    <x v="0"/>
    <x v="0"/>
    <n v="36566"/>
    <s v="7_35-40"/>
    <s v="3_30-40"/>
    <x v="3"/>
    <x v="3"/>
    <s v="Q2`21"/>
    <n v="271173456"/>
    <n v="3591701"/>
  </r>
  <r>
    <n v="55"/>
    <x v="4"/>
    <s v="HP 14s-fq1000"/>
    <x v="2"/>
    <x v="0"/>
    <x v="0"/>
    <x v="25"/>
    <s v="Int"/>
    <x v="2"/>
    <s v="1920x1080"/>
    <x v="0"/>
    <x v="0"/>
    <n v="46530"/>
    <s v="9_45-50"/>
    <s v="4_40-50"/>
    <x v="1"/>
    <x v="3"/>
    <s v="Q2`21"/>
    <n v="2559150"/>
    <n v="33896"/>
  </r>
  <r>
    <n v="2876"/>
    <x v="4"/>
    <s v="HP 15-dw1000 Core"/>
    <x v="0"/>
    <x v="0"/>
    <x v="1"/>
    <x v="11"/>
    <s v="Int"/>
    <x v="0"/>
    <s v="1366x768/1920x1080"/>
    <x v="0"/>
    <x v="0"/>
    <n v="56747"/>
    <s v="11_55-60"/>
    <s v="5_50-60"/>
    <x v="2"/>
    <x v="3"/>
    <s v="Q2`21"/>
    <n v="163204372"/>
    <n v="2161647"/>
  </r>
  <r>
    <n v="158"/>
    <x v="4"/>
    <s v="HP 15-dw2000 Core"/>
    <x v="0"/>
    <x v="0"/>
    <x v="1"/>
    <x v="5"/>
    <s v="Int"/>
    <x v="0"/>
    <s v="1920x1080"/>
    <x v="0"/>
    <x v="0"/>
    <n v="49459"/>
    <s v="9_45-50"/>
    <s v="4_40-50"/>
    <x v="1"/>
    <x v="3"/>
    <s v="Q2`21"/>
    <n v="7814522"/>
    <n v="103504"/>
  </r>
  <r>
    <n v="94"/>
    <x v="4"/>
    <s v="HP 15-dw3000 Core"/>
    <x v="1"/>
    <x v="0"/>
    <x v="1"/>
    <x v="6"/>
    <s v="MX350"/>
    <x v="0"/>
    <s v="1920x1080"/>
    <x v="0"/>
    <x v="0"/>
    <n v="62428"/>
    <s v="12_60-65"/>
    <s v="6_60-70"/>
    <x v="4"/>
    <x v="3"/>
    <s v="Q2`21"/>
    <n v="5868232"/>
    <n v="77725"/>
  </r>
  <r>
    <n v="1596"/>
    <x v="4"/>
    <s v="HP 15-gw0000"/>
    <x v="0"/>
    <x v="0"/>
    <x v="0"/>
    <x v="1"/>
    <s v="Int"/>
    <x v="0"/>
    <s v="1920x1080"/>
    <x v="0"/>
    <x v="0"/>
    <n v="37017"/>
    <s v="7_35-40"/>
    <s v="3_30-40"/>
    <x v="3"/>
    <x v="3"/>
    <s v="Q2`21"/>
    <n v="59079132"/>
    <n v="782505"/>
  </r>
  <r>
    <n v="6308"/>
    <x v="4"/>
    <s v="HP 15s-eq1000"/>
    <x v="0"/>
    <x v="0"/>
    <x v="0"/>
    <x v="1"/>
    <s v="Int"/>
    <x v="0"/>
    <s v="1920x1080"/>
    <x v="0"/>
    <x v="0"/>
    <n v="41169"/>
    <s v="8_40-45"/>
    <s v="4_40-50"/>
    <x v="1"/>
    <x v="3"/>
    <s v="Q2`21"/>
    <n v="259694052"/>
    <n v="3439656"/>
  </r>
  <r>
    <n v="356"/>
    <x v="4"/>
    <s v="HP 15s-fq1000 Core"/>
    <x v="0"/>
    <x v="0"/>
    <x v="1"/>
    <x v="5"/>
    <s v="Int"/>
    <x v="0"/>
    <s v="1366x768/1920x1080"/>
    <x v="0"/>
    <x v="0"/>
    <n v="46795"/>
    <s v="9_45-50"/>
    <s v="4_40-50"/>
    <x v="1"/>
    <x v="3"/>
    <s v="Q2`21"/>
    <n v="16659020"/>
    <n v="220649"/>
  </r>
  <r>
    <n v="1832"/>
    <x v="4"/>
    <s v="HP 15s-fq2000 Core"/>
    <x v="0"/>
    <x v="0"/>
    <x v="1"/>
    <x v="6"/>
    <s v="Int"/>
    <x v="0"/>
    <s v="1920x1080"/>
    <x v="0"/>
    <x v="0"/>
    <n v="48277"/>
    <s v="9_45-50"/>
    <s v="4_40-50"/>
    <x v="1"/>
    <x v="3"/>
    <s v="Q2`21"/>
    <n v="88443464"/>
    <n v="1171437"/>
  </r>
  <r>
    <n v="12"/>
    <x v="4"/>
    <s v="HP 15s-fq3000"/>
    <x v="0"/>
    <x v="0"/>
    <x v="1"/>
    <x v="24"/>
    <s v="Int"/>
    <x v="0"/>
    <s v="1920x1080"/>
    <x v="0"/>
    <x v="1"/>
    <n v="31230"/>
    <s v="6_30-35"/>
    <s v="3_30-40"/>
    <x v="3"/>
    <x v="3"/>
    <s v="Q2`21"/>
    <n v="374760"/>
    <n v="4964"/>
  </r>
  <r>
    <n v="5"/>
    <x v="4"/>
    <s v="HP 17-by3000 Core"/>
    <x v="1"/>
    <x v="0"/>
    <x v="1"/>
    <x v="5"/>
    <s v="Int/MX330"/>
    <x v="1"/>
    <s v="1920x1080"/>
    <x v="0"/>
    <x v="0"/>
    <n v="56550"/>
    <s v="11_55-60"/>
    <s v="5_50-60"/>
    <x v="2"/>
    <x v="3"/>
    <s v="Q2`21"/>
    <n v="282750"/>
    <n v="3745"/>
  </r>
  <r>
    <n v="1531"/>
    <x v="4"/>
    <s v="HP 17-by4000 Core"/>
    <x v="1"/>
    <x v="0"/>
    <x v="1"/>
    <x v="6"/>
    <s v="Int/MX350"/>
    <x v="1"/>
    <s v="1920x1080"/>
    <x v="0"/>
    <x v="0"/>
    <n v="55622"/>
    <s v="11_55-60"/>
    <s v="5_50-60"/>
    <x v="2"/>
    <x v="3"/>
    <s v="Q2`21"/>
    <n v="85157282"/>
    <n v="1127911"/>
  </r>
  <r>
    <n v="2536"/>
    <x v="4"/>
    <s v="HP 17-ca2000"/>
    <x v="0"/>
    <x v="0"/>
    <x v="0"/>
    <x v="1"/>
    <s v="Int"/>
    <x v="1"/>
    <s v="1600x900/1920x1080"/>
    <x v="0"/>
    <x v="0"/>
    <n v="47352"/>
    <s v="9_45-50"/>
    <s v="4_40-50"/>
    <x v="1"/>
    <x v="3"/>
    <s v="Q2`21"/>
    <n v="120084672"/>
    <n v="1590525"/>
  </r>
  <r>
    <n v="919"/>
    <x v="4"/>
    <s v="HP 17-ca3000"/>
    <x v="0"/>
    <x v="0"/>
    <x v="0"/>
    <x v="7"/>
    <s v="Int"/>
    <x v="1"/>
    <s v="1920x1080"/>
    <x v="0"/>
    <x v="0"/>
    <n v="58915"/>
    <s v="11_55-60"/>
    <s v="5_50-60"/>
    <x v="2"/>
    <x v="3"/>
    <s v="Q2`21"/>
    <n v="54142885"/>
    <n v="717124"/>
  </r>
  <r>
    <n v="37"/>
    <x v="4"/>
    <s v="Omen 15-ek0000"/>
    <x v="3"/>
    <x v="0"/>
    <x v="1"/>
    <x v="10"/>
    <s v="GTX1660"/>
    <x v="0"/>
    <s v="1920x1080"/>
    <x v="0"/>
    <x v="0"/>
    <n v="120150"/>
    <s v="24_120-125"/>
    <s v="12_120-130"/>
    <x v="5"/>
    <x v="3"/>
    <s v="Q2`21"/>
    <n v="4445550"/>
    <n v="58881"/>
  </r>
  <r>
    <n v="45"/>
    <x v="4"/>
    <s v="Omen 15-en0000"/>
    <x v="3"/>
    <x v="0"/>
    <x v="0"/>
    <x v="7"/>
    <s v="GTX1660"/>
    <x v="0"/>
    <s v="1920x1080"/>
    <x v="0"/>
    <x v="0"/>
    <n v="91178"/>
    <s v="18_90-95"/>
    <s v="9_90-100"/>
    <x v="5"/>
    <x v="3"/>
    <s v="Q2`21"/>
    <n v="4103010"/>
    <n v="54345"/>
  </r>
  <r>
    <n v="12"/>
    <x v="4"/>
    <s v="Omen 17-cb1000"/>
    <x v="3"/>
    <x v="0"/>
    <x v="1"/>
    <x v="10"/>
    <s v="RTX2070/RTX2080"/>
    <x v="1"/>
    <s v="1920x1080"/>
    <x v="0"/>
    <x v="0"/>
    <n v="121251"/>
    <s v="24_120-125"/>
    <s v="12_120-130"/>
    <x v="5"/>
    <x v="3"/>
    <s v="Q2`21"/>
    <n v="1455012"/>
    <n v="19272"/>
  </r>
  <r>
    <n v="69"/>
    <x v="4"/>
    <s v="Pavilion 13-bb0000"/>
    <x v="2"/>
    <x v="0"/>
    <x v="1"/>
    <x v="6"/>
    <s v="Int"/>
    <x v="3"/>
    <s v="1920x1080"/>
    <x v="0"/>
    <x v="0"/>
    <n v="58124"/>
    <s v="11_55-60"/>
    <s v="5_50-60"/>
    <x v="2"/>
    <x v="3"/>
    <s v="Q2`21"/>
    <n v="4010556"/>
    <n v="53120"/>
  </r>
  <r>
    <n v="170"/>
    <x v="4"/>
    <s v="Pavilion 14-dv0000"/>
    <x v="2"/>
    <x v="0"/>
    <x v="1"/>
    <x v="6"/>
    <s v="Int"/>
    <x v="2"/>
    <s v="1920x1080"/>
    <x v="0"/>
    <x v="0"/>
    <n v="57189"/>
    <s v="11_55-60"/>
    <s v="5_50-60"/>
    <x v="2"/>
    <x v="3"/>
    <s v="Q2`21"/>
    <n v="9722130"/>
    <n v="128770"/>
  </r>
  <r>
    <n v="210"/>
    <x v="4"/>
    <s v="Pavilion 15-dk0000"/>
    <x v="3"/>
    <x v="0"/>
    <x v="1"/>
    <x v="9"/>
    <s v="GTX1660"/>
    <x v="0"/>
    <s v="1920x1080"/>
    <x v="0"/>
    <x v="0"/>
    <n v="62511"/>
    <s v="12_60-65"/>
    <s v="6_60-70"/>
    <x v="4"/>
    <x v="3"/>
    <s v="Q2`21"/>
    <n v="13127310"/>
    <n v="173872"/>
  </r>
  <r>
    <n v="713"/>
    <x v="4"/>
    <s v="Pavilion 15-dk1000"/>
    <x v="3"/>
    <x v="0"/>
    <x v="1"/>
    <x v="10"/>
    <s v="GTX1650/GTX1660"/>
    <x v="0"/>
    <s v="1920x1080"/>
    <x v="0"/>
    <x v="0"/>
    <n v="77927"/>
    <s v="15_75-80"/>
    <s v="7_70-80"/>
    <x v="6"/>
    <x v="3"/>
    <s v="Q2`21"/>
    <n v="55561951"/>
    <n v="735920"/>
  </r>
  <r>
    <n v="2499"/>
    <x v="4"/>
    <s v="Pavilion 15-ec1000"/>
    <x v="3"/>
    <x v="0"/>
    <x v="0"/>
    <x v="7"/>
    <s v="GTX1650"/>
    <x v="0"/>
    <s v="1920x1080"/>
    <x v="0"/>
    <x v="0"/>
    <n v="71146"/>
    <s v="14_70-75"/>
    <s v="7_70-80"/>
    <x v="6"/>
    <x v="3"/>
    <s v="Q2`21"/>
    <n v="177793854"/>
    <n v="2354885"/>
  </r>
  <r>
    <n v="387"/>
    <x v="4"/>
    <s v="Pavilion 15-eg0000"/>
    <x v="1"/>
    <x v="0"/>
    <x v="1"/>
    <x v="6"/>
    <s v="MX450"/>
    <x v="0"/>
    <s v="1920x1080"/>
    <x v="0"/>
    <x v="0"/>
    <n v="65651"/>
    <s v="13_65-70"/>
    <s v="6_60-70"/>
    <x v="4"/>
    <x v="3"/>
    <s v="Q2`21"/>
    <n v="25406937"/>
    <n v="336516"/>
  </r>
  <r>
    <n v="5465"/>
    <x v="4"/>
    <s v="Pavilion 15-eh0000"/>
    <x v="0"/>
    <x v="0"/>
    <x v="0"/>
    <x v="7"/>
    <s v="Int"/>
    <x v="0"/>
    <s v="1920x1080"/>
    <x v="0"/>
    <x v="0"/>
    <n v="55170"/>
    <s v="11_55-60"/>
    <s v="5_50-60"/>
    <x v="2"/>
    <x v="3"/>
    <s v="Q2`21"/>
    <n v="301504050"/>
    <n v="3993431"/>
  </r>
  <r>
    <n v="180"/>
    <x v="4"/>
    <s v="Pavilion 15-eh1000"/>
    <x v="0"/>
    <x v="0"/>
    <x v="0"/>
    <x v="25"/>
    <s v="Int"/>
    <x v="0"/>
    <s v="1920x1080"/>
    <x v="0"/>
    <x v="0"/>
    <n v="65990"/>
    <s v="13_65-70"/>
    <s v="6_60-70"/>
    <x v="4"/>
    <x v="3"/>
    <s v="Q2`21"/>
    <n v="11878200"/>
    <n v="157327"/>
  </r>
  <r>
    <n v="168"/>
    <x v="4"/>
    <s v="Pavilion 16-a0000"/>
    <x v="3"/>
    <x v="0"/>
    <x v="1"/>
    <x v="10"/>
    <s v="GTX1650/GTX1660/RTX2060"/>
    <x v="5"/>
    <s v="1920x1080"/>
    <x v="0"/>
    <x v="0"/>
    <n v="91159"/>
    <s v="18_90-95"/>
    <s v="9_90-100"/>
    <x v="5"/>
    <x v="3"/>
    <s v="Q2`21"/>
    <n v="15314712"/>
    <n v="202844"/>
  </r>
  <r>
    <n v="995"/>
    <x v="4"/>
    <s v="Pavilion 17-cd1000"/>
    <x v="3"/>
    <x v="0"/>
    <x v="1"/>
    <x v="10"/>
    <s v="GTX1650/GTX1660"/>
    <x v="1"/>
    <s v="1920x1080"/>
    <x v="0"/>
    <x v="0"/>
    <n v="91171"/>
    <s v="18_90-95"/>
    <s v="9_90-100"/>
    <x v="5"/>
    <x v="3"/>
    <s v="Q2`21"/>
    <n v="90715145"/>
    <n v="1201525"/>
  </r>
  <r>
    <n v="174"/>
    <x v="4"/>
    <s v="Pavilion x360 14-dw1000"/>
    <x v="2"/>
    <x v="0"/>
    <x v="1"/>
    <x v="6"/>
    <s v="Int"/>
    <x v="2"/>
    <s v="1920x1080"/>
    <x v="1"/>
    <x v="0"/>
    <n v="56376"/>
    <s v="11_55-60"/>
    <s v="5_50-60"/>
    <x v="2"/>
    <x v="3"/>
    <s v="Q2`21"/>
    <n v="9809424"/>
    <n v="129926"/>
  </r>
  <r>
    <n v="161"/>
    <x v="4"/>
    <s v="Pavilion x360 15-dq1000"/>
    <x v="1"/>
    <x v="0"/>
    <x v="1"/>
    <x v="11"/>
    <s v="Int/M535"/>
    <x v="0"/>
    <s v="1920x1080"/>
    <x v="1"/>
    <x v="0"/>
    <n v="54238"/>
    <s v="10_50-55"/>
    <s v="5_50-60"/>
    <x v="2"/>
    <x v="3"/>
    <s v="Q2`21"/>
    <n v="8732318"/>
    <n v="115660"/>
  </r>
  <r>
    <n v="2710"/>
    <x v="4"/>
    <s v="ProBook 430 G7"/>
    <x v="2"/>
    <x v="1"/>
    <x v="1"/>
    <x v="11"/>
    <s v="Int"/>
    <x v="3"/>
    <s v="1920x1080"/>
    <x v="0"/>
    <x v="0"/>
    <n v="63831"/>
    <s v="12_60-65"/>
    <s v="6_60-70"/>
    <x v="4"/>
    <x v="3"/>
    <s v="Q2`21"/>
    <n v="172982010"/>
    <n v="2291152"/>
  </r>
  <r>
    <n v="865"/>
    <x v="4"/>
    <s v="ProBook 430 G8"/>
    <x v="2"/>
    <x v="1"/>
    <x v="1"/>
    <x v="6"/>
    <s v="Int"/>
    <x v="3"/>
    <s v="1920x1080"/>
    <x v="0"/>
    <x v="0"/>
    <n v="77090"/>
    <s v="15_75-80"/>
    <s v="7_70-80"/>
    <x v="6"/>
    <x v="3"/>
    <s v="Q2`21"/>
    <n v="66682850"/>
    <n v="883217"/>
  </r>
  <r>
    <n v="1597"/>
    <x v="4"/>
    <s v="ProBook 440 G7"/>
    <x v="2"/>
    <x v="1"/>
    <x v="1"/>
    <x v="11"/>
    <s v="Int"/>
    <x v="2"/>
    <s v="1366x768/1920x1080"/>
    <x v="0"/>
    <x v="0"/>
    <n v="65671"/>
    <s v="13_65-70"/>
    <s v="6_60-70"/>
    <x v="4"/>
    <x v="3"/>
    <s v="Q2`21"/>
    <n v="104876587"/>
    <n v="1389094"/>
  </r>
  <r>
    <n v="329"/>
    <x v="4"/>
    <s v="ProBook 440 G8"/>
    <x v="2"/>
    <x v="1"/>
    <x v="1"/>
    <x v="6"/>
    <s v="Int"/>
    <x v="2"/>
    <s v="1920x1080"/>
    <x v="0"/>
    <x v="0"/>
    <n v="74170"/>
    <s v="14_70-75"/>
    <s v="7_70-80"/>
    <x v="6"/>
    <x v="3"/>
    <s v="Q2`21"/>
    <n v="24401930"/>
    <n v="323204"/>
  </r>
  <r>
    <n v="5119"/>
    <x v="4"/>
    <s v="ProBook 445 G7"/>
    <x v="2"/>
    <x v="1"/>
    <x v="0"/>
    <x v="7"/>
    <s v="Int"/>
    <x v="2"/>
    <s v="1920x1080"/>
    <x v="0"/>
    <x v="0"/>
    <n v="59531"/>
    <s v="11_55-60"/>
    <s v="5_50-60"/>
    <x v="2"/>
    <x v="3"/>
    <s v="Q2`21"/>
    <n v="304739189"/>
    <n v="4036281"/>
  </r>
  <r>
    <n v="1596"/>
    <x v="4"/>
    <s v="ProBook 450 G7"/>
    <x v="0"/>
    <x v="1"/>
    <x v="1"/>
    <x v="11"/>
    <s v="Int"/>
    <x v="0"/>
    <s v="1920x1080"/>
    <x v="0"/>
    <x v="0"/>
    <n v="69869"/>
    <s v="13_65-70"/>
    <s v="6_60-70"/>
    <x v="4"/>
    <x v="3"/>
    <s v="Q2`21"/>
    <n v="111510924"/>
    <n v="1476966"/>
  </r>
  <r>
    <n v="742"/>
    <x v="4"/>
    <s v="ProBook 450 G8"/>
    <x v="0"/>
    <x v="1"/>
    <x v="1"/>
    <x v="6"/>
    <s v="Int"/>
    <x v="0"/>
    <s v="1920x1080"/>
    <x v="0"/>
    <x v="0"/>
    <n v="73397"/>
    <s v="14_70-75"/>
    <s v="7_70-80"/>
    <x v="6"/>
    <x v="3"/>
    <s v="Q2`21"/>
    <n v="54460574"/>
    <n v="721332"/>
  </r>
  <r>
    <n v="292"/>
    <x v="4"/>
    <s v="ProBook 455 G7"/>
    <x v="0"/>
    <x v="1"/>
    <x v="0"/>
    <x v="7"/>
    <s v="Int"/>
    <x v="0"/>
    <s v="1920x1080"/>
    <x v="0"/>
    <x v="0"/>
    <n v="66771"/>
    <s v="13_65-70"/>
    <s v="6_60-70"/>
    <x v="4"/>
    <x v="3"/>
    <s v="Q2`21"/>
    <n v="19497132"/>
    <n v="258240"/>
  </r>
  <r>
    <n v="271"/>
    <x v="4"/>
    <s v="ProBook 470 G7"/>
    <x v="1"/>
    <x v="1"/>
    <x v="1"/>
    <x v="11"/>
    <s v="Radeon 530"/>
    <x v="1"/>
    <s v="1920x1080"/>
    <x v="0"/>
    <x v="0"/>
    <n v="67942"/>
    <s v="13_65-70"/>
    <s v="6_60-70"/>
    <x v="4"/>
    <x v="3"/>
    <s v="Q2`21"/>
    <n v="18412282"/>
    <n v="243871"/>
  </r>
  <r>
    <n v="26"/>
    <x v="4"/>
    <s v="ProBook 630 G8"/>
    <x v="2"/>
    <x v="1"/>
    <x v="1"/>
    <x v="6"/>
    <s v="Int"/>
    <x v="3"/>
    <s v="1920x1080"/>
    <x v="0"/>
    <x v="0"/>
    <n v="90223"/>
    <s v="18_90-95"/>
    <s v="9_90-100"/>
    <x v="5"/>
    <x v="3"/>
    <s v="Q2`21"/>
    <n v="2345798"/>
    <n v="31070"/>
  </r>
  <r>
    <n v="62"/>
    <x v="4"/>
    <s v="ProBook 635 G7"/>
    <x v="2"/>
    <x v="1"/>
    <x v="0"/>
    <x v="7"/>
    <s v="Int"/>
    <x v="3"/>
    <s v="1920x1080"/>
    <x v="0"/>
    <x v="0"/>
    <n v="86247"/>
    <s v="17_85-90"/>
    <s v="8_80-90"/>
    <x v="5"/>
    <x v="3"/>
    <s v="Q2`21"/>
    <n v="5347314"/>
    <n v="70825"/>
  </r>
  <r>
    <n v="59"/>
    <x v="4"/>
    <s v="ProBook 640 G5"/>
    <x v="2"/>
    <x v="1"/>
    <x v="1"/>
    <x v="4"/>
    <s v="Int"/>
    <x v="2"/>
    <s v="1920x1080"/>
    <x v="0"/>
    <x v="0"/>
    <n v="68770"/>
    <s v="13_65-70"/>
    <s v="6_60-70"/>
    <x v="4"/>
    <x v="3"/>
    <s v="Q2`21"/>
    <n v="4057430"/>
    <n v="53741"/>
  </r>
  <r>
    <n v="145"/>
    <x v="4"/>
    <s v="ProBook 640 G8"/>
    <x v="2"/>
    <x v="1"/>
    <x v="1"/>
    <x v="6"/>
    <s v="Int"/>
    <x v="2"/>
    <s v="1920x1080"/>
    <x v="0"/>
    <x v="0"/>
    <n v="83251"/>
    <s v="16_80-85"/>
    <s v="8_80-90"/>
    <x v="5"/>
    <x v="3"/>
    <s v="Q2`21"/>
    <n v="12071395"/>
    <n v="159886"/>
  </r>
  <r>
    <n v="212"/>
    <x v="4"/>
    <s v="ProBook 650 G5"/>
    <x v="0"/>
    <x v="1"/>
    <x v="1"/>
    <x v="4"/>
    <s v="Int"/>
    <x v="0"/>
    <s v="1920x1080"/>
    <x v="0"/>
    <x v="0"/>
    <n v="83826"/>
    <s v="16_80-85"/>
    <s v="8_80-90"/>
    <x v="5"/>
    <x v="3"/>
    <s v="Q2`21"/>
    <n v="17771112"/>
    <n v="235379"/>
  </r>
  <r>
    <n v="196"/>
    <x v="4"/>
    <s v="ProBook 650 G8"/>
    <x v="0"/>
    <x v="1"/>
    <x v="1"/>
    <x v="6"/>
    <s v="Int"/>
    <x v="0"/>
    <s v="1920x1080"/>
    <x v="0"/>
    <x v="0"/>
    <n v="86602"/>
    <s v="17_85-90"/>
    <s v="8_80-90"/>
    <x v="5"/>
    <x v="3"/>
    <s v="Q2`21"/>
    <n v="16973992"/>
    <n v="224821"/>
  </r>
  <r>
    <n v="2"/>
    <x v="4"/>
    <s v="Probook x360 11 G5"/>
    <x v="4"/>
    <x v="1"/>
    <x v="1"/>
    <x v="2"/>
    <s v="Int"/>
    <x v="4"/>
    <n v="0"/>
    <x v="1"/>
    <x v="1"/>
    <n v="30000"/>
    <s v="6_30-35"/>
    <s v="3_30-40"/>
    <x v="3"/>
    <x v="3"/>
    <s v="Q2`21"/>
    <n v="60000"/>
    <n v="795"/>
  </r>
  <r>
    <n v="32"/>
    <x v="4"/>
    <s v="ProBook x360 435 G7"/>
    <x v="2"/>
    <x v="1"/>
    <x v="0"/>
    <x v="7"/>
    <s v="Int"/>
    <x v="3"/>
    <s v="1920x1080"/>
    <x v="1"/>
    <x v="0"/>
    <n v="72453"/>
    <s v="14_70-75"/>
    <s v="7_70-80"/>
    <x v="6"/>
    <x v="3"/>
    <s v="Q2`21"/>
    <n v="2318496"/>
    <n v="30709"/>
  </r>
  <r>
    <n v="2"/>
    <x v="4"/>
    <s v="Spectre x360 13-aw0000"/>
    <x v="2"/>
    <x v="0"/>
    <x v="1"/>
    <x v="11"/>
    <s v="Int"/>
    <x v="3"/>
    <s v="1920x1080"/>
    <x v="1"/>
    <x v="0"/>
    <n v="124484"/>
    <s v="24_120-125"/>
    <s v="12_120-130"/>
    <x v="5"/>
    <x v="3"/>
    <s v="Q2`21"/>
    <n v="248968"/>
    <n v="3298"/>
  </r>
  <r>
    <n v="25"/>
    <x v="4"/>
    <s v="Spectre x360 13-aw2000"/>
    <x v="2"/>
    <x v="0"/>
    <x v="1"/>
    <x v="6"/>
    <s v="Int"/>
    <x v="3"/>
    <s v="1920x1080"/>
    <x v="1"/>
    <x v="0"/>
    <n v="120454"/>
    <s v="24_120-125"/>
    <s v="12_120-130"/>
    <x v="5"/>
    <x v="3"/>
    <s v="Q2`21"/>
    <n v="3011350"/>
    <n v="39885"/>
  </r>
  <r>
    <n v="84"/>
    <x v="4"/>
    <s v="Spectre x360 14-ea0000"/>
    <x v="2"/>
    <x v="0"/>
    <x v="1"/>
    <x v="6"/>
    <s v="Int"/>
    <x v="3"/>
    <s v="1920x1080"/>
    <x v="1"/>
    <x v="0"/>
    <n v="135149"/>
    <s v="27_135-140"/>
    <s v="13_130-140"/>
    <x v="5"/>
    <x v="3"/>
    <s v="Q2`21"/>
    <n v="11352516"/>
    <n v="150364"/>
  </r>
  <r>
    <n v="12"/>
    <x v="4"/>
    <s v="Spectre x360 15-eb0000"/>
    <x v="3"/>
    <x v="0"/>
    <x v="1"/>
    <x v="11"/>
    <s v="MX350/GTX1650"/>
    <x v="0"/>
    <s v="3840x2160"/>
    <x v="1"/>
    <x v="0"/>
    <n v="173857"/>
    <s v="34_170-175"/>
    <s v="17_170-180"/>
    <x v="5"/>
    <x v="3"/>
    <s v="Q2`21"/>
    <n v="2086284"/>
    <n v="27633"/>
  </r>
  <r>
    <n v="20"/>
    <x v="4"/>
    <s v="Spectre x360 15-eb1000"/>
    <x v="0"/>
    <x v="0"/>
    <x v="1"/>
    <x v="6"/>
    <s v="Int"/>
    <x v="0"/>
    <s v="3840x2160"/>
    <x v="1"/>
    <x v="0"/>
    <n v="144866"/>
    <s v="28_140-145"/>
    <s v="14_140-150"/>
    <x v="5"/>
    <x v="3"/>
    <s v="Q2`21"/>
    <n v="2897320"/>
    <n v="38375"/>
  </r>
  <r>
    <n v="2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3"/>
    <s v="Q2`21"/>
    <n v="142300"/>
    <n v="1885"/>
  </r>
  <r>
    <n v="15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3"/>
    <s v="Q2`21"/>
    <n v="3159855"/>
    <n v="41852"/>
  </r>
  <r>
    <n v="5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3"/>
    <s v="Q2`21"/>
    <n v="1128475"/>
    <n v="14947"/>
  </r>
  <r>
    <n v="2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3"/>
    <s v="Q2`21"/>
    <n v="2802580"/>
    <n v="37120"/>
  </r>
  <r>
    <n v="9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3"/>
    <s v="Q2`21"/>
    <n v="1610910"/>
    <n v="21337"/>
  </r>
  <r>
    <n v="33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3"/>
    <s v="Q2`21"/>
    <n v="6834729"/>
    <n v="90526"/>
  </r>
  <r>
    <n v="3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3"/>
    <s v="Q2`21"/>
    <n v="329970"/>
    <n v="4370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3"/>
    <s v="Q2`21"/>
    <n v="229400"/>
    <n v="3038"/>
  </r>
  <r>
    <n v="115"/>
    <x v="4"/>
    <s v="ZBook Firefly 14 G7"/>
    <x v="5"/>
    <x v="1"/>
    <x v="1"/>
    <x v="10"/>
    <s v="Int/Quadro P520"/>
    <x v="2"/>
    <s v="1920x1080"/>
    <x v="0"/>
    <x v="0"/>
    <n v="100690"/>
    <s v="20_100-105"/>
    <s v="10_100-110"/>
    <x v="5"/>
    <x v="3"/>
    <s v="Q2`21"/>
    <n v="11579350"/>
    <n v="153369"/>
  </r>
  <r>
    <n v="3"/>
    <x v="4"/>
    <s v="ZBook Firefly 14 G8"/>
    <x v="5"/>
    <x v="1"/>
    <x v="1"/>
    <x v="5"/>
    <s v="Quadro T500"/>
    <x v="2"/>
    <s v="1920x1080"/>
    <x v="0"/>
    <x v="0"/>
    <n v="131600"/>
    <s v="26_130-135"/>
    <s v="13_130-140"/>
    <x v="5"/>
    <x v="3"/>
    <s v="Q2`21"/>
    <n v="394800"/>
    <n v="5229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3"/>
    <s v="Q2`21"/>
    <n v="6400900"/>
    <n v="84780"/>
  </r>
  <r>
    <n v="3"/>
    <x v="4"/>
    <s v="ZBook Firefly 15 G8"/>
    <x v="5"/>
    <x v="1"/>
    <x v="1"/>
    <x v="6"/>
    <s v="Quadro T500"/>
    <x v="0"/>
    <s v="1920x1080"/>
    <x v="0"/>
    <x v="0"/>
    <n v="142300"/>
    <s v="28_140-145"/>
    <s v="14_140-150"/>
    <x v="5"/>
    <x v="3"/>
    <s v="Q2`21"/>
    <n v="426900"/>
    <n v="5654"/>
  </r>
  <r>
    <n v="2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3"/>
    <s v="Q2`21"/>
    <n v="459980"/>
    <n v="6092"/>
  </r>
  <r>
    <n v="33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3"/>
    <s v="Q2`21"/>
    <n v="7541688"/>
    <n v="99890"/>
  </r>
  <r>
    <n v="10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3"/>
    <s v="Q2`21"/>
    <n v="2001050"/>
    <n v="26504"/>
  </r>
  <r>
    <n v="33"/>
    <x v="5"/>
    <s v="IdeaPad 3 14IIL05"/>
    <x v="2"/>
    <x v="0"/>
    <x v="1"/>
    <x v="5"/>
    <s v="Int"/>
    <x v="2"/>
    <s v="1920x1080"/>
    <x v="0"/>
    <x v="0"/>
    <n v="45672"/>
    <s v="9_45-50"/>
    <s v="4_40-50"/>
    <x v="1"/>
    <x v="3"/>
    <s v="Q2`21"/>
    <n v="1507176"/>
    <n v="19963"/>
  </r>
  <r>
    <n v="632"/>
    <x v="5"/>
    <s v="IdeaPad 3 14ITL6"/>
    <x v="2"/>
    <x v="0"/>
    <x v="1"/>
    <x v="6"/>
    <s v="Int"/>
    <x v="2"/>
    <s v="1920x1080"/>
    <x v="0"/>
    <x v="0"/>
    <n v="42690"/>
    <s v="8_40-45"/>
    <s v="4_40-50"/>
    <x v="1"/>
    <x v="3"/>
    <s v="Q2`21"/>
    <n v="26980080"/>
    <n v="357352"/>
  </r>
  <r>
    <n v="1242"/>
    <x v="5"/>
    <s v="IdeaPad 3 15ADA05"/>
    <x v="0"/>
    <x v="0"/>
    <x v="0"/>
    <x v="1"/>
    <s v="Int"/>
    <x v="0"/>
    <s v="1920x1080"/>
    <x v="0"/>
    <x v="0"/>
    <n v="42050"/>
    <s v="8_40-45"/>
    <s v="4_40-50"/>
    <x v="1"/>
    <x v="3"/>
    <s v="Q2`21"/>
    <n v="52226100"/>
    <n v="691736"/>
  </r>
  <r>
    <n v="4727"/>
    <x v="5"/>
    <s v="IdeaPad 3 15ARE05"/>
    <x v="0"/>
    <x v="0"/>
    <x v="0"/>
    <x v="7"/>
    <s v="Int"/>
    <x v="0"/>
    <s v="1920x1080"/>
    <x v="0"/>
    <x v="0"/>
    <n v="45443"/>
    <s v="9_45-50"/>
    <s v="4_40-50"/>
    <x v="1"/>
    <x v="3"/>
    <s v="Q2`21"/>
    <n v="214809061"/>
    <n v="2845153"/>
  </r>
  <r>
    <n v="2539"/>
    <x v="5"/>
    <s v="IdeaPad 3 15IGL05"/>
    <x v="0"/>
    <x v="0"/>
    <x v="1"/>
    <x v="2"/>
    <s v="Int"/>
    <x v="0"/>
    <s v="1920x1080"/>
    <x v="0"/>
    <x v="1"/>
    <n v="30359"/>
    <s v="6_30-35"/>
    <s v="3_30-40"/>
    <x v="3"/>
    <x v="3"/>
    <s v="Q2`21"/>
    <n v="77081501"/>
    <n v="1020947"/>
  </r>
  <r>
    <n v="1341"/>
    <x v="5"/>
    <s v="IdeaPad 3 15IIL05"/>
    <x v="0"/>
    <x v="0"/>
    <x v="1"/>
    <x v="5"/>
    <s v="Int"/>
    <x v="0"/>
    <s v="1920x1080"/>
    <x v="0"/>
    <x v="0"/>
    <n v="44247"/>
    <s v="8_40-45"/>
    <s v="4_40-50"/>
    <x v="1"/>
    <x v="3"/>
    <s v="Q2`21"/>
    <n v="59335227"/>
    <n v="785897"/>
  </r>
  <r>
    <n v="471"/>
    <x v="5"/>
    <s v="IdeaPad 3 15IML05"/>
    <x v="1"/>
    <x v="0"/>
    <x v="1"/>
    <x v="11"/>
    <s v="Int/MX130"/>
    <x v="0"/>
    <s v="1920x1080"/>
    <x v="0"/>
    <x v="0"/>
    <n v="32657"/>
    <s v="6_30-35"/>
    <s v="3_30-40"/>
    <x v="3"/>
    <x v="3"/>
    <s v="Q2`21"/>
    <n v="15381447"/>
    <n v="203728"/>
  </r>
  <r>
    <n v="12"/>
    <x v="5"/>
    <s v="IdeaPad 3 17ADA05"/>
    <x v="0"/>
    <x v="0"/>
    <x v="0"/>
    <x v="1"/>
    <s v="Int"/>
    <x v="1"/>
    <s v="1600x900"/>
    <x v="0"/>
    <x v="0"/>
    <n v="40326"/>
    <s v="8_40-45"/>
    <s v="4_40-50"/>
    <x v="1"/>
    <x v="3"/>
    <s v="Q2`21"/>
    <n v="483912"/>
    <n v="6409"/>
  </r>
  <r>
    <n v="13"/>
    <x v="5"/>
    <s v="IdeaPad 330-15AST"/>
    <x v="0"/>
    <x v="0"/>
    <x v="0"/>
    <x v="0"/>
    <s v="Int"/>
    <x v="0"/>
    <s v="1366x768/1920x1080"/>
    <x v="0"/>
    <x v="0"/>
    <n v="28657"/>
    <s v="5_25-30"/>
    <s v="2_20-30"/>
    <x v="0"/>
    <x v="3"/>
    <s v="Q2`21"/>
    <n v="372541"/>
    <n v="4934"/>
  </r>
  <r>
    <n v="10"/>
    <x v="5"/>
    <s v="IdeaPad 330-15IKB"/>
    <x v="1"/>
    <x v="0"/>
    <x v="1"/>
    <x v="3"/>
    <s v="Radeon 530/MX110"/>
    <x v="0"/>
    <s v="1920x1080"/>
    <x v="0"/>
    <x v="0"/>
    <n v="38990"/>
    <s v="7_35-40"/>
    <s v="3_30-40"/>
    <x v="3"/>
    <x v="3"/>
    <s v="Q2`21"/>
    <n v="389900"/>
    <n v="5164"/>
  </r>
  <r>
    <n v="194"/>
    <x v="5"/>
    <s v="IdeaPad 5 14ALC05"/>
    <x v="2"/>
    <x v="0"/>
    <x v="0"/>
    <x v="25"/>
    <s v="Int"/>
    <x v="2"/>
    <s v="1920x1080"/>
    <x v="0"/>
    <x v="0"/>
    <n v="45320"/>
    <s v="9_45-50"/>
    <s v="4_40-50"/>
    <x v="1"/>
    <x v="3"/>
    <s v="Q2`21"/>
    <n v="8792080"/>
    <n v="116451"/>
  </r>
  <r>
    <n v="383"/>
    <x v="5"/>
    <s v="IdeaPad 5 14ARE05"/>
    <x v="2"/>
    <x v="0"/>
    <x v="0"/>
    <x v="7"/>
    <s v="Int"/>
    <x v="2"/>
    <s v="1920x1080"/>
    <x v="0"/>
    <x v="0"/>
    <n v="60506"/>
    <s v="12_60-65"/>
    <s v="6_60-70"/>
    <x v="4"/>
    <x v="3"/>
    <s v="Q2`21"/>
    <n v="23173798"/>
    <n v="306938"/>
  </r>
  <r>
    <n v="49"/>
    <x v="5"/>
    <s v="IdeaPad 5 14IIL05"/>
    <x v="2"/>
    <x v="0"/>
    <x v="1"/>
    <x v="5"/>
    <s v="Int"/>
    <x v="2"/>
    <s v="1920x1080"/>
    <x v="0"/>
    <x v="0"/>
    <n v="51626"/>
    <s v="10_50-55"/>
    <s v="5_50-60"/>
    <x v="2"/>
    <x v="3"/>
    <s v="Q2`21"/>
    <n v="2529674"/>
    <n v="33506"/>
  </r>
  <r>
    <n v="76"/>
    <x v="5"/>
    <s v="IdeaPad 5 14ITL05"/>
    <x v="2"/>
    <x v="0"/>
    <x v="1"/>
    <x v="6"/>
    <s v="Int"/>
    <x v="2"/>
    <s v="1920x1080"/>
    <x v="0"/>
    <x v="0"/>
    <n v="65762"/>
    <s v="13_65-70"/>
    <s v="6_60-70"/>
    <x v="4"/>
    <x v="3"/>
    <s v="Q2`21"/>
    <n v="4997912"/>
    <n v="66198"/>
  </r>
  <r>
    <n v="515"/>
    <x v="5"/>
    <s v="IdeaPad 5 15ARE05"/>
    <x v="0"/>
    <x v="0"/>
    <x v="0"/>
    <x v="7"/>
    <s v="Int"/>
    <x v="0"/>
    <s v="1920x1080"/>
    <x v="0"/>
    <x v="0"/>
    <n v="61489"/>
    <s v="12_60-65"/>
    <s v="6_60-70"/>
    <x v="4"/>
    <x v="3"/>
    <s v="Q2`21"/>
    <n v="31666835"/>
    <n v="419428"/>
  </r>
  <r>
    <n v="113"/>
    <x v="5"/>
    <s v="IdeaPad 5 15IIL05"/>
    <x v="0"/>
    <x v="0"/>
    <x v="1"/>
    <x v="5"/>
    <s v="Int"/>
    <x v="0"/>
    <s v="1920x1080"/>
    <x v="0"/>
    <x v="0"/>
    <n v="63899"/>
    <s v="12_60-65"/>
    <s v="6_60-70"/>
    <x v="4"/>
    <x v="3"/>
    <s v="Q2`21"/>
    <n v="7220587"/>
    <n v="95637"/>
  </r>
  <r>
    <n v="62"/>
    <x v="5"/>
    <s v="IdeaPad 5 15ITL05"/>
    <x v="0"/>
    <x v="0"/>
    <x v="1"/>
    <x v="6"/>
    <s v="Int"/>
    <x v="0"/>
    <s v="1920x1080"/>
    <x v="0"/>
    <x v="0"/>
    <n v="60910"/>
    <s v="12_60-65"/>
    <s v="6_60-70"/>
    <x v="4"/>
    <x v="3"/>
    <s v="Q2`21"/>
    <n v="3776420"/>
    <n v="50019"/>
  </r>
  <r>
    <n v="2"/>
    <x v="5"/>
    <s v="IdeaPad C340-14IML"/>
    <x v="2"/>
    <x v="0"/>
    <x v="1"/>
    <x v="11"/>
    <s v="Int"/>
    <x v="2"/>
    <s v="1920x1080"/>
    <x v="1"/>
    <x v="0"/>
    <n v="47141"/>
    <s v="9_45-50"/>
    <s v="4_40-50"/>
    <x v="1"/>
    <x v="3"/>
    <s v="Q2`21"/>
    <n v="94282"/>
    <n v="1249"/>
  </r>
  <r>
    <n v="7"/>
    <x v="5"/>
    <s v="IdeaPad Creator 5i 15IMH05"/>
    <x v="3"/>
    <x v="0"/>
    <x v="1"/>
    <x v="10"/>
    <s v="GTX1650"/>
    <x v="0"/>
    <s v="1920x1080"/>
    <x v="0"/>
    <x v="0"/>
    <n v="112120"/>
    <s v="22_110-115"/>
    <s v="11_110-120"/>
    <x v="5"/>
    <x v="3"/>
    <s v="Q2`21"/>
    <n v="784840"/>
    <n v="10395"/>
  </r>
  <r>
    <n v="3939"/>
    <x v="5"/>
    <s v="IdeaPad Gaming 3 15ARH05"/>
    <x v="3"/>
    <x v="0"/>
    <x v="0"/>
    <x v="7"/>
    <s v="GTX1650"/>
    <x v="0"/>
    <s v="1920x1080"/>
    <x v="0"/>
    <x v="0"/>
    <n v="70994"/>
    <s v="14_70-75"/>
    <s v="7_70-80"/>
    <x v="6"/>
    <x v="3"/>
    <s v="Q2`21"/>
    <n v="279645366"/>
    <n v="3703912"/>
  </r>
  <r>
    <n v="743"/>
    <x v="5"/>
    <s v="IdeaPad Gaming 3 15IMH05"/>
    <x v="3"/>
    <x v="0"/>
    <x v="1"/>
    <x v="10"/>
    <s v="GTX1650"/>
    <x v="0"/>
    <s v="1920x1080"/>
    <x v="0"/>
    <x v="0"/>
    <n v="78503"/>
    <s v="15_75-80"/>
    <s v="7_70-80"/>
    <x v="6"/>
    <x v="3"/>
    <s v="Q2`21"/>
    <n v="58327729"/>
    <n v="772553"/>
  </r>
  <r>
    <n v="235"/>
    <x v="5"/>
    <s v="IdeaPad L3 15IML05"/>
    <x v="0"/>
    <x v="0"/>
    <x v="1"/>
    <x v="11"/>
    <s v="Int"/>
    <x v="0"/>
    <s v="1920x1080"/>
    <x v="0"/>
    <x v="0"/>
    <n v="35703"/>
    <s v="7_35-40"/>
    <s v="3_30-40"/>
    <x v="3"/>
    <x v="3"/>
    <s v="Q2`21"/>
    <n v="8390205"/>
    <n v="111129"/>
  </r>
  <r>
    <n v="4678"/>
    <x v="5"/>
    <s v="IdeaPad L340-15API"/>
    <x v="0"/>
    <x v="0"/>
    <x v="0"/>
    <x v="1"/>
    <s v="Int"/>
    <x v="0"/>
    <s v="1920x1080"/>
    <x v="0"/>
    <x v="0"/>
    <n v="41911"/>
    <s v="8_40-45"/>
    <s v="4_40-50"/>
    <x v="1"/>
    <x v="3"/>
    <s v="Q2`21"/>
    <n v="196059658"/>
    <n v="2596817"/>
  </r>
  <r>
    <n v="58"/>
    <x v="5"/>
    <s v="IdeaPad L340-15IWL"/>
    <x v="0"/>
    <x v="0"/>
    <x v="1"/>
    <x v="4"/>
    <s v="Int"/>
    <x v="0"/>
    <s v="1920x1080"/>
    <x v="0"/>
    <x v="0"/>
    <n v="44871"/>
    <s v="8_40-45"/>
    <s v="4_40-50"/>
    <x v="1"/>
    <x v="3"/>
    <s v="Q2`21"/>
    <n v="2602518"/>
    <n v="34470"/>
  </r>
  <r>
    <n v="2"/>
    <x v="5"/>
    <s v="IdeaPad L340-17API"/>
    <x v="0"/>
    <x v="0"/>
    <x v="0"/>
    <x v="1"/>
    <s v="Int"/>
    <x v="1"/>
    <s v="1920x1080"/>
    <x v="0"/>
    <x v="0"/>
    <n v="66629"/>
    <s v="13_65-70"/>
    <s v="6_60-70"/>
    <x v="4"/>
    <x v="3"/>
    <s v="Q2`21"/>
    <n v="133258"/>
    <n v="1765"/>
  </r>
  <r>
    <n v="245"/>
    <x v="5"/>
    <s v="IdeaPad L340-17IRH"/>
    <x v="3"/>
    <x v="0"/>
    <x v="1"/>
    <x v="9"/>
    <s v="GTX1050/GTX1650"/>
    <x v="1"/>
    <s v="1920x1080"/>
    <x v="0"/>
    <x v="0"/>
    <n v="67488"/>
    <s v="13_65-70"/>
    <s v="6_60-70"/>
    <x v="4"/>
    <x v="3"/>
    <s v="Q2`21"/>
    <n v="16534560"/>
    <n v="219001"/>
  </r>
  <r>
    <n v="43"/>
    <x v="5"/>
    <s v="IdeaPad S145-15API"/>
    <x v="0"/>
    <x v="0"/>
    <x v="0"/>
    <x v="1"/>
    <s v="Int"/>
    <x v="0"/>
    <s v="1920x1080"/>
    <x v="0"/>
    <x v="0"/>
    <n v="38973"/>
    <s v="7_35-40"/>
    <s v="3_30-40"/>
    <x v="3"/>
    <x v="3"/>
    <s v="Q2`21"/>
    <n v="1675839"/>
    <n v="22197"/>
  </r>
  <r>
    <n v="6125"/>
    <x v="5"/>
    <s v="IdeaPad S145-15IIL"/>
    <x v="0"/>
    <x v="0"/>
    <x v="1"/>
    <x v="5"/>
    <s v="Int"/>
    <x v="0"/>
    <s v="1920x1080"/>
    <x v="0"/>
    <x v="0"/>
    <n v="38241"/>
    <s v="7_35-40"/>
    <s v="3_30-40"/>
    <x v="3"/>
    <x v="3"/>
    <s v="Q2`21"/>
    <n v="234226125"/>
    <n v="3102333"/>
  </r>
  <r>
    <n v="4"/>
    <x v="5"/>
    <s v="IdeaPad S340-15IWL"/>
    <x v="0"/>
    <x v="0"/>
    <x v="1"/>
    <x v="4"/>
    <s v="Int"/>
    <x v="0"/>
    <s v="1920x1080"/>
    <x v="0"/>
    <x v="0"/>
    <n v="58900"/>
    <s v="11_55-60"/>
    <s v="5_50-60"/>
    <x v="2"/>
    <x v="3"/>
    <s v="Q2`21"/>
    <n v="235600"/>
    <n v="3121"/>
  </r>
  <r>
    <n v="12"/>
    <x v="5"/>
    <s v="IdeaPad S540-13ARE"/>
    <x v="2"/>
    <x v="0"/>
    <x v="0"/>
    <x v="7"/>
    <s v="Int"/>
    <x v="3"/>
    <s v="1920x1080"/>
    <x v="0"/>
    <x v="0"/>
    <n v="86065"/>
    <s v="17_85-90"/>
    <s v="8_80-90"/>
    <x v="5"/>
    <x v="3"/>
    <s v="Q2`21"/>
    <n v="1032780"/>
    <n v="13679"/>
  </r>
  <r>
    <n v="295"/>
    <x v="5"/>
    <s v="Legion 5 15ACH6H"/>
    <x v="3"/>
    <x v="0"/>
    <x v="0"/>
    <x v="22"/>
    <s v="RTX3060/RTX3070"/>
    <x v="0"/>
    <s v="2560x1600"/>
    <x v="0"/>
    <x v="0"/>
    <n v="161200"/>
    <s v="32_160-165"/>
    <s v="16_160-170"/>
    <x v="5"/>
    <x v="3"/>
    <s v="Q2`21"/>
    <n v="47554000"/>
    <n v="629854"/>
  </r>
  <r>
    <n v="235"/>
    <x v="5"/>
    <s v="Legion 5 15ARH05"/>
    <x v="3"/>
    <x v="0"/>
    <x v="0"/>
    <x v="7"/>
    <s v="GTX1650/GTX1660"/>
    <x v="0"/>
    <s v="1920x1080"/>
    <x v="0"/>
    <x v="0"/>
    <n v="84000"/>
    <s v="16_80-85"/>
    <s v="8_80-90"/>
    <x v="5"/>
    <x v="3"/>
    <s v="Q2`21"/>
    <n v="19740000"/>
    <n v="261457"/>
  </r>
  <r>
    <n v="14"/>
    <x v="5"/>
    <s v="Legion 5 17ARH05H"/>
    <x v="3"/>
    <x v="0"/>
    <x v="0"/>
    <x v="7"/>
    <s v="GTX1660/RTX2060"/>
    <x v="1"/>
    <s v="1920x1080"/>
    <x v="0"/>
    <x v="0"/>
    <n v="97817"/>
    <s v="19_95-100"/>
    <s v="9_90-100"/>
    <x v="5"/>
    <x v="3"/>
    <s v="Q2`21"/>
    <n v="1369438"/>
    <n v="18138"/>
  </r>
  <r>
    <n v="374"/>
    <x v="5"/>
    <s v="Legion 5 17IMH05"/>
    <x v="3"/>
    <x v="0"/>
    <x v="1"/>
    <x v="10"/>
    <s v="GTX1660"/>
    <x v="1"/>
    <s v="1920x1080"/>
    <x v="0"/>
    <x v="0"/>
    <n v="103401"/>
    <s v="20_100-105"/>
    <s v="10_100-110"/>
    <x v="5"/>
    <x v="3"/>
    <s v="Q2`21"/>
    <n v="38671974"/>
    <n v="512212"/>
  </r>
  <r>
    <n v="159"/>
    <x v="5"/>
    <s v="Legion 5i 15IMH05"/>
    <x v="3"/>
    <x v="0"/>
    <x v="1"/>
    <x v="10"/>
    <s v="GTX1650/GTX1660/RTX2060"/>
    <x v="0"/>
    <s v="1920x1080"/>
    <x v="0"/>
    <x v="0"/>
    <n v="97696"/>
    <s v="19_95-100"/>
    <s v="9_90-100"/>
    <x v="5"/>
    <x v="3"/>
    <s v="Q2`21"/>
    <n v="15533664"/>
    <n v="205744"/>
  </r>
  <r>
    <n v="4"/>
    <x v="5"/>
    <s v="Legion 5Pi 15IMH05"/>
    <x v="3"/>
    <x v="0"/>
    <x v="1"/>
    <x v="10"/>
    <s v="GTX1650/GTX1660"/>
    <x v="0"/>
    <s v="1920x1080"/>
    <x v="0"/>
    <x v="0"/>
    <n v="106591"/>
    <s v="21_105-110"/>
    <s v="10_100-110"/>
    <x v="5"/>
    <x v="3"/>
    <s v="Q2`21"/>
    <n v="426364"/>
    <n v="5647"/>
  </r>
  <r>
    <n v="221"/>
    <x v="5"/>
    <s v="Legion 7i 15IMH05"/>
    <x v="3"/>
    <x v="0"/>
    <x v="1"/>
    <x v="10"/>
    <s v="RTX2060/RTX2070/RTX2080"/>
    <x v="0"/>
    <s v="1920x1080"/>
    <x v="0"/>
    <x v="0"/>
    <n v="164780"/>
    <s v="32_160-165"/>
    <s v="16_160-170"/>
    <x v="5"/>
    <x v="3"/>
    <s v="Q2`21"/>
    <n v="36416380"/>
    <n v="482336"/>
  </r>
  <r>
    <n v="53"/>
    <x v="5"/>
    <s v="Legion 7i 15IMHG05"/>
    <x v="3"/>
    <x v="0"/>
    <x v="1"/>
    <x v="10"/>
    <s v="RTX2070/RTX2080"/>
    <x v="0"/>
    <s v="1920x1080"/>
    <x v="0"/>
    <x v="0"/>
    <n v="196481"/>
    <s v="39_195-200"/>
    <s v="19_190-200"/>
    <x v="5"/>
    <x v="3"/>
    <s v="Q2`21"/>
    <n v="10413493"/>
    <n v="137927"/>
  </r>
  <r>
    <n v="2"/>
    <x v="5"/>
    <s v="Legion Creator 7i 15IMH05"/>
    <x v="3"/>
    <x v="0"/>
    <x v="1"/>
    <x v="10"/>
    <s v="RTX2060"/>
    <x v="0"/>
    <s v="1920x1080"/>
    <x v="0"/>
    <x v="0"/>
    <n v="213704"/>
    <s v="42_210-215"/>
    <s v="21_210-220"/>
    <x v="5"/>
    <x v="3"/>
    <s v="Q2`21"/>
    <n v="427408"/>
    <n v="5661"/>
  </r>
  <r>
    <n v="23"/>
    <x v="5"/>
    <s v="Legion Slim 7i 15IMH5"/>
    <x v="3"/>
    <x v="0"/>
    <x v="1"/>
    <x v="10"/>
    <s v="RTX2060"/>
    <x v="0"/>
    <s v="1920x1080"/>
    <x v="0"/>
    <x v="0"/>
    <n v="133990"/>
    <s v="26_130-135"/>
    <s v="13_130-140"/>
    <x v="5"/>
    <x v="3"/>
    <s v="Q2`21"/>
    <n v="3081770"/>
    <n v="40818"/>
  </r>
  <r>
    <n v="2"/>
    <x v="5"/>
    <s v="Legion Y540-15IRH"/>
    <x v="3"/>
    <x v="0"/>
    <x v="1"/>
    <x v="9"/>
    <s v="GTX1660"/>
    <x v="0"/>
    <s v="1920x1080"/>
    <x v="0"/>
    <x v="0"/>
    <n v="97172"/>
    <s v="19_95-100"/>
    <s v="9_90-100"/>
    <x v="5"/>
    <x v="3"/>
    <s v="Q2`21"/>
    <n v="194344"/>
    <n v="2574"/>
  </r>
  <r>
    <n v="47"/>
    <x v="5"/>
    <s v="Thinkbook 13s-IML"/>
    <x v="2"/>
    <x v="1"/>
    <x v="1"/>
    <x v="11"/>
    <s v="Int"/>
    <x v="3"/>
    <s v="1920x1080"/>
    <x v="0"/>
    <x v="0"/>
    <n v="72759"/>
    <s v="14_70-75"/>
    <s v="7_70-80"/>
    <x v="6"/>
    <x v="3"/>
    <s v="Q2`21"/>
    <n v="3419673"/>
    <n v="45294"/>
  </r>
  <r>
    <n v="867"/>
    <x v="5"/>
    <s v="Thinkbook 13s-ITL G2"/>
    <x v="2"/>
    <x v="1"/>
    <x v="1"/>
    <x v="6"/>
    <s v="Int"/>
    <x v="3"/>
    <s v="1920x1200/2560x1600"/>
    <x v="0"/>
    <x v="0"/>
    <n v="82492"/>
    <s v="16_80-85"/>
    <s v="8_80-90"/>
    <x v="5"/>
    <x v="3"/>
    <s v="Q2`21"/>
    <n v="71520564"/>
    <n v="947292"/>
  </r>
  <r>
    <n v="886"/>
    <x v="5"/>
    <s v="Thinkbook 14-ARE G2"/>
    <x v="2"/>
    <x v="1"/>
    <x v="0"/>
    <x v="7"/>
    <s v="Int"/>
    <x v="2"/>
    <s v="1920x1080"/>
    <x v="0"/>
    <x v="0"/>
    <n v="54412"/>
    <s v="10_50-55"/>
    <s v="5_50-60"/>
    <x v="2"/>
    <x v="3"/>
    <s v="Q2`21"/>
    <n v="48209032"/>
    <n v="638530"/>
  </r>
  <r>
    <n v="391"/>
    <x v="5"/>
    <s v="Thinkbook 14-IIL"/>
    <x v="2"/>
    <x v="1"/>
    <x v="1"/>
    <x v="11"/>
    <s v="Int"/>
    <x v="2"/>
    <s v="1920x1080"/>
    <x v="0"/>
    <x v="0"/>
    <n v="58618"/>
    <s v="11_55-60"/>
    <s v="5_50-60"/>
    <x v="2"/>
    <x v="3"/>
    <s v="Q2`21"/>
    <n v="22919638"/>
    <n v="303571"/>
  </r>
  <r>
    <n v="287"/>
    <x v="5"/>
    <s v="Thinkbook 14-ITL G2"/>
    <x v="2"/>
    <x v="1"/>
    <x v="1"/>
    <x v="6"/>
    <s v="Int"/>
    <x v="2"/>
    <s v="1920x1080"/>
    <x v="0"/>
    <x v="0"/>
    <n v="68536"/>
    <s v="13_65-70"/>
    <s v="6_60-70"/>
    <x v="4"/>
    <x v="3"/>
    <s v="Q2`21"/>
    <n v="19669832"/>
    <n v="260528"/>
  </r>
  <r>
    <n v="68"/>
    <x v="5"/>
    <s v="Thinkbook 14s Yoga ITL"/>
    <x v="2"/>
    <x v="1"/>
    <x v="1"/>
    <x v="6"/>
    <s v="Int"/>
    <x v="2"/>
    <s v="1920x1080"/>
    <x v="1"/>
    <x v="0"/>
    <n v="67204"/>
    <s v="13_65-70"/>
    <s v="6_60-70"/>
    <x v="4"/>
    <x v="3"/>
    <s v="Q2`21"/>
    <n v="4569872"/>
    <n v="60528"/>
  </r>
  <r>
    <n v="422"/>
    <x v="5"/>
    <s v="Thinkbook 15-ARE G2"/>
    <x v="0"/>
    <x v="1"/>
    <x v="0"/>
    <x v="7"/>
    <s v="Int"/>
    <x v="0"/>
    <s v="1920x1080"/>
    <x v="0"/>
    <x v="0"/>
    <n v="60671"/>
    <s v="12_60-65"/>
    <s v="6_60-70"/>
    <x v="4"/>
    <x v="3"/>
    <s v="Q2`21"/>
    <n v="25603162"/>
    <n v="339115"/>
  </r>
  <r>
    <n v="510"/>
    <x v="5"/>
    <s v="Thinkbook 15-IIL"/>
    <x v="0"/>
    <x v="1"/>
    <x v="1"/>
    <x v="5"/>
    <s v="Int"/>
    <x v="0"/>
    <s v="1920x1080"/>
    <x v="0"/>
    <x v="0"/>
    <n v="59934"/>
    <s v="11_55-60"/>
    <s v="5_50-60"/>
    <x v="2"/>
    <x v="3"/>
    <s v="Q2`21"/>
    <n v="30566340"/>
    <n v="404852"/>
  </r>
  <r>
    <n v="1481"/>
    <x v="5"/>
    <s v="Thinkbook 15-ITL G2"/>
    <x v="0"/>
    <x v="1"/>
    <x v="1"/>
    <x v="6"/>
    <s v="Int"/>
    <x v="0"/>
    <s v="1920x1080"/>
    <x v="0"/>
    <x v="0"/>
    <n v="69950"/>
    <s v="13_65-70"/>
    <s v="6_60-70"/>
    <x v="4"/>
    <x v="3"/>
    <s v="Q2`21"/>
    <n v="103595950"/>
    <n v="1372132"/>
  </r>
  <r>
    <n v="194"/>
    <x v="5"/>
    <s v="Thinkbook 15P-IMH"/>
    <x v="3"/>
    <x v="1"/>
    <x v="1"/>
    <x v="10"/>
    <s v="GTX1650"/>
    <x v="0"/>
    <s v="1920x1080"/>
    <x v="0"/>
    <x v="0"/>
    <n v="105193"/>
    <s v="21_105-110"/>
    <s v="10_100-110"/>
    <x v="5"/>
    <x v="3"/>
    <s v="Q2`21"/>
    <n v="20407442"/>
    <n v="270297"/>
  </r>
  <r>
    <n v="7"/>
    <x v="5"/>
    <s v="ThinkPad E14 Gen2-ARE"/>
    <x v="2"/>
    <x v="1"/>
    <x v="0"/>
    <x v="7"/>
    <s v="Int"/>
    <x v="2"/>
    <s v="1920x1080"/>
    <x v="0"/>
    <x v="0"/>
    <n v="72026"/>
    <s v="14_70-75"/>
    <s v="7_70-80"/>
    <x v="6"/>
    <x v="3"/>
    <s v="Q2`21"/>
    <n v="504182"/>
    <n v="6678"/>
  </r>
  <r>
    <n v="681"/>
    <x v="5"/>
    <s v="ThinkPad E14 Gen2-ITU"/>
    <x v="2"/>
    <x v="1"/>
    <x v="1"/>
    <x v="6"/>
    <s v="Int"/>
    <x v="2"/>
    <s v="1920x1080"/>
    <x v="0"/>
    <x v="0"/>
    <n v="77075"/>
    <s v="15_75-80"/>
    <s v="7_70-80"/>
    <x v="6"/>
    <x v="3"/>
    <s v="Q2`21"/>
    <n v="52488075"/>
    <n v="695206"/>
  </r>
  <r>
    <n v="630"/>
    <x v="5"/>
    <s v="ThinkPad E14-IML"/>
    <x v="2"/>
    <x v="1"/>
    <x v="1"/>
    <x v="11"/>
    <s v="Int"/>
    <x v="2"/>
    <s v="1920x1080"/>
    <x v="0"/>
    <x v="0"/>
    <n v="78703"/>
    <s v="15_75-80"/>
    <s v="7_70-80"/>
    <x v="6"/>
    <x v="3"/>
    <s v="Q2`21"/>
    <n v="49582890"/>
    <n v="656727"/>
  </r>
  <r>
    <n v="150"/>
    <x v="5"/>
    <s v="ThinkPad E15 Gen2-ARE"/>
    <x v="0"/>
    <x v="1"/>
    <x v="0"/>
    <x v="7"/>
    <s v="Int"/>
    <x v="0"/>
    <s v="1920x1080"/>
    <x v="0"/>
    <x v="0"/>
    <n v="71828"/>
    <s v="14_70-75"/>
    <s v="7_70-80"/>
    <x v="6"/>
    <x v="3"/>
    <s v="Q2`21"/>
    <n v="10774200"/>
    <n v="142705"/>
  </r>
  <r>
    <n v="516"/>
    <x v="5"/>
    <s v="ThinkPad E15 Gen2-ITU"/>
    <x v="0"/>
    <x v="1"/>
    <x v="1"/>
    <x v="6"/>
    <s v="Int"/>
    <x v="0"/>
    <s v="1920x1080"/>
    <x v="0"/>
    <x v="0"/>
    <n v="84085"/>
    <s v="16_80-85"/>
    <s v="8_80-90"/>
    <x v="5"/>
    <x v="3"/>
    <s v="Q2`21"/>
    <n v="43387860"/>
    <n v="574674"/>
  </r>
  <r>
    <n v="548"/>
    <x v="5"/>
    <s v="ThinkPad E15-IML"/>
    <x v="0"/>
    <x v="1"/>
    <x v="1"/>
    <x v="11"/>
    <s v="Int"/>
    <x v="0"/>
    <s v="1920x1080"/>
    <x v="0"/>
    <x v="0"/>
    <n v="83307"/>
    <s v="16_80-85"/>
    <s v="8_80-90"/>
    <x v="5"/>
    <x v="3"/>
    <s v="Q2`21"/>
    <n v="45652236"/>
    <n v="604665"/>
  </r>
  <r>
    <n v="206"/>
    <x v="5"/>
    <s v="ThinkPad L13"/>
    <x v="2"/>
    <x v="1"/>
    <x v="1"/>
    <x v="11"/>
    <s v="Int"/>
    <x v="3"/>
    <s v="1920x1080"/>
    <x v="0"/>
    <x v="0"/>
    <n v="82250"/>
    <s v="16_80-85"/>
    <s v="8_80-90"/>
    <x v="5"/>
    <x v="3"/>
    <s v="Q2`21"/>
    <n v="16943500"/>
    <n v="224417"/>
  </r>
  <r>
    <n v="144"/>
    <x v="5"/>
    <s v="ThinkPad L13 Gen2"/>
    <x v="2"/>
    <x v="1"/>
    <x v="1"/>
    <x v="6"/>
    <s v="Int"/>
    <x v="3"/>
    <s v="1920x1080"/>
    <x v="0"/>
    <x v="0"/>
    <n v="69953"/>
    <s v="13_65-70"/>
    <s v="6_60-70"/>
    <x v="4"/>
    <x v="3"/>
    <s v="Q2`21"/>
    <n v="10073232"/>
    <n v="133420"/>
  </r>
  <r>
    <n v="39"/>
    <x v="5"/>
    <s v="ThinkPad L13 Yoga"/>
    <x v="2"/>
    <x v="1"/>
    <x v="1"/>
    <x v="11"/>
    <s v="Int"/>
    <x v="3"/>
    <s v="1920x1080"/>
    <x v="1"/>
    <x v="0"/>
    <n v="91716"/>
    <s v="18_90-95"/>
    <s v="9_90-100"/>
    <x v="5"/>
    <x v="3"/>
    <s v="Q2`21"/>
    <n v="3576924"/>
    <n v="47376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3"/>
    <s v="Q2`21"/>
    <n v="2269000"/>
    <n v="30053"/>
  </r>
  <r>
    <n v="87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3"/>
    <s v="Q2`21"/>
    <n v="8378100"/>
    <n v="110968"/>
  </r>
  <r>
    <n v="358"/>
    <x v="5"/>
    <s v="ThinkPad L14 Gen1"/>
    <x v="2"/>
    <x v="1"/>
    <x v="1"/>
    <x v="11"/>
    <s v="Int"/>
    <x v="2"/>
    <s v="1920x1080"/>
    <x v="1"/>
    <x v="0"/>
    <n v="120595"/>
    <s v="24_120-125"/>
    <s v="12_120-130"/>
    <x v="5"/>
    <x v="3"/>
    <s v="Q2`21"/>
    <n v="43173010"/>
    <n v="571828"/>
  </r>
  <r>
    <n v="78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3"/>
    <s v="Q2`21"/>
    <n v="10307622"/>
    <n v="136525"/>
  </r>
  <r>
    <n v="1"/>
    <x v="5"/>
    <s v="ThinkPad L390"/>
    <x v="2"/>
    <x v="1"/>
    <x v="1"/>
    <x v="4"/>
    <s v="Int"/>
    <x v="3"/>
    <s v="1920x1080"/>
    <x v="0"/>
    <x v="0"/>
    <n v="84000"/>
    <s v="16_80-85"/>
    <s v="8_80-90"/>
    <x v="5"/>
    <x v="3"/>
    <s v="Q2`21"/>
    <n v="84000"/>
    <n v="1113"/>
  </r>
  <r>
    <n v="1"/>
    <x v="5"/>
    <s v="ThinkPad L480"/>
    <x v="2"/>
    <x v="1"/>
    <x v="1"/>
    <x v="15"/>
    <s v="Int"/>
    <x v="2"/>
    <s v="1366x768/1920x1080"/>
    <x v="0"/>
    <x v="0"/>
    <n v="55000"/>
    <s v="11_55-60"/>
    <s v="5_50-60"/>
    <x v="2"/>
    <x v="3"/>
    <s v="Q2`21"/>
    <n v="55000"/>
    <n v="728"/>
  </r>
  <r>
    <n v="1"/>
    <x v="5"/>
    <s v="ThinkPad L580"/>
    <x v="0"/>
    <x v="1"/>
    <x v="1"/>
    <x v="15"/>
    <s v="Int"/>
    <x v="0"/>
    <s v="1366x768"/>
    <x v="0"/>
    <x v="0"/>
    <n v="69990"/>
    <s v="13_65-70"/>
    <s v="6_60-70"/>
    <x v="4"/>
    <x v="3"/>
    <s v="Q2`21"/>
    <n v="69990"/>
    <n v="927"/>
  </r>
  <r>
    <n v="1"/>
    <x v="5"/>
    <s v="ThinkPad L590"/>
    <x v="0"/>
    <x v="1"/>
    <x v="1"/>
    <x v="4"/>
    <s v="Int"/>
    <x v="0"/>
    <s v="1920x1080"/>
    <x v="0"/>
    <x v="0"/>
    <n v="71200"/>
    <s v="14_70-75"/>
    <s v="7_70-80"/>
    <x v="6"/>
    <x v="3"/>
    <s v="Q2`21"/>
    <n v="71200"/>
    <n v="943"/>
  </r>
  <r>
    <n v="1"/>
    <x v="5"/>
    <s v="ThinkPad P1 Gen2"/>
    <x v="5"/>
    <x v="1"/>
    <x v="1"/>
    <x v="9"/>
    <s v="Quadro T1000"/>
    <x v="0"/>
    <s v="1920x1080/3840x2160"/>
    <x v="0"/>
    <x v="0"/>
    <n v="216540"/>
    <s v="43_215-220"/>
    <s v="21_210-220"/>
    <x v="5"/>
    <x v="3"/>
    <s v="Q2`21"/>
    <n v="216540"/>
    <n v="2868"/>
  </r>
  <r>
    <n v="30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3"/>
    <s v="Q2`21"/>
    <n v="8276790"/>
    <n v="109626"/>
  </r>
  <r>
    <n v="6"/>
    <x v="5"/>
    <s v="ThinkPad P14s AMD Gen1"/>
    <x v="5"/>
    <x v="1"/>
    <x v="0"/>
    <x v="7"/>
    <s v="Int"/>
    <x v="2"/>
    <s v="1920x1080/3840x2160"/>
    <x v="0"/>
    <x v="0"/>
    <n v="117890"/>
    <s v="23_115-120"/>
    <s v="11_110-120"/>
    <x v="5"/>
    <x v="3"/>
    <s v="Q2`21"/>
    <n v="707340"/>
    <n v="9369"/>
  </r>
  <r>
    <n v="30"/>
    <x v="5"/>
    <s v="ThinkPad P14s Gen1"/>
    <x v="5"/>
    <x v="1"/>
    <x v="1"/>
    <x v="11"/>
    <s v="Quadro P520"/>
    <x v="2"/>
    <s v="1920x1080/3840x2160"/>
    <x v="0"/>
    <x v="0"/>
    <n v="123379"/>
    <s v="24_120-125"/>
    <s v="12_120-130"/>
    <x v="5"/>
    <x v="3"/>
    <s v="Q2`21"/>
    <n v="3701370"/>
    <n v="49025"/>
  </r>
  <r>
    <n v="73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3"/>
    <s v="Q2`21"/>
    <n v="15794645"/>
    <n v="209201"/>
  </r>
  <r>
    <n v="23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3"/>
    <s v="Q2`21"/>
    <n v="3308550"/>
    <n v="43822"/>
  </r>
  <r>
    <n v="3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3"/>
    <s v="Q2`21"/>
    <n v="4142390"/>
    <n v="54866"/>
  </r>
  <r>
    <n v="32"/>
    <x v="5"/>
    <s v="ThinkPad P17 Gen1"/>
    <x v="5"/>
    <x v="1"/>
    <x v="1"/>
    <x v="10"/>
    <s v="Quadro T2000/RTX5000"/>
    <x v="1"/>
    <s v="1920x1080/3840x2160"/>
    <x v="0"/>
    <x v="0"/>
    <n v="215440"/>
    <s v="43_215-220"/>
    <s v="21_210-220"/>
    <x v="5"/>
    <x v="3"/>
    <s v="Q2`21"/>
    <n v="6894080"/>
    <n v="91312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3"/>
    <s v="Q2`21"/>
    <n v="294940"/>
    <n v="3906"/>
  </r>
  <r>
    <n v="140"/>
    <x v="5"/>
    <s v="ThinkPad T14 AMD Gen1"/>
    <x v="2"/>
    <x v="1"/>
    <x v="0"/>
    <x v="7"/>
    <s v="Int"/>
    <x v="2"/>
    <s v="1920x1080"/>
    <x v="0"/>
    <x v="0"/>
    <n v="99332"/>
    <s v="19_95-100"/>
    <s v="9_90-100"/>
    <x v="5"/>
    <x v="3"/>
    <s v="Q2`21"/>
    <n v="13906480"/>
    <n v="184192"/>
  </r>
  <r>
    <n v="850"/>
    <x v="5"/>
    <s v="ThinkPad T14 Gen1"/>
    <x v="2"/>
    <x v="1"/>
    <x v="1"/>
    <x v="11"/>
    <s v="Int"/>
    <x v="2"/>
    <s v="1920x1080/3840x2160"/>
    <x v="0"/>
    <x v="0"/>
    <n v="118409"/>
    <s v="23_115-120"/>
    <s v="11_110-120"/>
    <x v="5"/>
    <x v="3"/>
    <s v="Q2`21"/>
    <n v="100647650"/>
    <n v="1333081"/>
  </r>
  <r>
    <n v="22"/>
    <x v="5"/>
    <s v="ThinkPad T14s AMD Gen1"/>
    <x v="2"/>
    <x v="1"/>
    <x v="0"/>
    <x v="7"/>
    <s v="Int"/>
    <x v="2"/>
    <s v="1920x1080"/>
    <x v="0"/>
    <x v="0"/>
    <n v="128253"/>
    <s v="25_125-130"/>
    <s v="12_120-130"/>
    <x v="5"/>
    <x v="3"/>
    <s v="Q2`21"/>
    <n v="2821566"/>
    <n v="37372"/>
  </r>
  <r>
    <n v="1811"/>
    <x v="5"/>
    <s v="ThinkPad T14s Gen1"/>
    <x v="2"/>
    <x v="1"/>
    <x v="1"/>
    <x v="11"/>
    <s v="Int"/>
    <x v="2"/>
    <s v="1920x1080"/>
    <x v="0"/>
    <x v="0"/>
    <n v="124990"/>
    <s v="24_120-125"/>
    <s v="12_120-130"/>
    <x v="5"/>
    <x v="3"/>
    <s v="Q2`21"/>
    <n v="226356890"/>
    <n v="2998105"/>
  </r>
  <r>
    <n v="324"/>
    <x v="5"/>
    <s v="ThinkPad T15 Gen1"/>
    <x v="1"/>
    <x v="1"/>
    <x v="1"/>
    <x v="11"/>
    <s v="Int/MX330"/>
    <x v="0"/>
    <s v="1920x1080"/>
    <x v="0"/>
    <x v="0"/>
    <n v="112156"/>
    <s v="22_110-115"/>
    <s v="11_110-120"/>
    <x v="5"/>
    <x v="3"/>
    <s v="Q2`21"/>
    <n v="36338544"/>
    <n v="481305"/>
  </r>
  <r>
    <n v="1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3"/>
    <s v="Q2`21"/>
    <n v="2847800"/>
    <n v="37719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3"/>
    <s v="Q2`21"/>
    <n v="4906440"/>
    <n v="64986"/>
  </r>
  <r>
    <n v="47"/>
    <x v="5"/>
    <s v="ThinkPad T495"/>
    <x v="2"/>
    <x v="1"/>
    <x v="0"/>
    <x v="1"/>
    <s v="Int"/>
    <x v="2"/>
    <s v="1920x1080"/>
    <x v="0"/>
    <x v="0"/>
    <n v="96203"/>
    <s v="19_95-100"/>
    <s v="9_90-100"/>
    <x v="5"/>
    <x v="3"/>
    <s v="Q2`21"/>
    <n v="4521541"/>
    <n v="59888"/>
  </r>
  <r>
    <n v="4"/>
    <x v="5"/>
    <s v="ThinkPad X1 Carbon Gen7"/>
    <x v="2"/>
    <x v="1"/>
    <x v="1"/>
    <x v="4"/>
    <s v="Int"/>
    <x v="2"/>
    <s v="1920x1080/2560x1440"/>
    <x v="0"/>
    <x v="0"/>
    <n v="159138"/>
    <s v="31_155-160"/>
    <s v="15_150-160"/>
    <x v="5"/>
    <x v="3"/>
    <s v="Q2`21"/>
    <n v="636552"/>
    <n v="8431"/>
  </r>
  <r>
    <n v="380"/>
    <x v="5"/>
    <s v="ThinkPad X1 Carbon Gen8"/>
    <x v="2"/>
    <x v="1"/>
    <x v="1"/>
    <x v="11"/>
    <s v="Int"/>
    <x v="2"/>
    <s v="1920x1080/3840x2160"/>
    <x v="1"/>
    <x v="0"/>
    <n v="158757"/>
    <s v="31_155-160"/>
    <s v="15_150-160"/>
    <x v="5"/>
    <x v="3"/>
    <s v="Q2`21"/>
    <n v="60327660"/>
    <n v="799042"/>
  </r>
  <r>
    <n v="2"/>
    <x v="5"/>
    <s v="ThinkPad X1 Extreme Gen2"/>
    <x v="3"/>
    <x v="1"/>
    <x v="1"/>
    <x v="9"/>
    <s v="GTX1650"/>
    <x v="0"/>
    <s v="1920x1080"/>
    <x v="0"/>
    <x v="0"/>
    <n v="223240"/>
    <s v="44_220-225"/>
    <s v="22_220-230"/>
    <x v="5"/>
    <x v="3"/>
    <s v="Q2`21"/>
    <n v="446480"/>
    <n v="5914"/>
  </r>
  <r>
    <n v="20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3"/>
    <s v="Q2`21"/>
    <n v="3906260"/>
    <n v="51739"/>
  </r>
  <r>
    <n v="8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3"/>
    <s v="Q2`21"/>
    <n v="12916748"/>
    <n v="171083"/>
  </r>
  <r>
    <n v="1"/>
    <x v="5"/>
    <s v="ThinkPad X1 Titanium Yoga Gen1"/>
    <x v="2"/>
    <x v="1"/>
    <x v="1"/>
    <x v="6"/>
    <s v="Int"/>
    <x v="3"/>
    <s v="2256x1504"/>
    <x v="1"/>
    <x v="0"/>
    <n v="204690"/>
    <s v="40_200-205"/>
    <s v="20_200-210"/>
    <x v="5"/>
    <x v="3"/>
    <s v="Q2`21"/>
    <n v="204690"/>
    <n v="2711"/>
  </r>
  <r>
    <n v="1"/>
    <x v="5"/>
    <s v="ThinkPad X1 Yoga 14 Gen4"/>
    <x v="2"/>
    <x v="1"/>
    <x v="1"/>
    <x v="4"/>
    <s v="Int"/>
    <x v="2"/>
    <s v="3840x2160/2560x1440"/>
    <x v="1"/>
    <x v="0"/>
    <n v="99400"/>
    <s v="19_95-100"/>
    <s v="9_90-100"/>
    <x v="5"/>
    <x v="3"/>
    <s v="Q2`21"/>
    <n v="99400"/>
    <n v="1317"/>
  </r>
  <r>
    <n v="42"/>
    <x v="5"/>
    <s v="ThinkPad X1 Yoga 14 Gen5"/>
    <x v="2"/>
    <x v="1"/>
    <x v="1"/>
    <x v="11"/>
    <s v="Int"/>
    <x v="2"/>
    <s v="1920x1080/2560x1440/3840x2160"/>
    <x v="1"/>
    <x v="0"/>
    <n v="173807"/>
    <s v="34_170-175"/>
    <s v="17_170-180"/>
    <x v="5"/>
    <x v="3"/>
    <s v="Q2`21"/>
    <n v="7299894"/>
    <n v="96687"/>
  </r>
  <r>
    <n v="7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3"/>
    <s v="Q2`21"/>
    <n v="995330"/>
    <n v="13183"/>
  </r>
  <r>
    <n v="33"/>
    <x v="5"/>
    <s v="ThinkPad X13 AMD G1"/>
    <x v="2"/>
    <x v="1"/>
    <x v="0"/>
    <x v="7"/>
    <s v="Int"/>
    <x v="3"/>
    <s v="1920x1080"/>
    <x v="0"/>
    <x v="0"/>
    <n v="101662"/>
    <s v="20_100-105"/>
    <s v="10_100-110"/>
    <x v="5"/>
    <x v="3"/>
    <s v="Q2`21"/>
    <n v="3354846"/>
    <n v="44435"/>
  </r>
  <r>
    <n v="583"/>
    <x v="5"/>
    <s v="ThinkPad X13 G1"/>
    <x v="2"/>
    <x v="1"/>
    <x v="1"/>
    <x v="11"/>
    <s v="Int"/>
    <x v="3"/>
    <s v="1920x1080"/>
    <x v="0"/>
    <x v="0"/>
    <n v="110290"/>
    <s v="22_110-115"/>
    <s v="11_110-120"/>
    <x v="5"/>
    <x v="3"/>
    <s v="Q2`21"/>
    <n v="64299070"/>
    <n v="851643"/>
  </r>
  <r>
    <n v="55"/>
    <x v="5"/>
    <s v="ThinkPad X13 Yoga G1"/>
    <x v="2"/>
    <x v="1"/>
    <x v="1"/>
    <x v="11"/>
    <s v="Int"/>
    <x v="3"/>
    <s v="1920x1080"/>
    <x v="1"/>
    <x v="0"/>
    <n v="143226"/>
    <s v="28_140-145"/>
    <s v="14_140-150"/>
    <x v="5"/>
    <x v="3"/>
    <s v="Q2`21"/>
    <n v="7877430"/>
    <n v="104337"/>
  </r>
  <r>
    <n v="198"/>
    <x v="5"/>
    <s v="ThinkPad X395"/>
    <x v="2"/>
    <x v="1"/>
    <x v="0"/>
    <x v="1"/>
    <s v="Int"/>
    <x v="3"/>
    <s v="1920x1080"/>
    <x v="0"/>
    <x v="0"/>
    <n v="79990"/>
    <s v="15_75-80"/>
    <s v="7_70-80"/>
    <x v="6"/>
    <x v="3"/>
    <s v="Q2`21"/>
    <n v="15838020"/>
    <n v="209775"/>
  </r>
  <r>
    <n v="380"/>
    <x v="5"/>
    <s v="V130-15IKB"/>
    <x v="0"/>
    <x v="1"/>
    <x v="1"/>
    <x v="3"/>
    <s v="Int"/>
    <x v="0"/>
    <s v="1920x1080"/>
    <x v="0"/>
    <x v="0"/>
    <n v="41307"/>
    <s v="8_40-45"/>
    <s v="4_40-50"/>
    <x v="1"/>
    <x v="3"/>
    <s v="Q2`21"/>
    <n v="15696660"/>
    <n v="207903"/>
  </r>
  <r>
    <n v="2604"/>
    <x v="5"/>
    <s v="V145-15AST"/>
    <x v="0"/>
    <x v="1"/>
    <x v="0"/>
    <x v="0"/>
    <s v="Int"/>
    <x v="0"/>
    <s v="1920x1080"/>
    <x v="0"/>
    <x v="0"/>
    <n v="33884"/>
    <s v="6_30-35"/>
    <s v="3_30-40"/>
    <x v="3"/>
    <x v="3"/>
    <s v="Q2`21"/>
    <n v="88233936"/>
    <n v="1168661"/>
  </r>
  <r>
    <n v="223"/>
    <x v="5"/>
    <s v="V14-ADA"/>
    <x v="2"/>
    <x v="1"/>
    <x v="0"/>
    <x v="1"/>
    <s v="Int"/>
    <x v="2"/>
    <s v="1920x1080"/>
    <x v="0"/>
    <x v="0"/>
    <n v="42059"/>
    <s v="8_40-45"/>
    <s v="4_40-50"/>
    <x v="1"/>
    <x v="3"/>
    <s v="Q2`21"/>
    <n v="9379157"/>
    <n v="124227"/>
  </r>
  <r>
    <n v="340"/>
    <x v="5"/>
    <s v="V14-IGL"/>
    <x v="2"/>
    <x v="1"/>
    <x v="1"/>
    <x v="2"/>
    <s v="Int"/>
    <x v="2"/>
    <s v="1920x1080"/>
    <x v="0"/>
    <x v="1"/>
    <n v="27234"/>
    <s v="5_25-30"/>
    <s v="2_20-30"/>
    <x v="0"/>
    <x v="3"/>
    <s v="Q2`21"/>
    <n v="9259560"/>
    <n v="122643"/>
  </r>
  <r>
    <n v="41"/>
    <x v="5"/>
    <s v="V14-IIL"/>
    <x v="2"/>
    <x v="1"/>
    <x v="1"/>
    <x v="5"/>
    <s v="Int"/>
    <x v="2"/>
    <s v="1920x1080"/>
    <x v="0"/>
    <x v="0"/>
    <n v="50050"/>
    <s v="10_50-55"/>
    <s v="5_50-60"/>
    <x v="2"/>
    <x v="3"/>
    <s v="Q2`21"/>
    <n v="2052050"/>
    <n v="27179"/>
  </r>
  <r>
    <n v="165"/>
    <x v="5"/>
    <s v="V155-15API"/>
    <x v="0"/>
    <x v="1"/>
    <x v="0"/>
    <x v="1"/>
    <s v="Int"/>
    <x v="0"/>
    <s v="1920x1080"/>
    <x v="0"/>
    <x v="0"/>
    <n v="44163"/>
    <s v="8_40-45"/>
    <s v="4_40-50"/>
    <x v="1"/>
    <x v="3"/>
    <s v="Q2`21"/>
    <n v="7286895"/>
    <n v="96515"/>
  </r>
  <r>
    <n v="1405"/>
    <x v="5"/>
    <s v="V15-ADA"/>
    <x v="0"/>
    <x v="1"/>
    <x v="0"/>
    <x v="1"/>
    <s v="Int"/>
    <x v="0"/>
    <s v="1920x1080"/>
    <x v="0"/>
    <x v="0"/>
    <n v="46604"/>
    <s v="9_45-50"/>
    <s v="4_40-50"/>
    <x v="1"/>
    <x v="3"/>
    <s v="Q2`21"/>
    <n v="65478620"/>
    <n v="867266"/>
  </r>
  <r>
    <n v="221"/>
    <x v="5"/>
    <s v="V15-IIL"/>
    <x v="0"/>
    <x v="1"/>
    <x v="1"/>
    <x v="5"/>
    <s v="Int"/>
    <x v="0"/>
    <s v="1920x1080"/>
    <x v="0"/>
    <x v="0"/>
    <n v="59772"/>
    <s v="11_55-60"/>
    <s v="5_50-60"/>
    <x v="2"/>
    <x v="3"/>
    <s v="Q2`21"/>
    <n v="13209612"/>
    <n v="174962"/>
  </r>
  <r>
    <n v="92"/>
    <x v="5"/>
    <s v="V17-IIL"/>
    <x v="1"/>
    <x v="1"/>
    <x v="1"/>
    <x v="5"/>
    <s v="Int/MX330"/>
    <x v="1"/>
    <s v="1920x1080"/>
    <x v="0"/>
    <x v="0"/>
    <n v="71078"/>
    <s v="14_70-75"/>
    <s v="7_70-80"/>
    <x v="6"/>
    <x v="3"/>
    <s v="Q2`21"/>
    <n v="6539176"/>
    <n v="86612"/>
  </r>
  <r>
    <n v="55"/>
    <x v="5"/>
    <s v="V340-17IWL"/>
    <x v="0"/>
    <x v="1"/>
    <x v="1"/>
    <x v="4"/>
    <s v="Int"/>
    <x v="1"/>
    <s v="1920x1080"/>
    <x v="0"/>
    <x v="0"/>
    <n v="68374"/>
    <s v="13_65-70"/>
    <s v="6_60-70"/>
    <x v="4"/>
    <x v="3"/>
    <s v="Q2`21"/>
    <n v="3760570"/>
    <n v="49809"/>
  </r>
  <r>
    <n v="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3"/>
    <s v="Q2`21"/>
    <n v="38200"/>
    <n v="506"/>
  </r>
  <r>
    <n v="168"/>
    <x v="5"/>
    <s v="Yoga 7 14ITL05"/>
    <x v="2"/>
    <x v="0"/>
    <x v="1"/>
    <x v="6"/>
    <s v="Int"/>
    <x v="2"/>
    <s v="1920x1080"/>
    <x v="1"/>
    <x v="0"/>
    <n v="94752"/>
    <s v="18_90-95"/>
    <s v="9_90-100"/>
    <x v="5"/>
    <x v="3"/>
    <s v="Q2`21"/>
    <n v="15918336"/>
    <n v="210839"/>
  </r>
  <r>
    <n v="2"/>
    <x v="5"/>
    <s v="Yoga 730-15IWL"/>
    <x v="0"/>
    <x v="0"/>
    <x v="1"/>
    <x v="4"/>
    <s v="Int"/>
    <x v="0"/>
    <s v="1920x1080"/>
    <x v="1"/>
    <x v="0"/>
    <n v="69157"/>
    <s v="13_65-70"/>
    <s v="6_60-70"/>
    <x v="4"/>
    <x v="3"/>
    <s v="Q2`21"/>
    <n v="138314"/>
    <n v="1832"/>
  </r>
  <r>
    <n v="21"/>
    <x v="5"/>
    <s v="Yoga 7i 15ITL5"/>
    <x v="0"/>
    <x v="0"/>
    <x v="1"/>
    <x v="6"/>
    <s v="Int"/>
    <x v="0"/>
    <s v="1920x1080"/>
    <x v="1"/>
    <x v="0"/>
    <n v="90864"/>
    <s v="18_90-95"/>
    <s v="9_90-100"/>
    <x v="5"/>
    <x v="3"/>
    <s v="Q2`21"/>
    <n v="1908144"/>
    <n v="25273"/>
  </r>
  <r>
    <n v="7"/>
    <x v="5"/>
    <s v="Yoga 9 15IMH5"/>
    <x v="3"/>
    <x v="0"/>
    <x v="1"/>
    <x v="10"/>
    <s v="GTX1650"/>
    <x v="0"/>
    <s v="1920x1080"/>
    <x v="1"/>
    <x v="0"/>
    <n v="171646"/>
    <s v="34_170-175"/>
    <s v="17_170-180"/>
    <x v="5"/>
    <x v="3"/>
    <s v="Q2`21"/>
    <n v="1201522"/>
    <n v="15914"/>
  </r>
  <r>
    <n v="10"/>
    <x v="5"/>
    <s v="Yoga 9i 14ITL5"/>
    <x v="2"/>
    <x v="0"/>
    <x v="1"/>
    <x v="6"/>
    <s v="Int"/>
    <x v="2"/>
    <s v="3840x2160"/>
    <x v="1"/>
    <x v="0"/>
    <n v="157613"/>
    <s v="31_155-160"/>
    <s v="15_150-160"/>
    <x v="5"/>
    <x v="3"/>
    <s v="Q2`21"/>
    <n v="1576130"/>
    <n v="20876"/>
  </r>
  <r>
    <n v="2"/>
    <x v="5"/>
    <s v="Yoga C940-15IRH"/>
    <x v="3"/>
    <x v="0"/>
    <x v="1"/>
    <x v="9"/>
    <s v="GTX1650"/>
    <x v="0"/>
    <s v="1920x1080/3840x2160"/>
    <x v="1"/>
    <x v="0"/>
    <n v="158095"/>
    <s v="31_155-160"/>
    <s v="15_150-160"/>
    <x v="5"/>
    <x v="3"/>
    <s v="Q2`21"/>
    <n v="316190"/>
    <n v="4188"/>
  </r>
  <r>
    <n v="16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3"/>
    <s v="Q2`21"/>
    <n v="2031984"/>
    <n v="26914"/>
  </r>
  <r>
    <n v="7"/>
    <x v="5"/>
    <s v="Yoga S740-15IRH"/>
    <x v="3"/>
    <x v="0"/>
    <x v="1"/>
    <x v="9"/>
    <s v="GTX1650"/>
    <x v="0"/>
    <s v="1920x1080"/>
    <x v="1"/>
    <x v="0"/>
    <n v="124218"/>
    <s v="24_120-125"/>
    <s v="12_120-130"/>
    <x v="5"/>
    <x v="3"/>
    <s v="Q2`21"/>
    <n v="869526"/>
    <n v="11517"/>
  </r>
  <r>
    <n v="229"/>
    <x v="5"/>
    <s v="Yoga Slim 7 14ARE05"/>
    <x v="2"/>
    <x v="0"/>
    <x v="0"/>
    <x v="7"/>
    <s v="Int"/>
    <x v="2"/>
    <s v="1920x1080"/>
    <x v="1"/>
    <x v="0"/>
    <n v="88266"/>
    <s v="17_85-90"/>
    <s v="8_80-90"/>
    <x v="5"/>
    <x v="3"/>
    <s v="Q2`21"/>
    <n v="20212914"/>
    <n v="267721"/>
  </r>
  <r>
    <n v="28"/>
    <x v="5"/>
    <s v="Yoga Slim 7 14IIL05"/>
    <x v="2"/>
    <x v="0"/>
    <x v="1"/>
    <x v="5"/>
    <s v="Int"/>
    <x v="2"/>
    <s v="1920x1080"/>
    <x v="1"/>
    <x v="0"/>
    <n v="87806"/>
    <s v="17_85-90"/>
    <s v="8_80-90"/>
    <x v="5"/>
    <x v="3"/>
    <s v="Q2`21"/>
    <n v="2458568"/>
    <n v="32564"/>
  </r>
  <r>
    <n v="21"/>
    <x v="5"/>
    <s v="Yoga Slim 7 14ITL05"/>
    <x v="2"/>
    <x v="0"/>
    <x v="1"/>
    <x v="6"/>
    <s v="Int"/>
    <x v="2"/>
    <s v="1920x1080"/>
    <x v="1"/>
    <x v="0"/>
    <n v="93131"/>
    <s v="18_90-95"/>
    <s v="9_90-100"/>
    <x v="5"/>
    <x v="3"/>
    <s v="Q2`21"/>
    <n v="1955751"/>
    <n v="25904"/>
  </r>
  <r>
    <n v="33"/>
    <x v="5"/>
    <s v="Yoga Slim 7 15IIL05"/>
    <x v="0"/>
    <x v="0"/>
    <x v="1"/>
    <x v="5"/>
    <s v="Int"/>
    <x v="0"/>
    <s v="1920x1080"/>
    <x v="1"/>
    <x v="0"/>
    <n v="70057"/>
    <s v="14_70-75"/>
    <s v="7_70-80"/>
    <x v="6"/>
    <x v="3"/>
    <s v="Q2`21"/>
    <n v="2311881"/>
    <n v="30621"/>
  </r>
  <r>
    <n v="268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3"/>
    <s v="Q2`21"/>
    <n v="33497320"/>
    <n v="443673"/>
  </r>
  <r>
    <n v="131"/>
    <x v="5"/>
    <s v="Yoga Slim 7 15ITL05"/>
    <x v="0"/>
    <x v="0"/>
    <x v="1"/>
    <x v="6"/>
    <s v="Int"/>
    <x v="0"/>
    <s v="1920x1080"/>
    <x v="1"/>
    <x v="0"/>
    <n v="84193"/>
    <s v="16_80-85"/>
    <s v="8_80-90"/>
    <x v="5"/>
    <x v="3"/>
    <s v="Q2`21"/>
    <n v="11029283"/>
    <n v="146083"/>
  </r>
  <r>
    <n v="19"/>
    <x v="6"/>
    <s v="Alpha 15 A4D"/>
    <x v="3"/>
    <x v="0"/>
    <x v="0"/>
    <x v="7"/>
    <s v="RX 5600M"/>
    <x v="0"/>
    <s v="1920x1080"/>
    <x v="0"/>
    <x v="0"/>
    <n v="112301"/>
    <s v="22_110-115"/>
    <s v="11_110-120"/>
    <x v="5"/>
    <x v="3"/>
    <s v="Q2`21"/>
    <n v="2133719"/>
    <n v="28261"/>
  </r>
  <r>
    <n v="51"/>
    <x v="6"/>
    <s v="Bravo 15 A4D"/>
    <x v="3"/>
    <x v="0"/>
    <x v="0"/>
    <x v="7"/>
    <s v="RX 5500"/>
    <x v="0"/>
    <s v="3840x2160"/>
    <x v="0"/>
    <x v="0"/>
    <n v="80865"/>
    <s v="16_80-85"/>
    <s v="8_80-90"/>
    <x v="5"/>
    <x v="3"/>
    <s v="Q2`21"/>
    <n v="4124115"/>
    <n v="54624"/>
  </r>
  <r>
    <n v="8"/>
    <x v="6"/>
    <s v="Creator 15 A10S"/>
    <x v="3"/>
    <x v="0"/>
    <x v="1"/>
    <x v="10"/>
    <s v="RTX2070/RTX2080"/>
    <x v="0"/>
    <s v="1920x1080"/>
    <x v="0"/>
    <x v="0"/>
    <n v="194229"/>
    <s v="38_190-195"/>
    <s v="19_190-200"/>
    <x v="5"/>
    <x v="3"/>
    <s v="Q2`21"/>
    <n v="1553832"/>
    <n v="20581"/>
  </r>
  <r>
    <n v="7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3"/>
    <s v="Q2`21"/>
    <n v="1178100"/>
    <n v="15604"/>
  </r>
  <r>
    <n v="42"/>
    <x v="6"/>
    <s v="Creator 15 A10U"/>
    <x v="3"/>
    <x v="0"/>
    <x v="1"/>
    <x v="10"/>
    <s v="RTX3060/RTX3070/RTX3080"/>
    <x v="0"/>
    <s v="1920x1080/3840x2160"/>
    <x v="0"/>
    <x v="0"/>
    <n v="236321"/>
    <s v="47_235-240"/>
    <s v="23_230-240"/>
    <x v="5"/>
    <x v="3"/>
    <s v="Q2`21"/>
    <n v="9925482"/>
    <n v="131463"/>
  </r>
  <r>
    <n v="15"/>
    <x v="6"/>
    <s v="Creator 15 A10UT"/>
    <x v="3"/>
    <x v="0"/>
    <x v="1"/>
    <x v="10"/>
    <s v="RTX3060/RTX3070/RTX3080"/>
    <x v="0"/>
    <s v="1920x1080"/>
    <x v="1"/>
    <x v="0"/>
    <n v="184300"/>
    <s v="36_180-185"/>
    <s v="18_180-190"/>
    <x v="5"/>
    <x v="3"/>
    <s v="Q2`21"/>
    <n v="2764500"/>
    <n v="36616"/>
  </r>
  <r>
    <n v="6"/>
    <x v="6"/>
    <s v="Creator 15M A10S"/>
    <x v="3"/>
    <x v="0"/>
    <x v="1"/>
    <x v="10"/>
    <s v="GTX1660/RTX2060"/>
    <x v="0"/>
    <s v="1920x1080"/>
    <x v="0"/>
    <x v="0"/>
    <n v="119020"/>
    <s v="23_115-120"/>
    <s v="11_110-120"/>
    <x v="5"/>
    <x v="3"/>
    <s v="Q2`21"/>
    <n v="714120"/>
    <n v="9459"/>
  </r>
  <r>
    <n v="8"/>
    <x v="6"/>
    <s v="Creator 17 A10S"/>
    <x v="3"/>
    <x v="0"/>
    <x v="1"/>
    <x v="10"/>
    <s v="RTX2070/RTX2080"/>
    <x v="1"/>
    <s v="1920x1080/3840x2160"/>
    <x v="0"/>
    <x v="0"/>
    <n v="270001"/>
    <s v="54_270-275"/>
    <s v="27_270-280"/>
    <x v="5"/>
    <x v="3"/>
    <s v="Q2`21"/>
    <n v="2160008"/>
    <n v="28609"/>
  </r>
  <r>
    <n v="4"/>
    <x v="6"/>
    <s v="Creator 17M A10S"/>
    <x v="3"/>
    <x v="0"/>
    <x v="1"/>
    <x v="10"/>
    <s v="GTX1660/RTX2060/RTX2070"/>
    <x v="1"/>
    <s v="1920x1080/3840x2160"/>
    <x v="0"/>
    <x v="0"/>
    <n v="134990"/>
    <s v="26_130-135"/>
    <s v="13_130-140"/>
    <x v="5"/>
    <x v="3"/>
    <s v="Q2`21"/>
    <n v="539960"/>
    <n v="7152"/>
  </r>
  <r>
    <n v="87"/>
    <x v="6"/>
    <s v="Modern 14 B10M"/>
    <x v="2"/>
    <x v="0"/>
    <x v="1"/>
    <x v="11"/>
    <s v="Int"/>
    <x v="2"/>
    <s v="1920x1080"/>
    <x v="0"/>
    <x v="0"/>
    <n v="63693"/>
    <s v="12_60-65"/>
    <s v="6_60-70"/>
    <x v="4"/>
    <x v="3"/>
    <s v="Q2`21"/>
    <n v="5541291"/>
    <n v="73395"/>
  </r>
  <r>
    <n v="49"/>
    <x v="6"/>
    <s v="Modern 14 B11M"/>
    <x v="2"/>
    <x v="0"/>
    <x v="1"/>
    <x v="6"/>
    <s v="Int"/>
    <x v="2"/>
    <s v="1920x1080"/>
    <x v="0"/>
    <x v="0"/>
    <n v="71986"/>
    <s v="14_70-75"/>
    <s v="7_70-80"/>
    <x v="6"/>
    <x v="3"/>
    <s v="Q2`21"/>
    <n v="3527314"/>
    <n v="46719"/>
  </r>
  <r>
    <n v="21"/>
    <x v="6"/>
    <s v="Modern 14 B11S"/>
    <x v="2"/>
    <x v="0"/>
    <x v="1"/>
    <x v="6"/>
    <s v="MX450"/>
    <x v="2"/>
    <s v="1920x1080"/>
    <x v="0"/>
    <x v="0"/>
    <n v="81103"/>
    <s v="16_80-85"/>
    <s v="8_80-90"/>
    <x v="5"/>
    <x v="3"/>
    <s v="Q2`21"/>
    <n v="1703163"/>
    <n v="22558"/>
  </r>
  <r>
    <n v="9"/>
    <x v="6"/>
    <s v="Modern 14 B4M"/>
    <x v="2"/>
    <x v="0"/>
    <x v="0"/>
    <x v="7"/>
    <s v="Int"/>
    <x v="2"/>
    <s v="1920x1080"/>
    <x v="0"/>
    <x v="0"/>
    <n v="56245"/>
    <s v="11_55-60"/>
    <s v="5_50-60"/>
    <x v="2"/>
    <x v="3"/>
    <s v="Q2`21"/>
    <n v="506205"/>
    <n v="6705"/>
  </r>
  <r>
    <n v="2"/>
    <x v="6"/>
    <s v="Modern 15 A10R"/>
    <x v="1"/>
    <x v="0"/>
    <x v="1"/>
    <x v="11"/>
    <s v="MX250"/>
    <x v="0"/>
    <s v="1920x1080"/>
    <x v="0"/>
    <x v="0"/>
    <n v="77407"/>
    <s v="15_75-80"/>
    <s v="7_70-80"/>
    <x v="6"/>
    <x v="3"/>
    <s v="Q2`21"/>
    <n v="154814"/>
    <n v="2051"/>
  </r>
  <r>
    <n v="24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3"/>
    <s v="Q2`21"/>
    <n v="16797600"/>
    <n v="222485"/>
  </r>
  <r>
    <n v="2"/>
    <x v="6"/>
    <s v="Modern 15 A11S"/>
    <x v="1"/>
    <x v="0"/>
    <x v="1"/>
    <x v="6"/>
    <s v="MX450"/>
    <x v="0"/>
    <s v="1920x1080"/>
    <x v="0"/>
    <x v="0"/>
    <n v="140828"/>
    <s v="28_140-145"/>
    <s v="14_140-150"/>
    <x v="5"/>
    <x v="3"/>
    <s v="Q2`21"/>
    <n v="281656"/>
    <n v="3731"/>
  </r>
  <r>
    <n v="2"/>
    <x v="6"/>
    <s v="MSI GE66CML"/>
    <x v="3"/>
    <x v="0"/>
    <x v="1"/>
    <x v="10"/>
    <s v="RTX2070/RTX2080"/>
    <x v="0"/>
    <s v="1920x1080"/>
    <x v="0"/>
    <x v="0"/>
    <n v="166603"/>
    <s v="33_165-170"/>
    <s v="16_160-170"/>
    <x v="5"/>
    <x v="3"/>
    <s v="Q2`21"/>
    <n v="333206"/>
    <n v="4413"/>
  </r>
  <r>
    <n v="31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3"/>
    <s v="Q2`21"/>
    <n v="7765345"/>
    <n v="102852"/>
  </r>
  <r>
    <n v="36"/>
    <x v="6"/>
    <s v="MSI GE76CML 10U"/>
    <x v="3"/>
    <x v="0"/>
    <x v="1"/>
    <x v="10"/>
    <s v="RTX3080"/>
    <x v="1"/>
    <s v="1920x1080"/>
    <x v="0"/>
    <x v="0"/>
    <n v="284990"/>
    <s v="56_280-285"/>
    <s v="28_280-290"/>
    <x v="5"/>
    <x v="3"/>
    <s v="Q2`21"/>
    <n v="10259640"/>
    <n v="135889"/>
  </r>
  <r>
    <n v="1339"/>
    <x v="6"/>
    <s v="MSI GF63C"/>
    <x v="3"/>
    <x v="0"/>
    <x v="1"/>
    <x v="9"/>
    <s v="GTX1050/GTX1050 Ti"/>
    <x v="0"/>
    <s v="1920x1080"/>
    <x v="0"/>
    <x v="0"/>
    <n v="68837"/>
    <s v="13_65-70"/>
    <s v="6_60-70"/>
    <x v="4"/>
    <x v="3"/>
    <s v="Q2`21"/>
    <n v="92172743"/>
    <n v="1220831"/>
  </r>
  <r>
    <n v="620"/>
    <x v="6"/>
    <s v="MSI GF65C"/>
    <x v="3"/>
    <x v="0"/>
    <x v="1"/>
    <x v="9"/>
    <s v="RTX2060"/>
    <x v="0"/>
    <s v="1920x1080"/>
    <x v="0"/>
    <x v="0"/>
    <n v="82780"/>
    <s v="16_80-85"/>
    <s v="8_80-90"/>
    <x v="5"/>
    <x v="3"/>
    <s v="Q2`21"/>
    <n v="51323600"/>
    <n v="679783"/>
  </r>
  <r>
    <n v="591"/>
    <x v="6"/>
    <s v="MSI GF65CML 10U"/>
    <x v="3"/>
    <x v="0"/>
    <x v="1"/>
    <x v="10"/>
    <s v="RTX3060"/>
    <x v="0"/>
    <s v="1920x1080"/>
    <x v="0"/>
    <x v="0"/>
    <n v="102993"/>
    <s v="20_100-105"/>
    <s v="10_100-110"/>
    <x v="5"/>
    <x v="3"/>
    <s v="Q2`21"/>
    <n v="60868863"/>
    <n v="806210"/>
  </r>
  <r>
    <n v="1046"/>
    <x v="6"/>
    <s v="MSI GF75C"/>
    <x v="3"/>
    <x v="0"/>
    <x v="1"/>
    <x v="9"/>
    <s v="GTX1050"/>
    <x v="1"/>
    <s v="1920x1080"/>
    <x v="0"/>
    <x v="0"/>
    <n v="82472"/>
    <s v="16_80-85"/>
    <s v="8_80-90"/>
    <x v="5"/>
    <x v="3"/>
    <s v="Q2`21"/>
    <n v="86265712"/>
    <n v="1142592"/>
  </r>
  <r>
    <n v="150"/>
    <x v="6"/>
    <s v="MSI GF75CML 10U"/>
    <x v="3"/>
    <x v="0"/>
    <x v="1"/>
    <x v="10"/>
    <s v="RTX3060"/>
    <x v="1"/>
    <s v="1920x1080"/>
    <x v="0"/>
    <x v="0"/>
    <n v="131326"/>
    <s v="26_130-135"/>
    <s v="13_130-140"/>
    <x v="5"/>
    <x v="3"/>
    <s v="Q2`21"/>
    <n v="19698900"/>
    <n v="260913"/>
  </r>
  <r>
    <n v="198"/>
    <x v="6"/>
    <s v="MSI GL65CML"/>
    <x v="3"/>
    <x v="0"/>
    <x v="1"/>
    <x v="10"/>
    <s v="GTX1650/GTX1660"/>
    <x v="0"/>
    <s v="1920x1080"/>
    <x v="0"/>
    <x v="0"/>
    <n v="86457"/>
    <s v="17_85-90"/>
    <s v="8_80-90"/>
    <x v="5"/>
    <x v="3"/>
    <s v="Q2`21"/>
    <n v="17118486"/>
    <n v="226735"/>
  </r>
  <r>
    <n v="43"/>
    <x v="6"/>
    <s v="MSI GL75C"/>
    <x v="3"/>
    <x v="0"/>
    <x v="1"/>
    <x v="9"/>
    <s v="GTX1650/GTX1660/RTX2060"/>
    <x v="1"/>
    <s v="1920x1080"/>
    <x v="0"/>
    <x v="0"/>
    <n v="92918"/>
    <s v="18_90-95"/>
    <s v="9_90-100"/>
    <x v="5"/>
    <x v="3"/>
    <s v="Q2`21"/>
    <n v="3995474"/>
    <n v="52920"/>
  </r>
  <r>
    <n v="248"/>
    <x v="6"/>
    <s v="MSI GL75CML"/>
    <x v="3"/>
    <x v="0"/>
    <x v="1"/>
    <x v="11"/>
    <s v="GTX1650/GTX1660"/>
    <x v="1"/>
    <s v="1920x1080"/>
    <x v="0"/>
    <x v="0"/>
    <n v="95214"/>
    <s v="19_95-100"/>
    <s v="9_90-100"/>
    <x v="5"/>
    <x v="3"/>
    <s v="Q2`21"/>
    <n v="23613072"/>
    <n v="312756"/>
  </r>
  <r>
    <n v="37"/>
    <x v="6"/>
    <s v="MSI GP65CML"/>
    <x v="3"/>
    <x v="0"/>
    <x v="1"/>
    <x v="10"/>
    <s v="RTX2070"/>
    <x v="0"/>
    <s v="1920x1080"/>
    <x v="0"/>
    <x v="0"/>
    <n v="143741"/>
    <s v="28_140-145"/>
    <s v="14_140-150"/>
    <x v="5"/>
    <x v="3"/>
    <s v="Q2`21"/>
    <n v="5318417"/>
    <n v="70443"/>
  </r>
  <r>
    <n v="892"/>
    <x v="6"/>
    <s v="MSI GP66CML 10U"/>
    <x v="3"/>
    <x v="0"/>
    <x v="1"/>
    <x v="10"/>
    <s v="RTX3070"/>
    <x v="0"/>
    <s v="1920x1080"/>
    <x v="0"/>
    <x v="0"/>
    <n v="159990"/>
    <s v="31_155-160"/>
    <s v="15_150-160"/>
    <x v="5"/>
    <x v="3"/>
    <s v="Q2`21"/>
    <n v="142711080"/>
    <n v="1890213"/>
  </r>
  <r>
    <n v="2"/>
    <x v="6"/>
    <s v="MSI GP75C"/>
    <x v="3"/>
    <x v="0"/>
    <x v="1"/>
    <x v="9"/>
    <s v="GTX1660"/>
    <x v="1"/>
    <s v="1920x1080"/>
    <x v="0"/>
    <x v="0"/>
    <n v="125990"/>
    <s v="25_125-130"/>
    <s v="12_120-130"/>
    <x v="5"/>
    <x v="3"/>
    <s v="Q2`21"/>
    <n v="251980"/>
    <n v="3337"/>
  </r>
  <r>
    <n v="36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3"/>
    <s v="Q2`21"/>
    <n v="5435640"/>
    <n v="71995"/>
  </r>
  <r>
    <n v="150"/>
    <x v="6"/>
    <s v="MSI GP76CML 10U"/>
    <x v="3"/>
    <x v="0"/>
    <x v="1"/>
    <x v="10"/>
    <s v="RTX3060/RTX3070"/>
    <x v="1"/>
    <s v="1920x1080"/>
    <x v="0"/>
    <x v="0"/>
    <n v="168730"/>
    <s v="33_165-170"/>
    <s v="16_160-170"/>
    <x v="5"/>
    <x v="3"/>
    <s v="Q2`21"/>
    <n v="25309500"/>
    <n v="335225"/>
  </r>
  <r>
    <n v="5"/>
    <x v="6"/>
    <s v="MSI GS66CML"/>
    <x v="3"/>
    <x v="0"/>
    <x v="1"/>
    <x v="10"/>
    <s v="RTX2070"/>
    <x v="0"/>
    <s v="1920x1080"/>
    <x v="0"/>
    <x v="0"/>
    <n v="212120"/>
    <s v="42_210-215"/>
    <s v="21_210-220"/>
    <x v="5"/>
    <x v="3"/>
    <s v="Q2`21"/>
    <n v="1060600"/>
    <n v="14048"/>
  </r>
  <r>
    <n v="58"/>
    <x v="6"/>
    <s v="MSI GS66CML 10U"/>
    <x v="3"/>
    <x v="0"/>
    <x v="1"/>
    <x v="10"/>
    <s v="RTX3060"/>
    <x v="0"/>
    <s v="1920x1080"/>
    <x v="0"/>
    <x v="0"/>
    <n v="267051"/>
    <s v="53_265-270"/>
    <s v="26_260-270"/>
    <x v="5"/>
    <x v="3"/>
    <s v="Q2`21"/>
    <n v="15488958"/>
    <n v="205152"/>
  </r>
  <r>
    <n v="6"/>
    <x v="6"/>
    <s v="MSI GS75CML"/>
    <x v="3"/>
    <x v="0"/>
    <x v="1"/>
    <x v="10"/>
    <s v="RTX2070/RTX2080"/>
    <x v="1"/>
    <s v="1920x1080"/>
    <x v="0"/>
    <x v="0"/>
    <n v="173025"/>
    <s v="34_170-175"/>
    <s v="17_170-180"/>
    <x v="5"/>
    <x v="3"/>
    <s v="Q2`21"/>
    <n v="1038150"/>
    <n v="13750"/>
  </r>
  <r>
    <n v="1"/>
    <x v="6"/>
    <s v="MSI GT76CML"/>
    <x v="3"/>
    <x v="0"/>
    <x v="1"/>
    <x v="10"/>
    <s v="RTX2070/RTX2080"/>
    <x v="1"/>
    <s v="1920x1080/3840x2160"/>
    <x v="0"/>
    <x v="0"/>
    <n v="326990"/>
    <s v="65_325-330"/>
    <s v="32_320-330"/>
    <x v="5"/>
    <x v="3"/>
    <s v="Q2`21"/>
    <n v="326990"/>
    <n v="4331"/>
  </r>
  <r>
    <n v="12"/>
    <x v="6"/>
    <s v="MSI WF65 10T"/>
    <x v="5"/>
    <x v="0"/>
    <x v="1"/>
    <x v="10"/>
    <s v="Quadro P620/T1000"/>
    <x v="0"/>
    <s v="1920x1080"/>
    <x v="0"/>
    <x v="0"/>
    <n v="144966"/>
    <s v="28_140-145"/>
    <s v="14_140-150"/>
    <x v="5"/>
    <x v="3"/>
    <s v="Q2`21"/>
    <n v="1739592"/>
    <n v="23041"/>
  </r>
  <r>
    <n v="2"/>
    <x v="6"/>
    <s v="MSI WS66"/>
    <x v="5"/>
    <x v="1"/>
    <x v="1"/>
    <x v="10"/>
    <s v="RTX3000/RTX5000"/>
    <x v="0"/>
    <s v="1920x1080/3840x2160 "/>
    <x v="0"/>
    <x v="0"/>
    <n v="259116"/>
    <s v="51_255-260"/>
    <s v="25_250-260"/>
    <x v="5"/>
    <x v="3"/>
    <s v="Q2`21"/>
    <n v="518232"/>
    <n v="6864"/>
  </r>
  <r>
    <n v="7"/>
    <x v="6"/>
    <s v="Prestige 14 A10R"/>
    <x v="2"/>
    <x v="0"/>
    <x v="1"/>
    <x v="11"/>
    <s v="MX330"/>
    <x v="2"/>
    <s v="1920x1080"/>
    <x v="0"/>
    <x v="0"/>
    <n v="90937"/>
    <s v="18_90-95"/>
    <s v="9_90-100"/>
    <x v="5"/>
    <x v="3"/>
    <s v="Q2`21"/>
    <n v="636559"/>
    <n v="8431"/>
  </r>
  <r>
    <n v="32"/>
    <x v="6"/>
    <s v="Prestige 14 A10SC"/>
    <x v="2"/>
    <x v="0"/>
    <x v="1"/>
    <x v="11"/>
    <s v="GTX1650"/>
    <x v="2"/>
    <s v="1920x1080"/>
    <x v="0"/>
    <x v="0"/>
    <n v="103974"/>
    <s v="20_100-105"/>
    <s v="10_100-110"/>
    <x v="5"/>
    <x v="3"/>
    <s v="Q2`21"/>
    <n v="3327168"/>
    <n v="44068"/>
  </r>
  <r>
    <n v="12"/>
    <x v="6"/>
    <s v="Prestige 14 A11SC"/>
    <x v="2"/>
    <x v="0"/>
    <x v="1"/>
    <x v="6"/>
    <s v="GTX1650"/>
    <x v="2"/>
    <s v="1920x1080"/>
    <x v="0"/>
    <x v="0"/>
    <n v="121713"/>
    <s v="24_120-125"/>
    <s v="12_120-130"/>
    <x v="5"/>
    <x v="3"/>
    <s v="Q2`21"/>
    <n v="1460556"/>
    <n v="19345"/>
  </r>
  <r>
    <n v="59"/>
    <x v="6"/>
    <s v="Prestige 14 Evo A11M"/>
    <x v="2"/>
    <x v="0"/>
    <x v="1"/>
    <x v="6"/>
    <s v="Int"/>
    <x v="2"/>
    <s v="1920x1080"/>
    <x v="0"/>
    <x v="0"/>
    <n v="114990"/>
    <s v="22_110-115"/>
    <s v="11_110-120"/>
    <x v="5"/>
    <x v="3"/>
    <s v="Q2`21"/>
    <n v="6784410"/>
    <n v="89860"/>
  </r>
  <r>
    <n v="13"/>
    <x v="6"/>
    <s v="Prestige 15 A10SC"/>
    <x v="3"/>
    <x v="0"/>
    <x v="1"/>
    <x v="11"/>
    <s v="GTX1650"/>
    <x v="0"/>
    <s v="1920x1080"/>
    <x v="0"/>
    <x v="0"/>
    <n v="95383"/>
    <s v="19_95-100"/>
    <s v="9_90-100"/>
    <x v="5"/>
    <x v="3"/>
    <s v="Q2`21"/>
    <n v="1239979"/>
    <n v="16424"/>
  </r>
  <r>
    <n v="56"/>
    <x v="6"/>
    <s v="Prestige 15 A11SC"/>
    <x v="3"/>
    <x v="0"/>
    <x v="1"/>
    <x v="6"/>
    <s v="GTX1650"/>
    <x v="0"/>
    <s v="1920x1080"/>
    <x v="0"/>
    <x v="0"/>
    <n v="129598"/>
    <s v="25_125-130"/>
    <s v="12_120-130"/>
    <x v="5"/>
    <x v="3"/>
    <s v="Q2`21"/>
    <n v="7257488"/>
    <n v="96126"/>
  </r>
  <r>
    <n v="622"/>
    <x v="6"/>
    <s v="Stealth 15M A11S"/>
    <x v="3"/>
    <x v="0"/>
    <x v="1"/>
    <x v="6"/>
    <s v="RTX2060"/>
    <x v="0"/>
    <s v="1920x1080"/>
    <x v="0"/>
    <x v="0"/>
    <n v="111937"/>
    <s v="22_110-115"/>
    <s v="11_110-120"/>
    <x v="5"/>
    <x v="3"/>
    <s v="Q2`21"/>
    <n v="69624814"/>
    <n v="922183"/>
  </r>
  <r>
    <n v="4"/>
    <x v="6"/>
    <s v="Summit B14 A11M"/>
    <x v="2"/>
    <x v="0"/>
    <x v="1"/>
    <x v="6"/>
    <s v="Int"/>
    <x v="2"/>
    <s v="1920x1080"/>
    <x v="1"/>
    <x v="0"/>
    <n v="91200"/>
    <s v="18_90-95"/>
    <s v="9_90-100"/>
    <x v="5"/>
    <x v="3"/>
    <s v="Q2`21"/>
    <n v="364800"/>
    <n v="4832"/>
  </r>
  <r>
    <n v="13"/>
    <x v="6"/>
    <s v="Summit B15 A11M"/>
    <x v="3"/>
    <x v="0"/>
    <x v="1"/>
    <x v="6"/>
    <s v="Int"/>
    <x v="0"/>
    <s v="1920x1080"/>
    <x v="1"/>
    <x v="0"/>
    <n v="88870"/>
    <s v="17_85-90"/>
    <s v="8_80-90"/>
    <x v="5"/>
    <x v="3"/>
    <s v="Q2`21"/>
    <n v="1155310"/>
    <n v="15302"/>
  </r>
  <r>
    <n v="19"/>
    <x v="6"/>
    <s v="Summit E14 A11SC"/>
    <x v="2"/>
    <x v="0"/>
    <x v="1"/>
    <x v="6"/>
    <s v="GTX1650"/>
    <x v="2"/>
    <s v="1920x1080"/>
    <x v="1"/>
    <x v="0"/>
    <n v="131688"/>
    <s v="26_130-135"/>
    <s v="13_130-140"/>
    <x v="5"/>
    <x v="3"/>
    <s v="Q2`21"/>
    <n v="2502072"/>
    <n v="33140"/>
  </r>
  <r>
    <n v="8"/>
    <x v="6"/>
    <s v="Summit E15 A11SC"/>
    <x v="3"/>
    <x v="0"/>
    <x v="1"/>
    <x v="6"/>
    <s v="GTX1650"/>
    <x v="0"/>
    <s v="1920x1080"/>
    <x v="1"/>
    <x v="0"/>
    <n v="132325"/>
    <s v="26_130-135"/>
    <s v="13_130-140"/>
    <x v="5"/>
    <x v="3"/>
    <s v="Q2`21"/>
    <n v="1058600"/>
    <n v="14021"/>
  </r>
  <r>
    <n v="61"/>
    <x v="7"/>
    <s v="MateBook 13 AMD HN"/>
    <x v="2"/>
    <x v="0"/>
    <x v="0"/>
    <x v="1"/>
    <s v="Int"/>
    <x v="3"/>
    <s v="2160x1440"/>
    <x v="0"/>
    <x v="0"/>
    <n v="65390"/>
    <s v="13_65-70"/>
    <s v="6_60-70"/>
    <x v="4"/>
    <x v="3"/>
    <s v="Q2`21"/>
    <n v="3988790"/>
    <n v="52832"/>
  </r>
  <r>
    <n v="22"/>
    <x v="7"/>
    <s v="Matebook D14 AMD Nbil"/>
    <x v="2"/>
    <x v="0"/>
    <x v="0"/>
    <x v="7"/>
    <s v="Int"/>
    <x v="2"/>
    <s v="1920x1080"/>
    <x v="0"/>
    <x v="0"/>
    <n v="59990"/>
    <s v="11_55-60"/>
    <s v="5_50-60"/>
    <x v="2"/>
    <x v="3"/>
    <s v="Q2`21"/>
    <n v="1319780"/>
    <n v="17481"/>
  </r>
  <r>
    <n v="240"/>
    <x v="7"/>
    <s v="Matebook D15 AMD"/>
    <x v="0"/>
    <x v="0"/>
    <x v="0"/>
    <x v="1"/>
    <s v="Int"/>
    <x v="0"/>
    <s v="1920x1080"/>
    <x v="0"/>
    <x v="0"/>
    <n v="55658"/>
    <s v="11_55-60"/>
    <s v="5_50-60"/>
    <x v="2"/>
    <x v="3"/>
    <s v="Q2`21"/>
    <n v="13357920"/>
    <n v="176926"/>
  </r>
  <r>
    <n v="101"/>
    <x v="7"/>
    <s v="Matebook D15 AMD Bohl"/>
    <x v="0"/>
    <x v="0"/>
    <x v="0"/>
    <x v="7"/>
    <s v="Int"/>
    <x v="0"/>
    <s v="1920x1080"/>
    <x v="0"/>
    <x v="0"/>
    <n v="56660"/>
    <s v="11_55-60"/>
    <s v="5_50-60"/>
    <x v="2"/>
    <x v="3"/>
    <s v="Q2`21"/>
    <n v="5722660"/>
    <n v="75797"/>
  </r>
  <r>
    <n v="31"/>
    <x v="7"/>
    <s v="Matebook D16 AMD HVY"/>
    <x v="0"/>
    <x v="0"/>
    <x v="0"/>
    <x v="7"/>
    <s v="Int"/>
    <x v="5"/>
    <s v="1920x1080"/>
    <x v="0"/>
    <x v="0"/>
    <n v="69037"/>
    <s v="13_65-70"/>
    <s v="6_60-70"/>
    <x v="4"/>
    <x v="3"/>
    <s v="Q2`21"/>
    <n v="2140147"/>
    <n v="28346"/>
  </r>
  <r>
    <n v="15"/>
    <x v="7"/>
    <s v="Matebook X EUL"/>
    <x v="2"/>
    <x v="0"/>
    <x v="1"/>
    <x v="11"/>
    <s v="Int"/>
    <x v="3"/>
    <s v="3000x2000"/>
    <x v="1"/>
    <x v="0"/>
    <n v="99991"/>
    <s v="19_95-100"/>
    <s v="9_90-100"/>
    <x v="5"/>
    <x v="3"/>
    <s v="Q2`21"/>
    <n v="1499865"/>
    <n v="19866"/>
  </r>
  <r>
    <n v="40"/>
    <x v="7"/>
    <s v="Matebook X PRO 2020"/>
    <x v="2"/>
    <x v="0"/>
    <x v="1"/>
    <x v="11"/>
    <s v="MX250/MX350"/>
    <x v="2"/>
    <s v="1920x1080/3000x2000"/>
    <x v="0"/>
    <x v="0"/>
    <n v="112003"/>
    <s v="22_110-115"/>
    <s v="11_110-120"/>
    <x v="5"/>
    <x v="3"/>
    <s v="Q2`21"/>
    <n v="4480120"/>
    <n v="59339"/>
  </r>
  <r>
    <n v="11"/>
    <x v="8"/>
    <s v="Hunter V700"/>
    <x v="3"/>
    <x v="0"/>
    <x v="1"/>
    <x v="10"/>
    <s v="RTX2060"/>
    <x v="5"/>
    <s v="1920x1080"/>
    <x v="0"/>
    <x v="0"/>
    <n v="134792"/>
    <s v="26_130-135"/>
    <s v="13_130-140"/>
    <x v="5"/>
    <x v="3"/>
    <s v="Q2`21"/>
    <n v="1482712"/>
    <n v="19639"/>
  </r>
  <r>
    <n v="611"/>
    <x v="8"/>
    <s v="MagicBook 14 2021 (53011T)"/>
    <x v="2"/>
    <x v="0"/>
    <x v="1"/>
    <x v="6"/>
    <s v="Int"/>
    <x v="2"/>
    <s v="1920x1080"/>
    <x v="0"/>
    <x v="0"/>
    <n v="89942"/>
    <s v="17_85-90"/>
    <s v="8_80-90"/>
    <x v="5"/>
    <x v="3"/>
    <s v="Q2`21"/>
    <n v="54954562"/>
    <n v="727875"/>
  </r>
  <r>
    <n v="8"/>
    <x v="8"/>
    <s v="MagicBook 14 AMD II Nbil"/>
    <x v="2"/>
    <x v="0"/>
    <x v="0"/>
    <x v="7"/>
    <s v="Int"/>
    <x v="2"/>
    <s v="1920x1080"/>
    <x v="0"/>
    <x v="0"/>
    <n v="54999"/>
    <s v="10_50-55"/>
    <s v="5_50-60"/>
    <x v="2"/>
    <x v="3"/>
    <s v="Q2`21"/>
    <n v="439992"/>
    <n v="5828"/>
  </r>
  <r>
    <n v="310"/>
    <x v="8"/>
    <s v="MagicBook 14 AMD Nbl"/>
    <x v="2"/>
    <x v="0"/>
    <x v="0"/>
    <x v="1"/>
    <s v="Int"/>
    <x v="2"/>
    <s v="1920x1080"/>
    <x v="0"/>
    <x v="0"/>
    <n v="57292"/>
    <s v="11_55-60"/>
    <s v="5_50-60"/>
    <x v="2"/>
    <x v="3"/>
    <s v="Q2`21"/>
    <n v="17760520"/>
    <n v="235239"/>
  </r>
  <r>
    <n v="325"/>
    <x v="8"/>
    <s v="MagicBook 15 2021 (53011T)"/>
    <x v="0"/>
    <x v="0"/>
    <x v="1"/>
    <x v="6"/>
    <s v="Int"/>
    <x v="0"/>
    <s v="1920x1080"/>
    <x v="0"/>
    <x v="0"/>
    <n v="89878"/>
    <s v="17_85-90"/>
    <s v="8_80-90"/>
    <x v="5"/>
    <x v="3"/>
    <s v="Q2`21"/>
    <n v="29210350"/>
    <n v="386892"/>
  </r>
  <r>
    <n v="695"/>
    <x v="8"/>
    <s v="MagicBook 15 AMD Boh"/>
    <x v="0"/>
    <x v="0"/>
    <x v="0"/>
    <x v="1"/>
    <s v="Int"/>
    <x v="0"/>
    <s v="1920x1080"/>
    <x v="0"/>
    <x v="0"/>
    <n v="56641"/>
    <s v="11_55-60"/>
    <s v="5_50-60"/>
    <x v="2"/>
    <x v="3"/>
    <s v="Q2`21"/>
    <n v="39365495"/>
    <n v="521397"/>
  </r>
  <r>
    <n v="14"/>
    <x v="8"/>
    <s v="MagicBook PRO"/>
    <x v="0"/>
    <x v="0"/>
    <x v="0"/>
    <x v="1"/>
    <s v="Int"/>
    <x v="5"/>
    <s v="1920x1080"/>
    <x v="0"/>
    <x v="0"/>
    <n v="66173"/>
    <s v="13_65-70"/>
    <s v="6_60-70"/>
    <x v="4"/>
    <x v="3"/>
    <s v="Q2`21"/>
    <n v="926422"/>
    <n v="12270"/>
  </r>
  <r>
    <n v="85"/>
    <x v="8"/>
    <s v="MagicBook PRO 2020"/>
    <x v="1"/>
    <x v="0"/>
    <x v="1"/>
    <x v="11"/>
    <s v="MX350"/>
    <x v="5"/>
    <s v="1920x1080"/>
    <x v="0"/>
    <x v="0"/>
    <n v="89997"/>
    <s v="17_85-90"/>
    <s v="8_80-90"/>
    <x v="5"/>
    <x v="3"/>
    <s v="Q2`21"/>
    <n v="7649745"/>
    <n v="101321"/>
  </r>
  <r>
    <n v="651"/>
    <x v="8"/>
    <s v="MagicBook PRO II"/>
    <x v="0"/>
    <x v="0"/>
    <x v="0"/>
    <x v="7"/>
    <s v="Int"/>
    <x v="5"/>
    <s v="1920x1080"/>
    <x v="0"/>
    <x v="0"/>
    <n v="67592"/>
    <s v="13_65-70"/>
    <s v="6_60-70"/>
    <x v="4"/>
    <x v="3"/>
    <s v="Q2`21"/>
    <n v="44002392"/>
    <n v="58281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3"/>
    <s v="Q2`21"/>
    <n v="1270000"/>
    <n v="17093"/>
  </r>
  <r>
    <n v="670"/>
    <x v="9"/>
    <s v="Other"/>
    <x v="0"/>
    <x v="0"/>
    <x v="1"/>
    <x v="2"/>
    <s v="Int"/>
    <x v="0"/>
    <m/>
    <x v="0"/>
    <x v="1"/>
    <n v="31000"/>
    <s v="6_30-35"/>
    <s v="3_30-40"/>
    <x v="3"/>
    <x v="3"/>
    <s v="Q2`21"/>
    <n v="20770000"/>
    <n v="279542"/>
  </r>
  <r>
    <n v="1450"/>
    <x v="9"/>
    <s v="Other"/>
    <x v="0"/>
    <x v="0"/>
    <x v="1"/>
    <x v="12"/>
    <s v="Int"/>
    <x v="0"/>
    <m/>
    <x v="0"/>
    <x v="1"/>
    <n v="27400"/>
    <s v="5_25-30"/>
    <s v="2_20-30"/>
    <x v="0"/>
    <x v="3"/>
    <s v="Q2`21"/>
    <n v="39730000"/>
    <n v="534724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3"/>
    <s v="Q2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3"/>
    <s v="Q2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3"/>
    <s v="Q2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3"/>
    <s v="Q2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3"/>
    <s v="Q2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3"/>
    <s v="Q2`21"/>
    <n v="2440000"/>
    <n v="32840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3"/>
    <s v="Q2`21"/>
    <n v="4576000"/>
    <n v="61588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3"/>
    <s v="Q2`21"/>
    <n v="21082000"/>
    <n v="283742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3"/>
    <s v="Q2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3"/>
    <s v="Q2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3"/>
    <s v="Q2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3"/>
    <s v="Q2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3"/>
    <s v="Q2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3"/>
    <s v="Q2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3"/>
    <s v="Q2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3"/>
    <s v="Q2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3"/>
    <s v="Q2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3"/>
    <s v="Q2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3"/>
    <s v="Q2`21"/>
    <n v="3408000"/>
    <n v="45868"/>
  </r>
  <r>
    <n v="670"/>
    <x v="9"/>
    <s v="Other"/>
    <x v="4"/>
    <x v="1"/>
    <x v="1"/>
    <x v="18"/>
    <s v="Int"/>
    <x v="4"/>
    <m/>
    <x v="1"/>
    <x v="2"/>
    <n v="25600"/>
    <s v="5_25-30"/>
    <s v="2_20-30"/>
    <x v="0"/>
    <x v="3"/>
    <s v="Q2`21"/>
    <n v="17152000"/>
    <n v="230848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3"/>
    <s v="Q2`21"/>
    <n v="69687000"/>
    <n v="93791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3"/>
    <s v="Q2`21"/>
    <n v="26204400"/>
    <n v="352684"/>
  </r>
  <r>
    <n v="1221"/>
    <x v="0"/>
    <s v="Aspire A114-32"/>
    <x v="2"/>
    <x v="0"/>
    <x v="1"/>
    <x v="2"/>
    <s v="Int"/>
    <x v="2"/>
    <s v="1366x768"/>
    <x v="0"/>
    <x v="1"/>
    <n v="26294"/>
    <s v="5_25-30"/>
    <s v="2_20-30"/>
    <x v="0"/>
    <x v="4"/>
    <s v="Q2`21"/>
    <n v="32104974"/>
    <n v="435027"/>
  </r>
  <r>
    <n v="1308"/>
    <x v="0"/>
    <s v="Aspire A115-32"/>
    <x v="0"/>
    <x v="0"/>
    <x v="1"/>
    <x v="24"/>
    <s v="Int"/>
    <x v="0"/>
    <s v="1366x768"/>
    <x v="0"/>
    <x v="1"/>
    <n v="27893"/>
    <s v="5_25-30"/>
    <s v="2_20-30"/>
    <x v="0"/>
    <x v="4"/>
    <s v="Q2`21"/>
    <n v="36484044"/>
    <n v="494364"/>
  </r>
  <r>
    <n v="646"/>
    <x v="0"/>
    <s v="Aspire A315-22"/>
    <x v="0"/>
    <x v="0"/>
    <x v="0"/>
    <x v="0"/>
    <s v="Int"/>
    <x v="0"/>
    <s v="1366x768"/>
    <x v="0"/>
    <x v="0"/>
    <n v="25220"/>
    <s v="5_25-30"/>
    <s v="2_20-30"/>
    <x v="0"/>
    <x v="4"/>
    <s v="Q2`21"/>
    <n v="16292120"/>
    <n v="220760"/>
  </r>
  <r>
    <n v="23"/>
    <x v="0"/>
    <s v="Aspire A315-23"/>
    <x v="0"/>
    <x v="0"/>
    <x v="0"/>
    <x v="1"/>
    <s v="Int"/>
    <x v="0"/>
    <s v="1920x1080"/>
    <x v="0"/>
    <x v="0"/>
    <n v="39741"/>
    <s v="7_35-40"/>
    <s v="3_30-40"/>
    <x v="3"/>
    <x v="4"/>
    <s v="Q2`21"/>
    <n v="914043"/>
    <n v="12385"/>
  </r>
  <r>
    <n v="124"/>
    <x v="0"/>
    <s v="Aspire A315-23G"/>
    <x v="1"/>
    <x v="0"/>
    <x v="0"/>
    <x v="1"/>
    <s v="Radeon 540"/>
    <x v="0"/>
    <s v="1920x1080"/>
    <x v="0"/>
    <x v="0"/>
    <n v="42667"/>
    <s v="8_40-45"/>
    <s v="4_40-50"/>
    <x v="1"/>
    <x v="4"/>
    <s v="Q2`21"/>
    <n v="5290708"/>
    <n v="71690"/>
  </r>
  <r>
    <n v="3"/>
    <x v="0"/>
    <s v="Aspire A315-42"/>
    <x v="0"/>
    <x v="0"/>
    <x v="0"/>
    <x v="1"/>
    <s v="Int"/>
    <x v="0"/>
    <s v="1366x768/1920x0180"/>
    <x v="0"/>
    <x v="0"/>
    <n v="42873"/>
    <s v="8_40-45"/>
    <s v="4_40-50"/>
    <x v="1"/>
    <x v="4"/>
    <s v="Q2`21"/>
    <n v="128619"/>
    <n v="1743"/>
  </r>
  <r>
    <n v="1077"/>
    <x v="0"/>
    <s v="Aspire A315-56"/>
    <x v="0"/>
    <x v="0"/>
    <x v="1"/>
    <x v="5"/>
    <s v="Int"/>
    <x v="0"/>
    <s v="1920x1080"/>
    <x v="0"/>
    <x v="0"/>
    <n v="42484"/>
    <s v="8_40-45"/>
    <s v="4_40-50"/>
    <x v="1"/>
    <x v="4"/>
    <s v="Q2`21"/>
    <n v="45755268"/>
    <n v="619990"/>
  </r>
  <r>
    <n v="343"/>
    <x v="0"/>
    <s v="Aspire A315-57G"/>
    <x v="1"/>
    <x v="0"/>
    <x v="1"/>
    <x v="5"/>
    <s v="MX330"/>
    <x v="0"/>
    <s v="1920x1080"/>
    <x v="0"/>
    <x v="0"/>
    <n v="46159"/>
    <s v="9_45-50"/>
    <s v="4_40-50"/>
    <x v="1"/>
    <x v="4"/>
    <s v="Q2`21"/>
    <n v="15832537"/>
    <n v="214533"/>
  </r>
  <r>
    <n v="189"/>
    <x v="0"/>
    <s v="Aspire A317-32"/>
    <x v="0"/>
    <x v="0"/>
    <x v="1"/>
    <x v="2"/>
    <s v="Int"/>
    <x v="1"/>
    <s v="1600x900"/>
    <x v="0"/>
    <x v="1"/>
    <n v="35496"/>
    <s v="7_35-40"/>
    <s v="3_30-40"/>
    <x v="3"/>
    <x v="4"/>
    <s v="Q2`21"/>
    <n v="6708744"/>
    <n v="90904"/>
  </r>
  <r>
    <n v="1309"/>
    <x v="0"/>
    <s v="Aspire A317-52"/>
    <x v="0"/>
    <x v="0"/>
    <x v="1"/>
    <x v="5"/>
    <s v="Int"/>
    <x v="1"/>
    <s v="1920x1080"/>
    <x v="0"/>
    <x v="0"/>
    <n v="50034"/>
    <s v="10_50-55"/>
    <s v="5_50-60"/>
    <x v="2"/>
    <x v="4"/>
    <s v="Q2`21"/>
    <n v="65494506"/>
    <n v="887459"/>
  </r>
  <r>
    <n v="283"/>
    <x v="0"/>
    <s v="Aspire A514-53"/>
    <x v="2"/>
    <x v="0"/>
    <x v="1"/>
    <x v="5"/>
    <s v="Int"/>
    <x v="2"/>
    <s v="1920x1080"/>
    <x v="0"/>
    <x v="0"/>
    <n v="43805"/>
    <s v="8_40-45"/>
    <s v="4_40-50"/>
    <x v="1"/>
    <x v="4"/>
    <s v="Q2`21"/>
    <n v="12396815"/>
    <n v="167979"/>
  </r>
  <r>
    <n v="46"/>
    <x v="0"/>
    <s v="Aspire A514-54"/>
    <x v="2"/>
    <x v="0"/>
    <x v="1"/>
    <x v="6"/>
    <s v="Int"/>
    <x v="2"/>
    <s v="1920x1080"/>
    <x v="0"/>
    <x v="0"/>
    <n v="50899"/>
    <s v="10_50-55"/>
    <s v="5_50-60"/>
    <x v="2"/>
    <x v="4"/>
    <s v="Q2`21"/>
    <n v="2341354"/>
    <n v="31726"/>
  </r>
  <r>
    <n v="1163"/>
    <x v="0"/>
    <s v="Aspire A515-44"/>
    <x v="0"/>
    <x v="0"/>
    <x v="0"/>
    <x v="7"/>
    <s v="Int"/>
    <x v="0"/>
    <s v="1920x1080"/>
    <x v="0"/>
    <x v="0"/>
    <n v="54235"/>
    <s v="10_50-55"/>
    <s v="5_50-60"/>
    <x v="2"/>
    <x v="4"/>
    <s v="Q2`21"/>
    <n v="63075305"/>
    <n v="854679"/>
  </r>
  <r>
    <n v="8"/>
    <x v="0"/>
    <s v="Aspire A515-44G"/>
    <x v="1"/>
    <x v="0"/>
    <x v="0"/>
    <x v="7"/>
    <s v="RX640"/>
    <x v="0"/>
    <s v="1920x1080"/>
    <x v="0"/>
    <x v="0"/>
    <n v="57645"/>
    <s v="11_55-60"/>
    <s v="5_50-60"/>
    <x v="2"/>
    <x v="4"/>
    <s v="Q2`21"/>
    <n v="461160"/>
    <n v="6249"/>
  </r>
  <r>
    <n v="13"/>
    <x v="0"/>
    <s v="Aspire A515-55G"/>
    <x v="1"/>
    <x v="0"/>
    <x v="1"/>
    <x v="5"/>
    <s v="MX350"/>
    <x v="0"/>
    <s v="1920x1080"/>
    <x v="0"/>
    <x v="0"/>
    <n v="50931"/>
    <s v="10_50-55"/>
    <s v="5_50-60"/>
    <x v="2"/>
    <x v="4"/>
    <s v="Q2`21"/>
    <n v="662103"/>
    <n v="8972"/>
  </r>
  <r>
    <n v="247"/>
    <x v="0"/>
    <s v="Aspire A517-52"/>
    <x v="0"/>
    <x v="0"/>
    <x v="1"/>
    <x v="6"/>
    <s v="Int"/>
    <x v="1"/>
    <s v="1920x1080"/>
    <x v="0"/>
    <x v="0"/>
    <n v="62330"/>
    <s v="12_60-65"/>
    <s v="6_60-70"/>
    <x v="4"/>
    <x v="4"/>
    <s v="Q2`21"/>
    <n v="15395510"/>
    <n v="208611"/>
  </r>
  <r>
    <n v="11"/>
    <x v="0"/>
    <s v="Aspire A715-41G"/>
    <x v="3"/>
    <x v="0"/>
    <x v="0"/>
    <x v="1"/>
    <s v="GTX1650"/>
    <x v="0"/>
    <s v="1920x1080"/>
    <x v="0"/>
    <x v="0"/>
    <n v="64664"/>
    <s v="12_60-65"/>
    <s v="6_60-70"/>
    <x v="4"/>
    <x v="4"/>
    <s v="Q2`21"/>
    <n v="711304"/>
    <n v="9638"/>
  </r>
  <r>
    <n v="3224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4"/>
    <s v="Q2`21"/>
    <n v="190183760"/>
    <n v="2577016"/>
  </r>
  <r>
    <n v="208"/>
    <x v="0"/>
    <s v="Aspire A715-75G"/>
    <x v="3"/>
    <x v="0"/>
    <x v="1"/>
    <x v="9"/>
    <s v="GTX1650"/>
    <x v="0"/>
    <s v="1920x1080"/>
    <x v="0"/>
    <x v="0"/>
    <n v="69153"/>
    <s v="13_65-70"/>
    <s v="6_60-70"/>
    <x v="4"/>
    <x v="4"/>
    <s v="Q2`21"/>
    <n v="14383824"/>
    <n v="194903"/>
  </r>
  <r>
    <n v="174"/>
    <x v="0"/>
    <s v="Aspire AN515-44"/>
    <x v="3"/>
    <x v="0"/>
    <x v="0"/>
    <x v="7"/>
    <s v="GTX1650"/>
    <x v="0"/>
    <s v="1920x1080"/>
    <x v="0"/>
    <x v="0"/>
    <n v="78195"/>
    <s v="15_75-80"/>
    <s v="7_70-80"/>
    <x v="6"/>
    <x v="4"/>
    <s v="Q2`21"/>
    <n v="13605930"/>
    <n v="184362"/>
  </r>
  <r>
    <n v="67"/>
    <x v="0"/>
    <s v="Aspire AN515-45"/>
    <x v="3"/>
    <x v="0"/>
    <x v="0"/>
    <x v="22"/>
    <s v="RTX3060"/>
    <x v="0"/>
    <s v="1920x1080"/>
    <x v="0"/>
    <x v="0"/>
    <n v="125146"/>
    <s v="25_125-130"/>
    <s v="12_120-130"/>
    <x v="5"/>
    <x v="4"/>
    <s v="Q2`21"/>
    <n v="8384782"/>
    <n v="113615"/>
  </r>
  <r>
    <n v="3"/>
    <x v="0"/>
    <s v="Aspire AN515-52"/>
    <x v="3"/>
    <x v="0"/>
    <x v="1"/>
    <x v="9"/>
    <s v="GTX1050Ti/GTX1060"/>
    <x v="0"/>
    <s v="1920x1080"/>
    <x v="0"/>
    <x v="0"/>
    <n v="62997"/>
    <s v="12_60-65"/>
    <s v="6_60-70"/>
    <x v="4"/>
    <x v="4"/>
    <s v="Q2`21"/>
    <n v="188991"/>
    <n v="2561"/>
  </r>
  <r>
    <n v="205"/>
    <x v="0"/>
    <s v="Aspire AN515-54"/>
    <x v="3"/>
    <x v="0"/>
    <x v="1"/>
    <x v="9"/>
    <s v="GTX1050/GTX1650/GTX1660"/>
    <x v="0"/>
    <s v="1920x1080"/>
    <x v="0"/>
    <x v="0"/>
    <n v="80462"/>
    <s v="16_80-85"/>
    <s v="8_80-90"/>
    <x v="5"/>
    <x v="4"/>
    <s v="Q2`21"/>
    <n v="16494710"/>
    <n v="223506"/>
  </r>
  <r>
    <n v="332"/>
    <x v="0"/>
    <s v="Aspire AN515-55"/>
    <x v="3"/>
    <x v="0"/>
    <x v="1"/>
    <x v="10"/>
    <s v="GTX1650/RTX2060/RTX3060"/>
    <x v="0"/>
    <s v="1920x1080"/>
    <x v="0"/>
    <x v="0"/>
    <n v="87502"/>
    <s v="17_85-90"/>
    <s v="8_80-90"/>
    <x v="5"/>
    <x v="4"/>
    <s v="Q2`21"/>
    <n v="29050664"/>
    <n v="393640"/>
  </r>
  <r>
    <n v="29"/>
    <x v="0"/>
    <s v="Aspire AN517-52"/>
    <x v="3"/>
    <x v="0"/>
    <x v="1"/>
    <x v="10"/>
    <s v="GTX1650/RTX2060"/>
    <x v="1"/>
    <s v="1920x1080"/>
    <x v="0"/>
    <x v="0"/>
    <n v="86605"/>
    <s v="17_85-90"/>
    <s v="8_80-90"/>
    <x v="5"/>
    <x v="4"/>
    <s v="Q2`21"/>
    <n v="2511545"/>
    <n v="34032"/>
  </r>
  <r>
    <n v="93"/>
    <x v="0"/>
    <s v="Aspire AN517-53"/>
    <x v="3"/>
    <x v="0"/>
    <x v="1"/>
    <x v="21"/>
    <s v="GTX1650"/>
    <x v="1"/>
    <s v="1920x1080"/>
    <x v="0"/>
    <x v="0"/>
    <n v="76990"/>
    <s v="15_75-80"/>
    <s v="7_70-80"/>
    <x v="6"/>
    <x v="4"/>
    <s v="Q2`21"/>
    <n v="7160070"/>
    <n v="97020"/>
  </r>
  <r>
    <n v="672"/>
    <x v="0"/>
    <s v="Aspire Nitro AN517-41"/>
    <x v="3"/>
    <x v="0"/>
    <x v="0"/>
    <x v="22"/>
    <s v="RTX3060/RTX3070"/>
    <x v="1"/>
    <s v="1920x1080"/>
    <x v="0"/>
    <x v="0"/>
    <n v="144999"/>
    <s v="28_140-145"/>
    <s v="14_140-150"/>
    <x v="5"/>
    <x v="4"/>
    <s v="Q2`21"/>
    <n v="97439328"/>
    <n v="1320316"/>
  </r>
  <r>
    <n v="5"/>
    <x v="0"/>
    <s v="ConceptD 5 CN515-71"/>
    <x v="5"/>
    <x v="1"/>
    <x v="1"/>
    <x v="9"/>
    <s v="GTX1660 Ti"/>
    <x v="0"/>
    <s v="1920x1080/3840×2160"/>
    <x v="0"/>
    <x v="0"/>
    <n v="176010"/>
    <s v="35_175-180"/>
    <s v="17_170-180"/>
    <x v="5"/>
    <x v="4"/>
    <s v="Q2`21"/>
    <n v="880050"/>
    <n v="11925"/>
  </r>
  <r>
    <n v="2137"/>
    <x v="0"/>
    <s v="Extensa 215-31"/>
    <x v="0"/>
    <x v="0"/>
    <x v="1"/>
    <x v="2"/>
    <s v="Int"/>
    <x v="0"/>
    <s v="1366x768/1920x1080"/>
    <x v="0"/>
    <x v="1"/>
    <n v="32520"/>
    <s v="6_30-35"/>
    <s v="3_30-40"/>
    <x v="3"/>
    <x v="4"/>
    <s v="Q2`21"/>
    <n v="69495240"/>
    <n v="941670"/>
  </r>
  <r>
    <n v="195"/>
    <x v="0"/>
    <s v="Extensa 215-52"/>
    <x v="0"/>
    <x v="0"/>
    <x v="1"/>
    <x v="5"/>
    <s v="Int"/>
    <x v="0"/>
    <s v="1920x1080"/>
    <x v="0"/>
    <x v="0"/>
    <n v="50312"/>
    <s v="10_50-55"/>
    <s v="5_50-60"/>
    <x v="2"/>
    <x v="4"/>
    <s v="Q2`21"/>
    <n v="9810840"/>
    <n v="132938"/>
  </r>
  <r>
    <n v="1853"/>
    <x v="0"/>
    <s v="Extensa EX215-22"/>
    <x v="0"/>
    <x v="0"/>
    <x v="0"/>
    <x v="1"/>
    <s v="Int"/>
    <x v="0"/>
    <s v="1920x1080"/>
    <x v="0"/>
    <x v="0"/>
    <n v="43489"/>
    <s v="8_40-45"/>
    <s v="4_40-50"/>
    <x v="1"/>
    <x v="4"/>
    <s v="Q2`21"/>
    <n v="80585117"/>
    <n v="1091939"/>
  </r>
  <r>
    <n v="151"/>
    <x v="0"/>
    <s v="Extensa EX215-22G"/>
    <x v="1"/>
    <x v="0"/>
    <x v="0"/>
    <x v="1"/>
    <s v="Radeon 625"/>
    <x v="0"/>
    <s v="1920x1080"/>
    <x v="0"/>
    <x v="0"/>
    <n v="45706"/>
    <s v="9_45-50"/>
    <s v="4_40-50"/>
    <x v="1"/>
    <x v="4"/>
    <s v="Q2`21"/>
    <n v="6901606"/>
    <n v="93518"/>
  </r>
  <r>
    <n v="198"/>
    <x v="0"/>
    <s v="Extensa EX215-51"/>
    <x v="0"/>
    <x v="0"/>
    <x v="1"/>
    <x v="11"/>
    <s v="Int"/>
    <x v="0"/>
    <s v="1920x1080"/>
    <x v="0"/>
    <x v="0"/>
    <n v="50734"/>
    <s v="10_50-55"/>
    <s v="5_50-60"/>
    <x v="2"/>
    <x v="4"/>
    <s v="Q2`21"/>
    <n v="10045332"/>
    <n v="136116"/>
  </r>
  <r>
    <n v="221"/>
    <x v="0"/>
    <s v="Extensa EX215-53G"/>
    <x v="1"/>
    <x v="0"/>
    <x v="1"/>
    <x v="5"/>
    <s v="MX330"/>
    <x v="0"/>
    <s v="1920x1080"/>
    <x v="0"/>
    <x v="0"/>
    <n v="60520"/>
    <s v="12_60-65"/>
    <s v="6_60-70"/>
    <x v="4"/>
    <x v="4"/>
    <s v="Q2`21"/>
    <n v="13374920"/>
    <n v="181232"/>
  </r>
  <r>
    <n v="3"/>
    <x v="0"/>
    <s v="Predator Helios 300 PH315-51"/>
    <x v="3"/>
    <x v="0"/>
    <x v="1"/>
    <x v="9"/>
    <s v="GTX1060"/>
    <x v="0"/>
    <s v="1920x1080"/>
    <x v="0"/>
    <x v="0"/>
    <n v="100990"/>
    <s v="20_100-105"/>
    <s v="10_100-110"/>
    <x v="5"/>
    <x v="4"/>
    <s v="Q2`21"/>
    <n v="302970"/>
    <n v="4105"/>
  </r>
  <r>
    <n v="34"/>
    <x v="0"/>
    <s v="Predator Helios 300 PH315-53"/>
    <x v="3"/>
    <x v="0"/>
    <x v="1"/>
    <x v="10"/>
    <s v="GTX1660/RTX2060/RTX2070"/>
    <x v="0"/>
    <s v="1920x1080"/>
    <x v="0"/>
    <x v="0"/>
    <n v="124512"/>
    <s v="24_120-125"/>
    <s v="12_120-130"/>
    <x v="5"/>
    <x v="4"/>
    <s v="Q2`21"/>
    <n v="4233408"/>
    <n v="57363"/>
  </r>
  <r>
    <n v="169"/>
    <x v="0"/>
    <s v="Predator Helios 300 PH317-52"/>
    <x v="3"/>
    <x v="0"/>
    <x v="1"/>
    <x v="9"/>
    <s v="GTX1050/GTX1060"/>
    <x v="1"/>
    <s v="1920x1080"/>
    <x v="0"/>
    <x v="0"/>
    <n v="87632"/>
    <s v="17_85-90"/>
    <s v="8_80-90"/>
    <x v="5"/>
    <x v="4"/>
    <s v="Q2`21"/>
    <n v="14809808"/>
    <n v="200675"/>
  </r>
  <r>
    <n v="3"/>
    <x v="0"/>
    <s v="Predator Triton 500 PT515-52"/>
    <x v="3"/>
    <x v="0"/>
    <x v="1"/>
    <x v="10"/>
    <s v="RTX2070"/>
    <x v="0"/>
    <s v="1920x1080"/>
    <x v="0"/>
    <x v="0"/>
    <n v="201707"/>
    <s v="40_200-205"/>
    <s v="20_200-210"/>
    <x v="5"/>
    <x v="4"/>
    <s v="Q2`21"/>
    <n v="605121"/>
    <n v="8199"/>
  </r>
  <r>
    <n v="265"/>
    <x v="0"/>
    <s v="Spin SP111-34"/>
    <x v="4"/>
    <x v="0"/>
    <x v="1"/>
    <x v="2"/>
    <s v="Int"/>
    <x v="4"/>
    <s v="1920x1080"/>
    <x v="1"/>
    <x v="1"/>
    <n v="33182"/>
    <s v="6_30-35"/>
    <s v="3_30-40"/>
    <x v="3"/>
    <x v="4"/>
    <s v="Q2`21"/>
    <n v="8793230"/>
    <n v="119149"/>
  </r>
  <r>
    <n v="351"/>
    <x v="0"/>
    <s v="Spin SP314-54"/>
    <x v="2"/>
    <x v="0"/>
    <x v="1"/>
    <x v="5"/>
    <s v="Int"/>
    <x v="2"/>
    <s v="1920x1080"/>
    <x v="1"/>
    <x v="0"/>
    <n v="57055"/>
    <s v="11_55-60"/>
    <s v="5_50-60"/>
    <x v="2"/>
    <x v="4"/>
    <s v="Q2`21"/>
    <n v="20026305"/>
    <n v="271359"/>
  </r>
  <r>
    <n v="1363"/>
    <x v="0"/>
    <s v="Swift SF114-33"/>
    <x v="2"/>
    <x v="0"/>
    <x v="1"/>
    <x v="2"/>
    <s v="Int"/>
    <x v="2"/>
    <s v="1920x1080"/>
    <x v="0"/>
    <x v="1"/>
    <n v="36580"/>
    <s v="7_35-40"/>
    <s v="3_30-40"/>
    <x v="3"/>
    <x v="4"/>
    <s v="Q2`21"/>
    <n v="49858540"/>
    <n v="675590"/>
  </r>
  <r>
    <n v="818"/>
    <x v="0"/>
    <s v="Swift SF114-34"/>
    <x v="2"/>
    <x v="0"/>
    <x v="1"/>
    <x v="24"/>
    <s v="Int"/>
    <x v="2"/>
    <s v="1920x1080"/>
    <x v="0"/>
    <x v="1"/>
    <n v="39249"/>
    <s v="7_35-40"/>
    <s v="3_30-40"/>
    <x v="3"/>
    <x v="4"/>
    <s v="Q2`21"/>
    <n v="32105682"/>
    <n v="435036"/>
  </r>
  <r>
    <n v="98"/>
    <x v="0"/>
    <s v="Swift SF314-41"/>
    <x v="2"/>
    <x v="0"/>
    <x v="0"/>
    <x v="1"/>
    <s v="Int"/>
    <x v="2"/>
    <s v="1920x1080"/>
    <x v="0"/>
    <x v="0"/>
    <n v="47439"/>
    <s v="9_45-50"/>
    <s v="4_40-50"/>
    <x v="1"/>
    <x v="4"/>
    <s v="Q2`21"/>
    <n v="4649022"/>
    <n v="62995"/>
  </r>
  <r>
    <n v="402"/>
    <x v="0"/>
    <s v="Swift SF314-42"/>
    <x v="2"/>
    <x v="0"/>
    <x v="0"/>
    <x v="7"/>
    <s v="Int"/>
    <x v="2"/>
    <s v="1920x1080"/>
    <x v="0"/>
    <x v="0"/>
    <n v="61582"/>
    <s v="12_60-65"/>
    <s v="6_60-70"/>
    <x v="4"/>
    <x v="4"/>
    <s v="Q2`21"/>
    <n v="24755964"/>
    <n v="335447"/>
  </r>
  <r>
    <n v="2"/>
    <x v="0"/>
    <s v="Swift SF314-510G"/>
    <x v="2"/>
    <x v="0"/>
    <x v="1"/>
    <x v="6"/>
    <s v="Xe MAX 11"/>
    <x v="2"/>
    <s v="1920x1080"/>
    <x v="0"/>
    <x v="0"/>
    <n v="93585"/>
    <s v="18_90-95"/>
    <s v="9_90-100"/>
    <x v="5"/>
    <x v="4"/>
    <s v="Q2`21"/>
    <n v="187170"/>
    <n v="2536"/>
  </r>
  <r>
    <n v="143"/>
    <x v="0"/>
    <s v="Swift SF314-59"/>
    <x v="2"/>
    <x v="0"/>
    <x v="1"/>
    <x v="6"/>
    <s v="Int"/>
    <x v="2"/>
    <s v="1920x1080"/>
    <x v="0"/>
    <x v="0"/>
    <n v="74564"/>
    <s v="14_70-75"/>
    <s v="7_70-80"/>
    <x v="6"/>
    <x v="4"/>
    <s v="Q2`21"/>
    <n v="10662652"/>
    <n v="144480"/>
  </r>
  <r>
    <n v="3"/>
    <x v="0"/>
    <s v="Swift SF514-54GT"/>
    <x v="2"/>
    <x v="0"/>
    <x v="1"/>
    <x v="5"/>
    <s v="MX250"/>
    <x v="2"/>
    <s v="1920x1080"/>
    <x v="0"/>
    <x v="0"/>
    <n v="109614"/>
    <s v="21_105-110"/>
    <s v="10_100-110"/>
    <x v="5"/>
    <x v="4"/>
    <s v="Q2`21"/>
    <n v="328842"/>
    <n v="4456"/>
  </r>
  <r>
    <n v="5"/>
    <x v="0"/>
    <s v="Swift SF514-55TA"/>
    <x v="2"/>
    <x v="0"/>
    <x v="1"/>
    <x v="6"/>
    <s v="Int"/>
    <x v="2"/>
    <s v="1920x1080"/>
    <x v="0"/>
    <x v="0"/>
    <n v="93918"/>
    <s v="18_90-95"/>
    <s v="9_90-100"/>
    <x v="5"/>
    <x v="4"/>
    <s v="Q2`21"/>
    <n v="469590"/>
    <n v="6363"/>
  </r>
  <r>
    <n v="3"/>
    <x v="0"/>
    <s v="Swift SF515-51T"/>
    <x v="0"/>
    <x v="0"/>
    <x v="1"/>
    <x v="4"/>
    <s v="Int"/>
    <x v="0"/>
    <s v="1920x1080"/>
    <x v="0"/>
    <x v="0"/>
    <n v="99490"/>
    <s v="19_95-100"/>
    <s v="9_90-100"/>
    <x v="5"/>
    <x v="4"/>
    <s v="Q2`21"/>
    <n v="298470"/>
    <n v="4044"/>
  </r>
  <r>
    <n v="2062"/>
    <x v="0"/>
    <s v="TravelMate B118-M"/>
    <x v="4"/>
    <x v="1"/>
    <x v="1"/>
    <x v="12"/>
    <s v="Int"/>
    <x v="4"/>
    <s v="1366x768/1920x1080"/>
    <x v="0"/>
    <x v="1"/>
    <n v="16826"/>
    <s v="3_15-20"/>
    <s v="1_10-20"/>
    <x v="7"/>
    <x v="4"/>
    <s v="Q2`21"/>
    <n v="34695212"/>
    <n v="470125"/>
  </r>
  <r>
    <n v="231"/>
    <x v="0"/>
    <s v="TravelMate P214-52"/>
    <x v="2"/>
    <x v="1"/>
    <x v="1"/>
    <x v="11"/>
    <s v="Int"/>
    <x v="2"/>
    <s v="1920x1080"/>
    <x v="0"/>
    <x v="0"/>
    <n v="68605"/>
    <s v="13_65-70"/>
    <s v="6_60-70"/>
    <x v="4"/>
    <x v="4"/>
    <s v="Q2`21"/>
    <n v="15847755"/>
    <n v="214739"/>
  </r>
  <r>
    <n v="50"/>
    <x v="0"/>
    <s v="TravelMate P214-53"/>
    <x v="2"/>
    <x v="1"/>
    <x v="1"/>
    <x v="6"/>
    <s v="Int"/>
    <x v="2"/>
    <s v="1920x1080"/>
    <x v="0"/>
    <x v="0"/>
    <n v="66276"/>
    <s v="13_65-70"/>
    <s v="6_60-70"/>
    <x v="4"/>
    <x v="4"/>
    <s v="Q2`21"/>
    <n v="3313800"/>
    <n v="44902"/>
  </r>
  <r>
    <n v="3"/>
    <x v="0"/>
    <s v="TravelMate P215-52"/>
    <x v="0"/>
    <x v="1"/>
    <x v="1"/>
    <x v="11"/>
    <s v="Int"/>
    <x v="0"/>
    <s v="1920x1080"/>
    <x v="0"/>
    <x v="0"/>
    <n v="71527"/>
    <s v="14_70-75"/>
    <s v="7_70-80"/>
    <x v="6"/>
    <x v="4"/>
    <s v="Q2`21"/>
    <n v="214581"/>
    <n v="2908"/>
  </r>
  <r>
    <n v="213"/>
    <x v="0"/>
    <s v="TravelMate P215-53"/>
    <x v="0"/>
    <x v="1"/>
    <x v="1"/>
    <x v="6"/>
    <s v="Int"/>
    <x v="0"/>
    <s v="1920x1080"/>
    <x v="0"/>
    <x v="0"/>
    <n v="69995"/>
    <s v="13_65-70"/>
    <s v="6_60-70"/>
    <x v="4"/>
    <x v="4"/>
    <s v="Q2`21"/>
    <n v="14908935"/>
    <n v="202018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4"/>
    <s v="Q2`21"/>
    <n v="107970"/>
    <n v="1463"/>
  </r>
  <r>
    <n v="3"/>
    <x v="0"/>
    <s v="TravelMate P259-MG"/>
    <x v="3"/>
    <x v="1"/>
    <x v="1"/>
    <x v="27"/>
    <s v="GF940"/>
    <x v="0"/>
    <s v="1366x768/1920x1080"/>
    <x v="0"/>
    <x v="0"/>
    <n v="29990"/>
    <s v="5_25-30"/>
    <s v="2_20-30"/>
    <x v="0"/>
    <x v="4"/>
    <s v="Q2`21"/>
    <n v="89970"/>
    <n v="1219"/>
  </r>
  <r>
    <n v="2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4"/>
    <s v="Q2`21"/>
    <n v="156260"/>
    <n v="2117"/>
  </r>
  <r>
    <n v="127"/>
    <x v="1"/>
    <s v="Macbook Air 13 (IL)"/>
    <x v="2"/>
    <x v="0"/>
    <x v="1"/>
    <x v="5"/>
    <s v="Int"/>
    <x v="3"/>
    <s v="2304x1440/2560x1600"/>
    <x v="0"/>
    <x v="0"/>
    <n v="142737"/>
    <s v="28_140-145"/>
    <s v="14_140-150"/>
    <x v="5"/>
    <x v="4"/>
    <s v="Q2`21"/>
    <n v="18127599"/>
    <n v="245631"/>
  </r>
  <r>
    <n v="3973"/>
    <x v="1"/>
    <s v="Macbook Air 13 2020 (M1)"/>
    <x v="2"/>
    <x v="0"/>
    <x v="2"/>
    <x v="14"/>
    <s v="Int"/>
    <x v="3"/>
    <s v="2560x1600"/>
    <x v="0"/>
    <x v="3"/>
    <n v="142345"/>
    <s v="28_140-145"/>
    <s v="14_140-150"/>
    <x v="5"/>
    <x v="4"/>
    <s v="Q2`21"/>
    <n v="565536685"/>
    <n v="7663099"/>
  </r>
  <r>
    <n v="2"/>
    <x v="1"/>
    <s v="Macbook Pro 13 (CL)"/>
    <x v="2"/>
    <x v="0"/>
    <x v="1"/>
    <x v="9"/>
    <s v="Int"/>
    <x v="3"/>
    <s v="2560x1600"/>
    <x v="0"/>
    <x v="0"/>
    <n v="173010"/>
    <s v="34_170-175"/>
    <s v="17_170-180"/>
    <x v="5"/>
    <x v="4"/>
    <s v="Q2`21"/>
    <n v="346020"/>
    <n v="4689"/>
  </r>
  <r>
    <n v="1037"/>
    <x v="1"/>
    <s v="Macbook Pro 13 (IL)"/>
    <x v="2"/>
    <x v="0"/>
    <x v="1"/>
    <x v="5"/>
    <s v="Int"/>
    <x v="3"/>
    <s v="2560x1600"/>
    <x v="0"/>
    <x v="0"/>
    <n v="202487"/>
    <s v="40_200-205"/>
    <s v="20_200-210"/>
    <x v="5"/>
    <x v="4"/>
    <s v="Q2`21"/>
    <n v="209979019"/>
    <n v="2845244"/>
  </r>
  <r>
    <n v="2411"/>
    <x v="1"/>
    <s v="Macbook Pro 13 2020 (M1)"/>
    <x v="2"/>
    <x v="0"/>
    <x v="2"/>
    <x v="14"/>
    <s v="Int"/>
    <x v="3"/>
    <s v="2560x1600"/>
    <x v="0"/>
    <x v="3"/>
    <n v="165903"/>
    <s v="33_165-170"/>
    <s v="16_160-170"/>
    <x v="5"/>
    <x v="4"/>
    <s v="Q2`21"/>
    <n v="399992133"/>
    <n v="5419948"/>
  </r>
  <r>
    <n v="2440"/>
    <x v="1"/>
    <s v="Macbook Pro 16"/>
    <x v="3"/>
    <x v="0"/>
    <x v="1"/>
    <x v="9"/>
    <s v="Pro 5300M/5500M"/>
    <x v="5"/>
    <s v="3072x1920"/>
    <x v="0"/>
    <x v="0"/>
    <n v="326270"/>
    <s v="65_325-330"/>
    <s v="32_320-330"/>
    <x v="5"/>
    <x v="4"/>
    <s v="Q2`21"/>
    <n v="796098800"/>
    <n v="10787247"/>
  </r>
  <r>
    <n v="137"/>
    <x v="2"/>
    <s v="Asus A516M"/>
    <x v="0"/>
    <x v="0"/>
    <x v="1"/>
    <x v="2"/>
    <s v="Int"/>
    <x v="0"/>
    <s v="1366x768"/>
    <x v="0"/>
    <x v="1"/>
    <n v="27056"/>
    <s v="5_25-30"/>
    <s v="2_20-30"/>
    <x v="0"/>
    <x v="4"/>
    <s v="Q2`21"/>
    <n v="3706672"/>
    <n v="50226"/>
  </r>
  <r>
    <n v="561"/>
    <x v="2"/>
    <s v="Asus D515D"/>
    <x v="0"/>
    <x v="0"/>
    <x v="0"/>
    <x v="1"/>
    <s v="Int"/>
    <x v="0"/>
    <s v="1920x1080"/>
    <x v="0"/>
    <x v="0"/>
    <n v="44999"/>
    <s v="8_40-45"/>
    <s v="4_40-50"/>
    <x v="1"/>
    <x v="4"/>
    <s v="Q2`21"/>
    <n v="25244439"/>
    <n v="342066"/>
  </r>
  <r>
    <n v="535"/>
    <x v="2"/>
    <s v="Asus FX506L"/>
    <x v="3"/>
    <x v="0"/>
    <x v="1"/>
    <x v="10"/>
    <s v="GTX1650"/>
    <x v="0"/>
    <s v="1920x1080"/>
    <x v="0"/>
    <x v="0"/>
    <n v="73629"/>
    <s v="14_70-75"/>
    <s v="7_70-80"/>
    <x v="6"/>
    <x v="4"/>
    <s v="Q2`21"/>
    <n v="39391515"/>
    <n v="533760"/>
  </r>
  <r>
    <n v="676"/>
    <x v="2"/>
    <s v="Asus FX506Q"/>
    <x v="3"/>
    <x v="0"/>
    <x v="0"/>
    <x v="22"/>
    <s v="RTX3060"/>
    <x v="0"/>
    <s v="1920x1080"/>
    <x v="0"/>
    <x v="0"/>
    <n v="110993"/>
    <s v="22_110-115"/>
    <s v="11_110-120"/>
    <x v="5"/>
    <x v="4"/>
    <s v="Q2`21"/>
    <n v="75031268"/>
    <n v="1016684"/>
  </r>
  <r>
    <n v="1389"/>
    <x v="2"/>
    <s v="TUF Gaming (Dash) FX516P"/>
    <x v="3"/>
    <x v="0"/>
    <x v="1"/>
    <x v="21"/>
    <s v="RTX3070"/>
    <x v="0"/>
    <s v="1920x1080"/>
    <x v="0"/>
    <x v="0"/>
    <n v="114217"/>
    <s v="22_110-115"/>
    <s v="11_110-120"/>
    <x v="5"/>
    <x v="4"/>
    <s v="Q2`21"/>
    <n v="158647413"/>
    <n v="2149694"/>
  </r>
  <r>
    <n v="473"/>
    <x v="2"/>
    <s v="Asus FX706I"/>
    <x v="3"/>
    <x v="0"/>
    <x v="0"/>
    <x v="7"/>
    <s v="GTX1650/GTX1660"/>
    <x v="1"/>
    <s v="1920x1080"/>
    <x v="0"/>
    <x v="0"/>
    <n v="90568"/>
    <s v="18_90-95"/>
    <s v="9_90-100"/>
    <x v="5"/>
    <x v="4"/>
    <s v="Q2`21"/>
    <n v="42838664"/>
    <n v="580470"/>
  </r>
  <r>
    <n v="456"/>
    <x v="2"/>
    <s v="Asus FX706L"/>
    <x v="3"/>
    <x v="0"/>
    <x v="1"/>
    <x v="10"/>
    <s v="GTX1650/GTX1660"/>
    <x v="1"/>
    <s v="1920x1080"/>
    <x v="0"/>
    <x v="0"/>
    <n v="77749"/>
    <s v="15_75-80"/>
    <s v="7_70-80"/>
    <x v="6"/>
    <x v="4"/>
    <s v="Q2`21"/>
    <n v="35453544"/>
    <n v="480400"/>
  </r>
  <r>
    <n v="255"/>
    <x v="2"/>
    <s v="Asus G513Q"/>
    <x v="3"/>
    <x v="0"/>
    <x v="0"/>
    <x v="22"/>
    <s v="RTX3070"/>
    <x v="0"/>
    <s v="1920x1080"/>
    <x v="0"/>
    <x v="0"/>
    <n v="134411"/>
    <s v="26_130-135"/>
    <s v="13_130-140"/>
    <x v="5"/>
    <x v="4"/>
    <s v="Q2`21"/>
    <n v="34274805"/>
    <n v="464428"/>
  </r>
  <r>
    <n v="95"/>
    <x v="2"/>
    <s v="Asus G533Q"/>
    <x v="3"/>
    <x v="0"/>
    <x v="0"/>
    <x v="22"/>
    <s v="RTX3070"/>
    <x v="0"/>
    <s v="1920x1080"/>
    <x v="0"/>
    <x v="0"/>
    <n v="148745"/>
    <s v="29_145-150"/>
    <s v="14_140-150"/>
    <x v="5"/>
    <x v="4"/>
    <s v="Q2`21"/>
    <n v="14130775"/>
    <n v="191474"/>
  </r>
  <r>
    <n v="2"/>
    <x v="2"/>
    <s v="Asus G712L"/>
    <x v="3"/>
    <x v="0"/>
    <x v="1"/>
    <x v="10"/>
    <s v="RTX2060"/>
    <x v="1"/>
    <s v="1920x1080"/>
    <x v="0"/>
    <x v="0"/>
    <n v="133323"/>
    <s v="26_130-135"/>
    <s v="13_130-140"/>
    <x v="5"/>
    <x v="4"/>
    <s v="Q2`21"/>
    <n v="266646"/>
    <n v="3613"/>
  </r>
  <r>
    <n v="428"/>
    <x v="2"/>
    <s v="Asus G713Q"/>
    <x v="3"/>
    <x v="0"/>
    <x v="0"/>
    <x v="22"/>
    <s v="RTX3070"/>
    <x v="1"/>
    <s v="1920x1080"/>
    <x v="0"/>
    <x v="0"/>
    <n v="144999"/>
    <s v="28_140-145"/>
    <s v="14_140-150"/>
    <x v="5"/>
    <x v="4"/>
    <s v="Q2`21"/>
    <n v="62059572"/>
    <n v="840916"/>
  </r>
  <r>
    <n v="164"/>
    <x v="2"/>
    <s v="Asus G733Q"/>
    <x v="3"/>
    <x v="0"/>
    <x v="0"/>
    <x v="22"/>
    <s v="RTX3080"/>
    <x v="1"/>
    <s v="1920x1080"/>
    <x v="0"/>
    <x v="0"/>
    <n v="165913"/>
    <s v="33_165-170"/>
    <s v="16_160-170"/>
    <x v="5"/>
    <x v="4"/>
    <s v="Q2`21"/>
    <n v="27209732"/>
    <n v="368696"/>
  </r>
  <r>
    <n v="17"/>
    <x v="2"/>
    <s v="Asus GA401I"/>
    <x v="2"/>
    <x v="0"/>
    <x v="0"/>
    <x v="7"/>
    <s v="GTX1650/GTX1660"/>
    <x v="2"/>
    <s v="1920x1080/2560x1440"/>
    <x v="0"/>
    <x v="0"/>
    <n v="118812"/>
    <s v="23_115-120"/>
    <s v="11_110-120"/>
    <x v="5"/>
    <x v="4"/>
    <s v="Q2`21"/>
    <n v="2019804"/>
    <n v="27369"/>
  </r>
  <r>
    <n v="4"/>
    <x v="2"/>
    <s v="Asus GL712L"/>
    <x v="3"/>
    <x v="0"/>
    <x v="1"/>
    <x v="10"/>
    <s v="GTX1660"/>
    <x v="1"/>
    <s v="1920x1080"/>
    <x v="0"/>
    <x v="0"/>
    <n v="128300"/>
    <s v="25_125-130"/>
    <s v="12_120-130"/>
    <x v="5"/>
    <x v="4"/>
    <s v="Q2`21"/>
    <n v="513200"/>
    <n v="6954"/>
  </r>
  <r>
    <n v="45"/>
    <x v="2"/>
    <s v="Asus GU502L"/>
    <x v="3"/>
    <x v="0"/>
    <x v="1"/>
    <x v="10"/>
    <s v="RTX2060"/>
    <x v="0"/>
    <s v="1920x1080"/>
    <x v="0"/>
    <x v="0"/>
    <n v="137931"/>
    <s v="27_135-140"/>
    <s v="13_130-140"/>
    <x v="5"/>
    <x v="4"/>
    <s v="Q2`21"/>
    <n v="6206895"/>
    <n v="84104"/>
  </r>
  <r>
    <n v="779"/>
    <x v="2"/>
    <s v="Asus M515D"/>
    <x v="0"/>
    <x v="0"/>
    <x v="0"/>
    <x v="1"/>
    <s v="Int"/>
    <x v="0"/>
    <s v="1366x768"/>
    <x v="0"/>
    <x v="0"/>
    <n v="43324"/>
    <s v="8_40-45"/>
    <s v="4_40-50"/>
    <x v="1"/>
    <x v="4"/>
    <s v="Q2`21"/>
    <n v="33749396"/>
    <n v="457309"/>
  </r>
  <r>
    <n v="106"/>
    <x v="2"/>
    <s v="Asus Pro P1440F"/>
    <x v="2"/>
    <x v="1"/>
    <x v="1"/>
    <x v="11"/>
    <s v="Int"/>
    <x v="2"/>
    <s v="1920x1080"/>
    <x v="0"/>
    <x v="0"/>
    <n v="45792"/>
    <s v="9_45-50"/>
    <s v="4_40-50"/>
    <x v="1"/>
    <x v="4"/>
    <s v="Q2`21"/>
    <n v="4853952"/>
    <n v="65772"/>
  </r>
  <r>
    <n v="199"/>
    <x v="2"/>
    <s v="Asus Pro P2540F"/>
    <x v="1"/>
    <x v="1"/>
    <x v="1"/>
    <x v="11"/>
    <s v="Int/MX110"/>
    <x v="0"/>
    <s v="1920x1080"/>
    <x v="0"/>
    <x v="0"/>
    <n v="55125"/>
    <s v="11_55-60"/>
    <s v="5_50-60"/>
    <x v="2"/>
    <x v="4"/>
    <s v="Q2`21"/>
    <n v="10969875"/>
    <n v="148643"/>
  </r>
  <r>
    <n v="676"/>
    <x v="2"/>
    <s v="Asus Pro P3540F"/>
    <x v="0"/>
    <x v="1"/>
    <x v="1"/>
    <x v="11"/>
    <s v="Int"/>
    <x v="0"/>
    <s v="1920x1080"/>
    <x v="0"/>
    <x v="0"/>
    <n v="57582"/>
    <s v="11_55-60"/>
    <s v="5_50-60"/>
    <x v="2"/>
    <x v="4"/>
    <s v="Q2`21"/>
    <n v="38925432"/>
    <n v="527445"/>
  </r>
  <r>
    <n v="48"/>
    <x v="2"/>
    <s v="Asus Pro P5440F"/>
    <x v="0"/>
    <x v="1"/>
    <x v="1"/>
    <x v="11"/>
    <s v="Int"/>
    <x v="0"/>
    <s v="1920x1080"/>
    <x v="0"/>
    <x v="0"/>
    <n v="63165"/>
    <s v="12_60-65"/>
    <s v="6_60-70"/>
    <x v="4"/>
    <x v="4"/>
    <s v="Q2`21"/>
    <n v="3031920"/>
    <n v="41083"/>
  </r>
  <r>
    <n v="700"/>
    <x v="2"/>
    <s v="Asus R565J"/>
    <x v="0"/>
    <x v="0"/>
    <x v="1"/>
    <x v="5"/>
    <s v="Int"/>
    <x v="0"/>
    <s v="1366x768"/>
    <x v="0"/>
    <x v="0"/>
    <n v="42740"/>
    <s v="8_40-45"/>
    <s v="4_40-50"/>
    <x v="1"/>
    <x v="4"/>
    <s v="Q2`21"/>
    <n v="29918000"/>
    <n v="405393"/>
  </r>
  <r>
    <n v="13"/>
    <x v="2"/>
    <s v="Asus R565M"/>
    <x v="0"/>
    <x v="0"/>
    <x v="1"/>
    <x v="2"/>
    <s v="Int"/>
    <x v="0"/>
    <s v="1366x768"/>
    <x v="0"/>
    <x v="1"/>
    <n v="30782"/>
    <s v="6_30-35"/>
    <s v="3_30-40"/>
    <x v="3"/>
    <x v="4"/>
    <s v="Q2`21"/>
    <n v="400166"/>
    <n v="5422"/>
  </r>
  <r>
    <n v="900"/>
    <x v="2"/>
    <s v="Asus X415J"/>
    <x v="2"/>
    <x v="0"/>
    <x v="1"/>
    <x v="5"/>
    <s v="Int"/>
    <x v="2"/>
    <s v="1920x1080"/>
    <x v="0"/>
    <x v="0"/>
    <n v="29990"/>
    <s v="5_25-30"/>
    <s v="2_20-30"/>
    <x v="0"/>
    <x v="4"/>
    <s v="Q2`21"/>
    <n v="26991000"/>
    <n v="365732"/>
  </r>
  <r>
    <n v="283"/>
    <x v="2"/>
    <s v="Asus X415M"/>
    <x v="2"/>
    <x v="0"/>
    <x v="1"/>
    <x v="2"/>
    <s v="Int"/>
    <x v="2"/>
    <s v="1920x1080"/>
    <x v="0"/>
    <x v="1"/>
    <n v="26565"/>
    <s v="5_25-30"/>
    <s v="2_20-30"/>
    <x v="0"/>
    <x v="4"/>
    <s v="Q2`21"/>
    <n v="7517895"/>
    <n v="101868"/>
  </r>
  <r>
    <n v="11"/>
    <x v="2"/>
    <s v="Asus X509D"/>
    <x v="1"/>
    <x v="0"/>
    <x v="0"/>
    <x v="1"/>
    <s v="Int/MX230"/>
    <x v="0"/>
    <s v="1920x1080"/>
    <x v="0"/>
    <x v="0"/>
    <n v="43473"/>
    <s v="8_40-45"/>
    <s v="4_40-50"/>
    <x v="1"/>
    <x v="4"/>
    <s v="Q2`21"/>
    <n v="478203"/>
    <n v="6480"/>
  </r>
  <r>
    <n v="1440"/>
    <x v="2"/>
    <s v="Asus X515J"/>
    <x v="1"/>
    <x v="0"/>
    <x v="1"/>
    <x v="5"/>
    <s v="MX130"/>
    <x v="0"/>
    <s v="1920x1080"/>
    <x v="0"/>
    <x v="0"/>
    <n v="46423"/>
    <s v="9_45-50"/>
    <s v="4_40-50"/>
    <x v="1"/>
    <x v="4"/>
    <s v="Q2`21"/>
    <n v="66849120"/>
    <n v="905815"/>
  </r>
  <r>
    <n v="2"/>
    <x v="2"/>
    <s v="Asus X570D"/>
    <x v="3"/>
    <x v="0"/>
    <x v="0"/>
    <x v="1"/>
    <s v="GTX1050"/>
    <x v="0"/>
    <s v="1920x1080"/>
    <x v="0"/>
    <x v="0"/>
    <n v="57659"/>
    <s v="11_55-60"/>
    <s v="5_50-60"/>
    <x v="2"/>
    <x v="4"/>
    <s v="Q2`21"/>
    <n v="115318"/>
    <n v="1563"/>
  </r>
  <r>
    <n v="37"/>
    <x v="2"/>
    <s v="ExpertBook B9400C"/>
    <x v="2"/>
    <x v="1"/>
    <x v="1"/>
    <x v="6"/>
    <s v="Int"/>
    <x v="2"/>
    <s v="1920x1080"/>
    <x v="0"/>
    <x v="0"/>
    <n v="121061"/>
    <s v="24_120-125"/>
    <s v="12_120-130"/>
    <x v="5"/>
    <x v="4"/>
    <s v="Q2`21"/>
    <n v="4479257"/>
    <n v="60695"/>
  </r>
  <r>
    <n v="50"/>
    <x v="2"/>
    <s v="ExpertBook B9450F"/>
    <x v="2"/>
    <x v="1"/>
    <x v="1"/>
    <x v="11"/>
    <s v="Int"/>
    <x v="2"/>
    <s v="1920x1080"/>
    <x v="0"/>
    <x v="0"/>
    <n v="98674"/>
    <s v="19_95-100"/>
    <s v="9_90-100"/>
    <x v="5"/>
    <x v="4"/>
    <s v="Q2`21"/>
    <n v="4933700"/>
    <n v="66852"/>
  </r>
  <r>
    <n v="32"/>
    <x v="2"/>
    <s v="ExpertBook P2 P2451F"/>
    <x v="2"/>
    <x v="1"/>
    <x v="1"/>
    <x v="11"/>
    <s v="Int"/>
    <x v="2"/>
    <s v="1920x1080"/>
    <x v="0"/>
    <x v="0"/>
    <n v="56462"/>
    <s v="11_55-60"/>
    <s v="5_50-60"/>
    <x v="2"/>
    <x v="4"/>
    <s v="Q2`21"/>
    <n v="1806784"/>
    <n v="24482"/>
  </r>
  <r>
    <n v="95"/>
    <x v="2"/>
    <s v="Flow X13 GV301Q"/>
    <x v="2"/>
    <x v="0"/>
    <x v="0"/>
    <x v="22"/>
    <s v="GTX1650, GTX1650 + Ext. Doc-station with RTX3080"/>
    <x v="3"/>
    <s v="1920x1200"/>
    <x v="1"/>
    <x v="0"/>
    <n v="182303"/>
    <s v="36_180-185"/>
    <s v="18_180-190"/>
    <x v="5"/>
    <x v="4"/>
    <s v="Q2`21"/>
    <n v="17318785"/>
    <n v="234672"/>
  </r>
  <r>
    <n v="11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4"/>
    <s v="Q2`21"/>
    <n v="4784890"/>
    <n v="64836"/>
  </r>
  <r>
    <n v="73"/>
    <x v="2"/>
    <s v="VivoBook Flip TP401M"/>
    <x v="2"/>
    <x v="0"/>
    <x v="1"/>
    <x v="2"/>
    <s v="Int"/>
    <x v="2"/>
    <s v="1920x1080"/>
    <x v="1"/>
    <x v="1"/>
    <n v="34990"/>
    <s v="6_30-35"/>
    <s v="3_30-40"/>
    <x v="3"/>
    <x v="4"/>
    <s v="Q2`21"/>
    <n v="2554270"/>
    <n v="34611"/>
  </r>
  <r>
    <n v="60"/>
    <x v="2"/>
    <s v="VivoBook Flip TP470E"/>
    <x v="2"/>
    <x v="0"/>
    <x v="1"/>
    <x v="6"/>
    <s v="Xe MAX 11"/>
    <x v="2"/>
    <s v="1920x1080"/>
    <x v="1"/>
    <x v="0"/>
    <n v="73120"/>
    <s v="14_70-75"/>
    <s v="7_70-80"/>
    <x v="6"/>
    <x v="4"/>
    <s v="Q2`21"/>
    <n v="4387200"/>
    <n v="59447"/>
  </r>
  <r>
    <n v="73"/>
    <x v="2"/>
    <s v="VivoBook K413J"/>
    <x v="2"/>
    <x v="0"/>
    <x v="1"/>
    <x v="5"/>
    <s v="Int"/>
    <x v="2"/>
    <s v="1920x1080"/>
    <x v="0"/>
    <x v="0"/>
    <n v="50785"/>
    <s v="10_50-55"/>
    <s v="5_50-60"/>
    <x v="2"/>
    <x v="4"/>
    <s v="Q2`21"/>
    <n v="3707305"/>
    <n v="50234"/>
  </r>
  <r>
    <n v="212"/>
    <x v="2"/>
    <s v="VivoBook M413D"/>
    <x v="2"/>
    <x v="0"/>
    <x v="0"/>
    <x v="1"/>
    <s v="Int"/>
    <x v="2"/>
    <s v="1920x1080"/>
    <x v="0"/>
    <x v="0"/>
    <n v="45082"/>
    <s v="9_45-50"/>
    <s v="4_40-50"/>
    <x v="1"/>
    <x v="4"/>
    <s v="Q2`21"/>
    <n v="9557384"/>
    <n v="129504"/>
  </r>
  <r>
    <n v="691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4"/>
    <s v="Q2`21"/>
    <n v="39380090"/>
    <n v="533606"/>
  </r>
  <r>
    <n v="263"/>
    <x v="2"/>
    <s v="VivoBook M433I"/>
    <x v="2"/>
    <x v="0"/>
    <x v="0"/>
    <x v="7"/>
    <s v="Int"/>
    <x v="2"/>
    <s v="1920x1080"/>
    <x v="0"/>
    <x v="0"/>
    <n v="53779"/>
    <s v="10_50-55"/>
    <s v="5_50-60"/>
    <x v="2"/>
    <x v="4"/>
    <s v="Q2`21"/>
    <n v="14143877"/>
    <n v="191651"/>
  </r>
  <r>
    <n v="248"/>
    <x v="2"/>
    <s v="VivoBook M513I"/>
    <x v="0"/>
    <x v="0"/>
    <x v="0"/>
    <x v="7"/>
    <s v="Int"/>
    <x v="0"/>
    <s v="1920x1080"/>
    <x v="0"/>
    <x v="0"/>
    <n v="56978"/>
    <s v="11_55-60"/>
    <s v="5_50-60"/>
    <x v="2"/>
    <x v="4"/>
    <s v="Q2`21"/>
    <n v="14130544"/>
    <n v="191471"/>
  </r>
  <r>
    <n v="300"/>
    <x v="2"/>
    <s v="VivoBook S15 M533I"/>
    <x v="0"/>
    <x v="0"/>
    <x v="0"/>
    <x v="7"/>
    <s v="Int"/>
    <x v="0"/>
    <s v="1920x1080"/>
    <x v="0"/>
    <x v="0"/>
    <n v="60808"/>
    <s v="12_60-65"/>
    <s v="6_60-70"/>
    <x v="4"/>
    <x v="4"/>
    <s v="Q2`21"/>
    <n v="18242400"/>
    <n v="247187"/>
  </r>
  <r>
    <n v="466"/>
    <x v="2"/>
    <s v="VivoBook S15 S533E"/>
    <x v="0"/>
    <x v="0"/>
    <x v="1"/>
    <x v="6"/>
    <s v="Int"/>
    <x v="0"/>
    <s v="1920x1080"/>
    <x v="0"/>
    <x v="0"/>
    <n v="77205"/>
    <s v="15_75-80"/>
    <s v="7_70-80"/>
    <x v="6"/>
    <x v="4"/>
    <s v="Q2`21"/>
    <n v="35977530"/>
    <n v="487500"/>
  </r>
  <r>
    <n v="6"/>
    <x v="2"/>
    <s v="VivoBook S435E"/>
    <x v="2"/>
    <x v="0"/>
    <x v="1"/>
    <x v="6"/>
    <s v="Int"/>
    <x v="2"/>
    <s v="1920x1080"/>
    <x v="0"/>
    <x v="0"/>
    <n v="70655"/>
    <s v="14_70-75"/>
    <s v="7_70-80"/>
    <x v="6"/>
    <x v="4"/>
    <s v="Q2`21"/>
    <n v="423930"/>
    <n v="5744"/>
  </r>
  <r>
    <n v="207"/>
    <x v="2"/>
    <s v="VivoBook X413E"/>
    <x v="2"/>
    <x v="0"/>
    <x v="1"/>
    <x v="6"/>
    <s v="Int"/>
    <x v="2"/>
    <s v="1920x1080"/>
    <x v="0"/>
    <x v="0"/>
    <n v="64022"/>
    <s v="12_60-65"/>
    <s v="6_60-70"/>
    <x v="4"/>
    <x v="4"/>
    <s v="Q2`21"/>
    <n v="13252554"/>
    <n v="179574"/>
  </r>
  <r>
    <n v="756"/>
    <x v="2"/>
    <s v="VivoBook X512D"/>
    <x v="1"/>
    <x v="0"/>
    <x v="0"/>
    <x v="1"/>
    <s v="RX540"/>
    <x v="0"/>
    <s v="1366x768"/>
    <x v="0"/>
    <x v="0"/>
    <n v="39305"/>
    <s v="7_35-40"/>
    <s v="3_30-40"/>
    <x v="3"/>
    <x v="4"/>
    <s v="Q2`21"/>
    <n v="29714580"/>
    <n v="402637"/>
  </r>
  <r>
    <n v="572"/>
    <x v="2"/>
    <s v="VivoBook X512J"/>
    <x v="1"/>
    <x v="0"/>
    <x v="1"/>
    <x v="5"/>
    <s v="MX330"/>
    <x v="0"/>
    <s v="1920x1080"/>
    <x v="0"/>
    <x v="0"/>
    <n v="54940"/>
    <s v="10_50-55"/>
    <s v="5_50-60"/>
    <x v="2"/>
    <x v="4"/>
    <s v="Q2`21"/>
    <n v="31425680"/>
    <n v="425822"/>
  </r>
  <r>
    <n v="13"/>
    <x v="2"/>
    <s v="VivoBook X712D"/>
    <x v="1"/>
    <x v="0"/>
    <x v="0"/>
    <x v="1"/>
    <s v="Int/R540X"/>
    <x v="1"/>
    <s v="1600x900/1920x1080"/>
    <x v="0"/>
    <x v="0"/>
    <n v="55279"/>
    <s v="11_55-60"/>
    <s v="5_50-60"/>
    <x v="2"/>
    <x v="4"/>
    <s v="Q2`21"/>
    <n v="718627"/>
    <n v="9737"/>
  </r>
  <r>
    <n v="574"/>
    <x v="2"/>
    <s v="VivoBook X712F"/>
    <x v="1"/>
    <x v="0"/>
    <x v="1"/>
    <x v="4"/>
    <s v="Int/MX150"/>
    <x v="1"/>
    <s v="1600x900"/>
    <x v="0"/>
    <x v="0"/>
    <n v="55593"/>
    <s v="11_55-60"/>
    <s v="5_50-60"/>
    <x v="2"/>
    <x v="4"/>
    <s v="Q2`21"/>
    <n v="31910382"/>
    <n v="432390"/>
  </r>
  <r>
    <n v="143"/>
    <x v="2"/>
    <s v="VivoBook X712J"/>
    <x v="0"/>
    <x v="0"/>
    <x v="1"/>
    <x v="5"/>
    <s v="Int"/>
    <x v="1"/>
    <s v="1920x1080"/>
    <x v="0"/>
    <x v="0"/>
    <n v="58490"/>
    <s v="11_55-60"/>
    <s v="5_50-60"/>
    <x v="2"/>
    <x v="4"/>
    <s v="Q2`21"/>
    <n v="8364070"/>
    <n v="113334"/>
  </r>
  <r>
    <n v="54"/>
    <x v="2"/>
    <s v="Zenbook Duo UX482E"/>
    <x v="2"/>
    <x v="0"/>
    <x v="1"/>
    <x v="6"/>
    <s v="Int/MX450"/>
    <x v="2"/>
    <s v="1920x1080+ScreenPad"/>
    <x v="1"/>
    <x v="0"/>
    <n v="126980"/>
    <s v="25_125-130"/>
    <s v="12_120-130"/>
    <x v="5"/>
    <x v="4"/>
    <s v="Q2`21"/>
    <n v="6856920"/>
    <n v="92912"/>
  </r>
  <r>
    <n v="13"/>
    <x v="2"/>
    <s v="Zenbook Flip UX363E"/>
    <x v="2"/>
    <x v="0"/>
    <x v="1"/>
    <x v="6"/>
    <s v="Int"/>
    <x v="3"/>
    <s v="1920x1080"/>
    <x v="1"/>
    <x v="0"/>
    <n v="83245"/>
    <s v="16_80-85"/>
    <s v="8_80-90"/>
    <x v="5"/>
    <x v="4"/>
    <s v="Q2`21"/>
    <n v="1082185"/>
    <n v="14664"/>
  </r>
  <r>
    <n v="17"/>
    <x v="2"/>
    <s v="Zenbook Flip UX363J"/>
    <x v="2"/>
    <x v="0"/>
    <x v="1"/>
    <x v="5"/>
    <s v="Int"/>
    <x v="3"/>
    <s v="1920x1080"/>
    <x v="1"/>
    <x v="0"/>
    <n v="84616"/>
    <s v="16_80-85"/>
    <s v="8_80-90"/>
    <x v="5"/>
    <x v="4"/>
    <s v="Q2`21"/>
    <n v="1438472"/>
    <n v="19491"/>
  </r>
  <r>
    <n v="50"/>
    <x v="2"/>
    <s v="Zenbook Flip UX463F"/>
    <x v="2"/>
    <x v="0"/>
    <x v="1"/>
    <x v="4"/>
    <s v="Int"/>
    <x v="2"/>
    <s v="1920x1080"/>
    <x v="1"/>
    <x v="0"/>
    <n v="73890"/>
    <s v="14_70-75"/>
    <s v="7_70-80"/>
    <x v="6"/>
    <x v="4"/>
    <s v="Q2`21"/>
    <n v="3694500"/>
    <n v="50061"/>
  </r>
  <r>
    <n v="13"/>
    <x v="2"/>
    <s v="Zenbook Flip UX563F"/>
    <x v="3"/>
    <x v="0"/>
    <x v="1"/>
    <x v="4"/>
    <s v="GTX1050/GTX1060"/>
    <x v="0"/>
    <s v="1920x1080/3840x2160"/>
    <x v="1"/>
    <x v="0"/>
    <n v="93528"/>
    <s v="18_90-95"/>
    <s v="9_90-100"/>
    <x v="5"/>
    <x v="4"/>
    <s v="Q2`21"/>
    <n v="1215864"/>
    <n v="16475"/>
  </r>
  <r>
    <n v="78"/>
    <x v="2"/>
    <s v="ZenBook Pro Duo UX581L"/>
    <x v="3"/>
    <x v="0"/>
    <x v="1"/>
    <x v="10"/>
    <s v="RTX2060"/>
    <x v="0"/>
    <s v="3840x2160+ScreenPad"/>
    <x v="1"/>
    <x v="0"/>
    <n v="230170"/>
    <s v="46_230-235"/>
    <s v="23_230-240"/>
    <x v="5"/>
    <x v="4"/>
    <s v="Q2`21"/>
    <n v="17953260"/>
    <n v="243269"/>
  </r>
  <r>
    <n v="45"/>
    <x v="2"/>
    <s v="ZenBook Pro Duo UX582L"/>
    <x v="3"/>
    <x v="0"/>
    <x v="1"/>
    <x v="10"/>
    <s v="RTX3070"/>
    <x v="0"/>
    <s v="3840x2160+ScreenPad"/>
    <x v="0"/>
    <x v="0"/>
    <n v="271220"/>
    <s v="54_270-275"/>
    <s v="27_270-280"/>
    <x v="5"/>
    <x v="4"/>
    <s v="Q2`21"/>
    <n v="12204900"/>
    <n v="165378"/>
  </r>
  <r>
    <n v="171"/>
    <x v="2"/>
    <s v="Zenbook UM325U"/>
    <x v="2"/>
    <x v="0"/>
    <x v="0"/>
    <x v="25"/>
    <s v="Int"/>
    <x v="3"/>
    <s v="1920x1080"/>
    <x v="0"/>
    <x v="0"/>
    <n v="71990"/>
    <s v="14_70-75"/>
    <s v="7_70-80"/>
    <x v="6"/>
    <x v="4"/>
    <s v="Q2`21"/>
    <n v="12310290"/>
    <n v="166806"/>
  </r>
  <r>
    <n v="2"/>
    <x v="2"/>
    <s v="Zenbook UM425I"/>
    <x v="2"/>
    <x v="0"/>
    <x v="0"/>
    <x v="7"/>
    <s v="Int"/>
    <x v="2"/>
    <s v="1920x1080"/>
    <x v="0"/>
    <x v="0"/>
    <n v="65990"/>
    <s v="13_65-70"/>
    <s v="6_60-70"/>
    <x v="4"/>
    <x v="4"/>
    <s v="Q2`21"/>
    <n v="131980"/>
    <n v="1788"/>
  </r>
  <r>
    <n v="350"/>
    <x v="2"/>
    <s v="Zenbook UX325E"/>
    <x v="2"/>
    <x v="0"/>
    <x v="1"/>
    <x v="6"/>
    <s v="Int"/>
    <x v="3"/>
    <s v="1920x1080"/>
    <x v="0"/>
    <x v="0"/>
    <n v="79405"/>
    <s v="15_75-80"/>
    <s v="7_70-80"/>
    <x v="6"/>
    <x v="4"/>
    <s v="Q2`21"/>
    <n v="27791750"/>
    <n v="376582"/>
  </r>
  <r>
    <n v="9"/>
    <x v="2"/>
    <s v="Zenbook UX325J"/>
    <x v="2"/>
    <x v="0"/>
    <x v="1"/>
    <x v="5"/>
    <s v="Int"/>
    <x v="3"/>
    <s v="1920x1080"/>
    <x v="0"/>
    <x v="0"/>
    <n v="68401"/>
    <s v="13_65-70"/>
    <s v="6_60-70"/>
    <x v="4"/>
    <x v="4"/>
    <s v="Q2`21"/>
    <n v="615609"/>
    <n v="8342"/>
  </r>
  <r>
    <n v="43"/>
    <x v="2"/>
    <s v="Zenbook UX393E"/>
    <x v="2"/>
    <x v="0"/>
    <x v="1"/>
    <x v="6"/>
    <s v="Int"/>
    <x v="2"/>
    <s v="1920x1080"/>
    <x v="1"/>
    <x v="0"/>
    <n v="127999"/>
    <s v="25_125-130"/>
    <s v="12_120-130"/>
    <x v="5"/>
    <x v="4"/>
    <s v="Q2`21"/>
    <n v="5503957"/>
    <n v="74579"/>
  </r>
  <r>
    <n v="101"/>
    <x v="2"/>
    <s v="Zenbook UX425E"/>
    <x v="2"/>
    <x v="0"/>
    <x v="1"/>
    <x v="6"/>
    <s v="Int"/>
    <x v="2"/>
    <s v="1920x1080"/>
    <x v="0"/>
    <x v="0"/>
    <n v="80224"/>
    <s v="16_80-85"/>
    <s v="8_80-90"/>
    <x v="5"/>
    <x v="4"/>
    <s v="Q2`21"/>
    <n v="8102624"/>
    <n v="109792"/>
  </r>
  <r>
    <n v="56"/>
    <x v="2"/>
    <s v="Zenbook UX425J"/>
    <x v="2"/>
    <x v="0"/>
    <x v="1"/>
    <x v="5"/>
    <s v="Int"/>
    <x v="2"/>
    <s v="1920x1080"/>
    <x v="0"/>
    <x v="0"/>
    <n v="82179"/>
    <s v="16_80-85"/>
    <s v="8_80-90"/>
    <x v="5"/>
    <x v="4"/>
    <s v="Q2`21"/>
    <n v="4602024"/>
    <n v="62358"/>
  </r>
  <r>
    <n v="212"/>
    <x v="2"/>
    <s v="Zenbook UX434F"/>
    <x v="2"/>
    <x v="0"/>
    <x v="1"/>
    <x v="11"/>
    <s v="MX250"/>
    <x v="2"/>
    <s v="1920x1080"/>
    <x v="0"/>
    <x v="0"/>
    <n v="87210"/>
    <s v="17_85-90"/>
    <s v="8_80-90"/>
    <x v="5"/>
    <x v="4"/>
    <s v="Q2`21"/>
    <n v="18488520"/>
    <n v="250522"/>
  </r>
  <r>
    <n v="311"/>
    <x v="2"/>
    <s v="Zenbook UX435E"/>
    <x v="2"/>
    <x v="0"/>
    <x v="1"/>
    <x v="6"/>
    <s v="Int"/>
    <x v="2"/>
    <s v="1920x1080"/>
    <x v="0"/>
    <x v="0"/>
    <n v="100771"/>
    <s v="20_100-105"/>
    <s v="10_100-110"/>
    <x v="5"/>
    <x v="4"/>
    <s v="Q2`21"/>
    <n v="31339781"/>
    <n v="424658"/>
  </r>
  <r>
    <n v="41"/>
    <x v="2"/>
    <s v="Zephyrus Duo GX551Q"/>
    <x v="3"/>
    <x v="0"/>
    <x v="0"/>
    <x v="22"/>
    <s v="RTX3080"/>
    <x v="0"/>
    <s v="1920x1080+ScreenPad"/>
    <x v="1"/>
    <x v="0"/>
    <n v="275658"/>
    <s v="55_275-280"/>
    <s v="27_270-280"/>
    <x v="5"/>
    <x v="4"/>
    <s v="Q2`21"/>
    <n v="11301978"/>
    <n v="153143"/>
  </r>
  <r>
    <n v="201"/>
    <x v="2"/>
    <s v="Zephyrus GA401Q"/>
    <x v="2"/>
    <x v="0"/>
    <x v="0"/>
    <x v="22"/>
    <s v="RTX3060"/>
    <x v="2"/>
    <s v="1920x1080/2560x1440"/>
    <x v="0"/>
    <x v="0"/>
    <n v="147329"/>
    <s v="29_145-150"/>
    <s v="14_140-150"/>
    <x v="5"/>
    <x v="4"/>
    <s v="Q2`21"/>
    <n v="29613129"/>
    <n v="401262"/>
  </r>
  <r>
    <n v="387"/>
    <x v="2"/>
    <s v="Zephyrus GA503Q"/>
    <x v="3"/>
    <x v="0"/>
    <x v="0"/>
    <x v="22"/>
    <s v="RTX3060/RTX3070/RTX3080"/>
    <x v="0"/>
    <s v="1920x1080/2160x1440"/>
    <x v="0"/>
    <x v="0"/>
    <n v="200572"/>
    <s v="40_200-205"/>
    <s v="20_200-210"/>
    <x v="5"/>
    <x v="4"/>
    <s v="Q2`21"/>
    <n v="77621364"/>
    <n v="1051780"/>
  </r>
  <r>
    <n v="6"/>
    <x v="3"/>
    <s v="Alienware m15 R3"/>
    <x v="3"/>
    <x v="0"/>
    <x v="1"/>
    <x v="10"/>
    <s v="RTX2060/RTX2070/RTX2080"/>
    <x v="0"/>
    <s v="1920x1080/3840x2160"/>
    <x v="0"/>
    <x v="0"/>
    <n v="215626"/>
    <s v="43_215-220"/>
    <s v="21_210-220"/>
    <x v="5"/>
    <x v="4"/>
    <s v="Q2`21"/>
    <n v="1293756"/>
    <n v="17531"/>
  </r>
  <r>
    <n v="74"/>
    <x v="3"/>
    <s v="Alienware m15 R4"/>
    <x v="3"/>
    <x v="0"/>
    <x v="1"/>
    <x v="10"/>
    <s v="RTX2070/RTX2080"/>
    <x v="0"/>
    <s v="1920x1080/3840x2160"/>
    <x v="0"/>
    <x v="0"/>
    <n v="234080"/>
    <s v="46_230-235"/>
    <s v="23_230-240"/>
    <x v="5"/>
    <x v="4"/>
    <s v="Q2`21"/>
    <n v="17321920"/>
    <n v="234714"/>
  </r>
  <r>
    <n v="198"/>
    <x v="3"/>
    <s v="Inspiron 3501"/>
    <x v="0"/>
    <x v="0"/>
    <x v="1"/>
    <x v="5"/>
    <s v="Int"/>
    <x v="0"/>
    <s v="1920x1080"/>
    <x v="0"/>
    <x v="0"/>
    <n v="39500"/>
    <s v="7_35-40"/>
    <s v="3_30-40"/>
    <x v="3"/>
    <x v="4"/>
    <s v="Q2`21"/>
    <n v="7821000"/>
    <n v="105976"/>
  </r>
  <r>
    <n v="13"/>
    <x v="3"/>
    <s v="Inspiron 3583"/>
    <x v="1"/>
    <x v="0"/>
    <x v="1"/>
    <x v="4"/>
    <s v="Int/520"/>
    <x v="0"/>
    <s v="1920x1080"/>
    <x v="0"/>
    <x v="0"/>
    <n v="31940"/>
    <s v="6_30-35"/>
    <s v="3_30-40"/>
    <x v="3"/>
    <x v="4"/>
    <s v="Q2`21"/>
    <n v="415220"/>
    <n v="5626"/>
  </r>
  <r>
    <n v="118"/>
    <x v="3"/>
    <s v="Inspiron 3793"/>
    <x v="1"/>
    <x v="0"/>
    <x v="1"/>
    <x v="5"/>
    <s v="Int/MX230/MX250"/>
    <x v="1"/>
    <s v="1920x1080"/>
    <x v="0"/>
    <x v="0"/>
    <n v="63291"/>
    <s v="12_60-65"/>
    <s v="6_60-70"/>
    <x v="4"/>
    <x v="4"/>
    <s v="Q2`21"/>
    <n v="7468338"/>
    <n v="101197"/>
  </r>
  <r>
    <n v="70"/>
    <x v="3"/>
    <s v="Inspiron 7400"/>
    <x v="2"/>
    <x v="0"/>
    <x v="1"/>
    <x v="6"/>
    <s v="Int/MX350"/>
    <x v="2"/>
    <s v="2560x1600"/>
    <x v="0"/>
    <x v="0"/>
    <n v="98215"/>
    <s v="19_95-100"/>
    <s v="9_90-100"/>
    <x v="5"/>
    <x v="4"/>
    <s v="Q2`21"/>
    <n v="6875050"/>
    <n v="93158"/>
  </r>
  <r>
    <n v="2911"/>
    <x v="3"/>
    <s v="Inspiron G3 15-3500"/>
    <x v="3"/>
    <x v="0"/>
    <x v="1"/>
    <x v="10"/>
    <s v="GTX1650/GTX1650/RTX2060"/>
    <x v="0"/>
    <s v="1920x1080"/>
    <x v="0"/>
    <x v="0"/>
    <n v="73686"/>
    <s v="14_70-75"/>
    <s v="7_70-80"/>
    <x v="6"/>
    <x v="4"/>
    <s v="Q2`21"/>
    <n v="214499946"/>
    <n v="2906503"/>
  </r>
  <r>
    <n v="3"/>
    <x v="3"/>
    <s v="Inspiron G3 15-3590"/>
    <x v="3"/>
    <x v="0"/>
    <x v="1"/>
    <x v="9"/>
    <s v="GTX1650/GTX1660"/>
    <x v="0"/>
    <s v="1920x1080"/>
    <x v="0"/>
    <x v="0"/>
    <n v="78648"/>
    <s v="15_75-80"/>
    <s v="7_70-80"/>
    <x v="6"/>
    <x v="4"/>
    <s v="Q2`21"/>
    <n v="235944"/>
    <n v="3197"/>
  </r>
  <r>
    <n v="308"/>
    <x v="3"/>
    <s v="Inspiron G5 15-5500"/>
    <x v="3"/>
    <x v="0"/>
    <x v="1"/>
    <x v="10"/>
    <s v="GTX1650/RTX2060/RTX2070"/>
    <x v="0"/>
    <s v="1920x1080"/>
    <x v="0"/>
    <x v="0"/>
    <n v="99158"/>
    <s v="19_95-100"/>
    <s v="9_90-100"/>
    <x v="5"/>
    <x v="4"/>
    <s v="Q2`21"/>
    <n v="30540664"/>
    <n v="413830"/>
  </r>
  <r>
    <n v="29"/>
    <x v="3"/>
    <s v="Inspiron G5 15-5505"/>
    <x v="3"/>
    <x v="0"/>
    <x v="0"/>
    <x v="8"/>
    <s v="RX 5600M"/>
    <x v="0"/>
    <s v="1920x1080"/>
    <x v="0"/>
    <x v="0"/>
    <n v="109192"/>
    <s v="21_105-110"/>
    <s v="10_100-110"/>
    <x v="5"/>
    <x v="4"/>
    <s v="Q2`21"/>
    <n v="3166568"/>
    <n v="42907"/>
  </r>
  <r>
    <n v="6"/>
    <x v="3"/>
    <s v="Inspiron G5 15-5590"/>
    <x v="3"/>
    <x v="0"/>
    <x v="1"/>
    <x v="9"/>
    <s v="GTX1660/RTX2060/RTX2070"/>
    <x v="0"/>
    <s v="1920x1080"/>
    <x v="0"/>
    <x v="0"/>
    <n v="100022"/>
    <s v="20_100-105"/>
    <s v="10_100-110"/>
    <x v="5"/>
    <x v="4"/>
    <s v="Q2`21"/>
    <n v="600132"/>
    <n v="8132"/>
  </r>
  <r>
    <n v="208"/>
    <x v="3"/>
    <s v="Inspiron G7 17-7700"/>
    <x v="3"/>
    <x v="0"/>
    <x v="1"/>
    <x v="10"/>
    <s v="GTX1660/RTX2060/RTX2070"/>
    <x v="1"/>
    <s v="1920x1080"/>
    <x v="0"/>
    <x v="0"/>
    <n v="133713"/>
    <s v="26_130-135"/>
    <s v="13_130-140"/>
    <x v="5"/>
    <x v="4"/>
    <s v="Q2`21"/>
    <n v="27812304"/>
    <n v="376860"/>
  </r>
  <r>
    <n v="6"/>
    <x v="3"/>
    <s v="Latitude 3190"/>
    <x v="4"/>
    <x v="1"/>
    <x v="1"/>
    <x v="2"/>
    <s v="Int"/>
    <x v="4"/>
    <s v="1366x768"/>
    <x v="1"/>
    <x v="1"/>
    <n v="29990"/>
    <s v="5_25-30"/>
    <s v="2_20-30"/>
    <x v="0"/>
    <x v="4"/>
    <s v="Q2`21"/>
    <n v="179940"/>
    <n v="2438"/>
  </r>
  <r>
    <n v="61"/>
    <x v="3"/>
    <s v="Latitude 3301"/>
    <x v="2"/>
    <x v="1"/>
    <x v="1"/>
    <x v="4"/>
    <s v="Int"/>
    <x v="3"/>
    <s v="1920x1080"/>
    <x v="0"/>
    <x v="0"/>
    <n v="70595"/>
    <s v="14_70-75"/>
    <s v="7_70-80"/>
    <x v="6"/>
    <x v="4"/>
    <s v="Q2`21"/>
    <n v="4306295"/>
    <n v="58351"/>
  </r>
  <r>
    <n v="15"/>
    <x v="3"/>
    <s v="Latitude 3400"/>
    <x v="2"/>
    <x v="1"/>
    <x v="1"/>
    <x v="4"/>
    <s v="Int"/>
    <x v="2"/>
    <s v="1920x1080"/>
    <x v="0"/>
    <x v="0"/>
    <n v="56376"/>
    <s v="11_55-60"/>
    <s v="5_50-60"/>
    <x v="2"/>
    <x v="4"/>
    <s v="Q2`21"/>
    <n v="845640"/>
    <n v="11459"/>
  </r>
  <r>
    <n v="3438"/>
    <x v="3"/>
    <s v="Latitude 3410"/>
    <x v="2"/>
    <x v="1"/>
    <x v="1"/>
    <x v="11"/>
    <s v="Int"/>
    <x v="2"/>
    <s v="1920x1080"/>
    <x v="0"/>
    <x v="0"/>
    <n v="60301"/>
    <s v="12_60-65"/>
    <s v="6_60-70"/>
    <x v="4"/>
    <x v="4"/>
    <s v="Q2`21"/>
    <n v="207314838"/>
    <n v="2809144"/>
  </r>
  <r>
    <n v="389"/>
    <x v="3"/>
    <s v="Latitude 3510"/>
    <x v="1"/>
    <x v="1"/>
    <x v="1"/>
    <x v="11"/>
    <s v="Int/RX640"/>
    <x v="0"/>
    <s v="1920x1080"/>
    <x v="0"/>
    <x v="0"/>
    <n v="63196"/>
    <s v="12_60-65"/>
    <s v="6_60-70"/>
    <x v="4"/>
    <x v="4"/>
    <s v="Q2`21"/>
    <n v="24583244"/>
    <n v="333106"/>
  </r>
  <r>
    <n v="189"/>
    <x v="3"/>
    <s v="Latitude 5310"/>
    <x v="2"/>
    <x v="1"/>
    <x v="1"/>
    <x v="11"/>
    <s v="Int"/>
    <x v="3"/>
    <s v="1920x1080"/>
    <x v="0"/>
    <x v="0"/>
    <n v="85699"/>
    <s v="17_85-90"/>
    <s v="8_80-90"/>
    <x v="5"/>
    <x v="4"/>
    <s v="Q2`21"/>
    <n v="16197111"/>
    <n v="219473"/>
  </r>
  <r>
    <n v="32"/>
    <x v="3"/>
    <s v="Latitude 5320"/>
    <x v="2"/>
    <x v="1"/>
    <x v="1"/>
    <x v="6"/>
    <s v="Int"/>
    <x v="3"/>
    <s v="1920x1080"/>
    <x v="0"/>
    <x v="0"/>
    <n v="84301"/>
    <s v="16_80-85"/>
    <s v="8_80-90"/>
    <x v="5"/>
    <x v="4"/>
    <s v="Q2`21"/>
    <n v="2697632"/>
    <n v="36553"/>
  </r>
  <r>
    <n v="742"/>
    <x v="3"/>
    <s v="Latitude 5410"/>
    <x v="2"/>
    <x v="1"/>
    <x v="1"/>
    <x v="11"/>
    <s v="Int"/>
    <x v="2"/>
    <s v="1920x1080"/>
    <x v="0"/>
    <x v="0"/>
    <n v="83766"/>
    <s v="16_80-85"/>
    <s v="8_80-90"/>
    <x v="5"/>
    <x v="4"/>
    <s v="Q2`21"/>
    <n v="62154372"/>
    <n v="842200"/>
  </r>
  <r>
    <n v="187"/>
    <x v="3"/>
    <s v="Latitude 5411"/>
    <x v="2"/>
    <x v="1"/>
    <x v="1"/>
    <x v="10"/>
    <s v="Int/MX250"/>
    <x v="2"/>
    <s v="1920x1080"/>
    <x v="0"/>
    <x v="0"/>
    <n v="92476"/>
    <s v="18_90-95"/>
    <s v="9_90-100"/>
    <x v="5"/>
    <x v="4"/>
    <s v="Q2`21"/>
    <n v="17293012"/>
    <n v="234323"/>
  </r>
  <r>
    <n v="138"/>
    <x v="3"/>
    <s v="Latitude 5420"/>
    <x v="2"/>
    <x v="1"/>
    <x v="1"/>
    <x v="6"/>
    <s v="Int"/>
    <x v="2"/>
    <s v="1920x1080"/>
    <x v="0"/>
    <x v="0"/>
    <n v="90767"/>
    <s v="18_90-95"/>
    <s v="9_90-100"/>
    <x v="5"/>
    <x v="4"/>
    <s v="Q2`21"/>
    <n v="12525846"/>
    <n v="169727"/>
  </r>
  <r>
    <n v="11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4"/>
    <s v="Q2`21"/>
    <n v="1932689"/>
    <n v="26188"/>
  </r>
  <r>
    <n v="109"/>
    <x v="3"/>
    <s v="Latitude 5510"/>
    <x v="0"/>
    <x v="1"/>
    <x v="1"/>
    <x v="11"/>
    <s v="Int"/>
    <x v="0"/>
    <s v="1920x1080"/>
    <x v="0"/>
    <x v="0"/>
    <n v="84740"/>
    <s v="16_80-85"/>
    <s v="8_80-90"/>
    <x v="5"/>
    <x v="4"/>
    <s v="Q2`21"/>
    <n v="9236660"/>
    <n v="125158"/>
  </r>
  <r>
    <n v="345"/>
    <x v="3"/>
    <s v="Latitude 5511"/>
    <x v="0"/>
    <x v="1"/>
    <x v="1"/>
    <x v="11"/>
    <s v="Int"/>
    <x v="0"/>
    <s v="1920x1080"/>
    <x v="0"/>
    <x v="0"/>
    <n v="85900"/>
    <s v="17_85-90"/>
    <s v="8_80-90"/>
    <x v="5"/>
    <x v="4"/>
    <s v="Q2`21"/>
    <n v="29635500"/>
    <n v="401565"/>
  </r>
  <r>
    <n v="96"/>
    <x v="3"/>
    <s v="Latitude 5520"/>
    <x v="1"/>
    <x v="1"/>
    <x v="1"/>
    <x v="6"/>
    <s v="MX450"/>
    <x v="0"/>
    <s v="1920x1080"/>
    <x v="0"/>
    <x v="0"/>
    <n v="81318"/>
    <s v="16_80-85"/>
    <s v="8_80-90"/>
    <x v="5"/>
    <x v="4"/>
    <s v="Q2`21"/>
    <n v="7806528"/>
    <n v="105780"/>
  </r>
  <r>
    <n v="67"/>
    <x v="3"/>
    <s v="Latitude 7310"/>
    <x v="2"/>
    <x v="1"/>
    <x v="1"/>
    <x v="11"/>
    <s v="Int"/>
    <x v="3"/>
    <s v="1920x1080"/>
    <x v="0"/>
    <x v="0"/>
    <n v="104138"/>
    <s v="20_100-105"/>
    <s v="10_100-110"/>
    <x v="5"/>
    <x v="4"/>
    <s v="Q2`21"/>
    <n v="6977246"/>
    <n v="94543"/>
  </r>
  <r>
    <n v="43"/>
    <x v="3"/>
    <s v="Latitude 7320"/>
    <x v="2"/>
    <x v="1"/>
    <x v="1"/>
    <x v="6"/>
    <s v="Int"/>
    <x v="3"/>
    <s v="1920x1080"/>
    <x v="0"/>
    <x v="0"/>
    <n v="100378"/>
    <s v="20_100-105"/>
    <s v="10_100-110"/>
    <x v="5"/>
    <x v="4"/>
    <s v="Q2`21"/>
    <n v="4316254"/>
    <n v="58486"/>
  </r>
  <r>
    <n v="3"/>
    <x v="3"/>
    <s v="Latitude 7400"/>
    <x v="2"/>
    <x v="1"/>
    <x v="1"/>
    <x v="4"/>
    <s v="Int"/>
    <x v="2"/>
    <s v="1920x1080"/>
    <x v="0"/>
    <x v="0"/>
    <n v="95618"/>
    <s v="19_95-100"/>
    <s v="9_90-100"/>
    <x v="5"/>
    <x v="4"/>
    <s v="Q2`21"/>
    <n v="286854"/>
    <n v="3887"/>
  </r>
  <r>
    <n v="70"/>
    <x v="3"/>
    <s v="Latitude 7410"/>
    <x v="2"/>
    <x v="1"/>
    <x v="1"/>
    <x v="11"/>
    <s v="Int"/>
    <x v="2"/>
    <s v="1920x1080/3840x2160"/>
    <x v="0"/>
    <x v="0"/>
    <n v="105419"/>
    <s v="21_105-110"/>
    <s v="10_100-110"/>
    <x v="5"/>
    <x v="4"/>
    <s v="Q2`21"/>
    <n v="7379330"/>
    <n v="99991"/>
  </r>
  <r>
    <n v="138"/>
    <x v="3"/>
    <s v="Latitude 7420"/>
    <x v="2"/>
    <x v="1"/>
    <x v="1"/>
    <x v="6"/>
    <s v="Int"/>
    <x v="2"/>
    <s v="1920x1080"/>
    <x v="0"/>
    <x v="0"/>
    <n v="92205"/>
    <s v="18_90-95"/>
    <s v="9_90-100"/>
    <x v="5"/>
    <x v="4"/>
    <s v="Q2`21"/>
    <n v="12724290"/>
    <n v="172416"/>
  </r>
  <r>
    <n v="3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4"/>
    <s v="Q2`21"/>
    <n v="942000"/>
    <n v="12764"/>
  </r>
  <r>
    <n v="45"/>
    <x v="3"/>
    <s v="Latitude 7520"/>
    <x v="0"/>
    <x v="1"/>
    <x v="1"/>
    <x v="6"/>
    <s v="Int"/>
    <x v="0"/>
    <s v="1920x1080"/>
    <x v="0"/>
    <x v="0"/>
    <n v="93379"/>
    <s v="18_90-95"/>
    <s v="9_90-100"/>
    <x v="5"/>
    <x v="4"/>
    <s v="Q2`21"/>
    <n v="4202055"/>
    <n v="56938"/>
  </r>
  <r>
    <n v="3"/>
    <x v="3"/>
    <s v="Precision 3560"/>
    <x v="5"/>
    <x v="1"/>
    <x v="1"/>
    <x v="6"/>
    <s v="Int"/>
    <x v="0"/>
    <s v="1920x1080"/>
    <x v="0"/>
    <x v="0"/>
    <n v="123079"/>
    <s v="24_120-125"/>
    <s v="12_120-130"/>
    <x v="5"/>
    <x v="4"/>
    <s v="Q2`21"/>
    <n v="369237"/>
    <n v="5003"/>
  </r>
  <r>
    <n v="38"/>
    <x v="3"/>
    <s v="Precision 5550"/>
    <x v="5"/>
    <x v="1"/>
    <x v="1"/>
    <x v="10"/>
    <s v="Quadro T1000/T2000"/>
    <x v="0"/>
    <s v="1920x1280"/>
    <x v="0"/>
    <x v="0"/>
    <n v="208496"/>
    <s v="41_205-210"/>
    <s v="20_200-210"/>
    <x v="5"/>
    <x v="4"/>
    <s v="Q2`21"/>
    <n v="7922848"/>
    <n v="107356"/>
  </r>
  <r>
    <n v="18"/>
    <x v="3"/>
    <s v="Precision 5750"/>
    <x v="5"/>
    <x v="1"/>
    <x v="1"/>
    <x v="10"/>
    <s v="Quadro RTX3000"/>
    <x v="0"/>
    <s v="1920x1280/3840x2400"/>
    <x v="0"/>
    <x v="0"/>
    <n v="260976"/>
    <s v="52_260-265"/>
    <s v="26_260-270"/>
    <x v="5"/>
    <x v="4"/>
    <s v="Q2`21"/>
    <n v="4697568"/>
    <n v="63653"/>
  </r>
  <r>
    <n v="8"/>
    <x v="3"/>
    <s v="Precision 7550"/>
    <x v="5"/>
    <x v="1"/>
    <x v="1"/>
    <x v="10"/>
    <s v="Quadro RTX4000/RTX5000"/>
    <x v="0"/>
    <s v="1920x1080/3840x2160"/>
    <x v="0"/>
    <x v="0"/>
    <n v="242584"/>
    <s v="48_240-245"/>
    <s v="24_240-250"/>
    <x v="5"/>
    <x v="4"/>
    <s v="Q2`21"/>
    <n v="1940672"/>
    <n v="26296"/>
  </r>
  <r>
    <n v="14"/>
    <x v="3"/>
    <s v="Precision 7750"/>
    <x v="5"/>
    <x v="1"/>
    <x v="1"/>
    <x v="10"/>
    <s v="RTX3000/RTX4000"/>
    <x v="1"/>
    <s v="3840x2160"/>
    <x v="0"/>
    <x v="0"/>
    <n v="261598"/>
    <s v="52_260-265"/>
    <s v="26_260-270"/>
    <x v="5"/>
    <x v="4"/>
    <s v="Q2`21"/>
    <n v="3662372"/>
    <n v="49626"/>
  </r>
  <r>
    <n v="391"/>
    <x v="3"/>
    <s v="Vostro 3400"/>
    <x v="2"/>
    <x v="1"/>
    <x v="1"/>
    <x v="6"/>
    <s v="Int"/>
    <x v="2"/>
    <s v="1920x1080"/>
    <x v="0"/>
    <x v="0"/>
    <n v="52154"/>
    <s v="10_50-55"/>
    <s v="5_50-60"/>
    <x v="2"/>
    <x v="4"/>
    <s v="Q2`21"/>
    <n v="20392214"/>
    <n v="276317"/>
  </r>
  <r>
    <n v="167"/>
    <x v="3"/>
    <s v="Vostro 3401"/>
    <x v="2"/>
    <x v="1"/>
    <x v="1"/>
    <x v="5"/>
    <s v="Int"/>
    <x v="2"/>
    <s v="1920x1080"/>
    <x v="0"/>
    <x v="0"/>
    <n v="42842"/>
    <s v="8_40-45"/>
    <s v="4_40-50"/>
    <x v="1"/>
    <x v="4"/>
    <s v="Q2`21"/>
    <n v="7154614"/>
    <n v="96946"/>
  </r>
  <r>
    <n v="1073"/>
    <x v="3"/>
    <s v="Vostro 3500"/>
    <x v="1"/>
    <x v="1"/>
    <x v="1"/>
    <x v="6"/>
    <s v="Int/MX330"/>
    <x v="0"/>
    <s v="1920x1080"/>
    <x v="0"/>
    <x v="0"/>
    <n v="57275"/>
    <s v="11_55-60"/>
    <s v="5_50-60"/>
    <x v="2"/>
    <x v="4"/>
    <s v="Q2`21"/>
    <n v="61456075"/>
    <n v="832738"/>
  </r>
  <r>
    <n v="117"/>
    <x v="3"/>
    <s v="Vostro 3501"/>
    <x v="0"/>
    <x v="1"/>
    <x v="1"/>
    <x v="5"/>
    <s v="Int"/>
    <x v="0"/>
    <s v="1920x1080"/>
    <x v="0"/>
    <x v="0"/>
    <n v="44312"/>
    <s v="8_40-45"/>
    <s v="4_40-50"/>
    <x v="1"/>
    <x v="4"/>
    <s v="Q2`21"/>
    <n v="5184504"/>
    <n v="70251"/>
  </r>
  <r>
    <n v="64"/>
    <x v="3"/>
    <s v="Vostro 5301"/>
    <x v="2"/>
    <x v="1"/>
    <x v="1"/>
    <x v="6"/>
    <s v="Int"/>
    <x v="3"/>
    <s v="1920x1080"/>
    <x v="0"/>
    <x v="0"/>
    <n v="69307"/>
    <s v="13_65-70"/>
    <s v="6_60-70"/>
    <x v="4"/>
    <x v="4"/>
    <s v="Q2`21"/>
    <n v="4435648"/>
    <n v="60104"/>
  </r>
  <r>
    <n v="15"/>
    <x v="3"/>
    <s v="Vostro 5401"/>
    <x v="2"/>
    <x v="1"/>
    <x v="1"/>
    <x v="5"/>
    <s v="Int"/>
    <x v="2"/>
    <s v="1920x1080"/>
    <x v="0"/>
    <x v="0"/>
    <n v="62384"/>
    <s v="12_60-65"/>
    <s v="6_60-70"/>
    <x v="4"/>
    <x v="4"/>
    <s v="Q2`21"/>
    <n v="935760"/>
    <n v="12680"/>
  </r>
  <r>
    <n v="488"/>
    <x v="3"/>
    <s v="Vostro 5402"/>
    <x v="2"/>
    <x v="1"/>
    <x v="1"/>
    <x v="6"/>
    <s v="Int/MX330"/>
    <x v="2"/>
    <s v="1920x1080"/>
    <x v="0"/>
    <x v="0"/>
    <n v="69920"/>
    <s v="13_65-70"/>
    <s v="6_60-70"/>
    <x v="4"/>
    <x v="4"/>
    <s v="Q2`21"/>
    <n v="34120960"/>
    <n v="462344"/>
  </r>
  <r>
    <n v="649"/>
    <x v="3"/>
    <s v="Vostro 5502"/>
    <x v="1"/>
    <x v="1"/>
    <x v="1"/>
    <x v="6"/>
    <s v="Int / MX350"/>
    <x v="0"/>
    <s v="1920x1080"/>
    <x v="0"/>
    <x v="0"/>
    <n v="68824"/>
    <s v="13_65-70"/>
    <s v="6_60-70"/>
    <x v="4"/>
    <x v="4"/>
    <s v="Q2`21"/>
    <n v="44666776"/>
    <n v="605241"/>
  </r>
  <r>
    <n v="167"/>
    <x v="3"/>
    <s v="Vostro 7500"/>
    <x v="3"/>
    <x v="1"/>
    <x v="1"/>
    <x v="10"/>
    <s v="GTX1650"/>
    <x v="0"/>
    <s v="1920x1080"/>
    <x v="0"/>
    <x v="0"/>
    <n v="103021"/>
    <s v="20_100-105"/>
    <s v="10_100-110"/>
    <x v="5"/>
    <x v="4"/>
    <s v="Q2`21"/>
    <n v="17204507"/>
    <n v="233123"/>
  </r>
  <r>
    <n v="10"/>
    <x v="3"/>
    <s v="XPS 13 7390"/>
    <x v="2"/>
    <x v="0"/>
    <x v="1"/>
    <x v="11"/>
    <s v="Int"/>
    <x v="3"/>
    <s v="1920x1080/3840x2160"/>
    <x v="1"/>
    <x v="0"/>
    <n v="125808"/>
    <s v="25_125-130"/>
    <s v="12_120-130"/>
    <x v="5"/>
    <x v="4"/>
    <s v="Q2`21"/>
    <n v="1258080"/>
    <n v="17047"/>
  </r>
  <r>
    <n v="13"/>
    <x v="3"/>
    <s v="XPS 13 7390 2-in-1"/>
    <x v="2"/>
    <x v="0"/>
    <x v="1"/>
    <x v="5"/>
    <s v="Int"/>
    <x v="3"/>
    <s v="1920x1080/1920x1200/3840x2160/3840x2400"/>
    <x v="1"/>
    <x v="0"/>
    <n v="127420"/>
    <s v="25_125-130"/>
    <s v="12_120-130"/>
    <x v="5"/>
    <x v="4"/>
    <s v="Q2`21"/>
    <n v="1656460"/>
    <n v="22445"/>
  </r>
  <r>
    <n v="32"/>
    <x v="3"/>
    <s v="XPS 13 9305"/>
    <x v="2"/>
    <x v="0"/>
    <x v="1"/>
    <x v="6"/>
    <s v="Int"/>
    <x v="3"/>
    <s v="1920x1080/1920x1200/3840x2400"/>
    <x v="0"/>
    <x v="0"/>
    <n v="115720"/>
    <s v="23_115-120"/>
    <s v="11_110-120"/>
    <x v="5"/>
    <x v="4"/>
    <s v="Q2`21"/>
    <n v="3703040"/>
    <n v="50177"/>
  </r>
  <r>
    <n v="64"/>
    <x v="3"/>
    <s v="XPS 13 9310"/>
    <x v="2"/>
    <x v="0"/>
    <x v="1"/>
    <x v="6"/>
    <s v="Int"/>
    <x v="3"/>
    <s v="1920x1080/1920x1200/3840x2400"/>
    <x v="0"/>
    <x v="0"/>
    <n v="149797"/>
    <s v="29_145-150"/>
    <s v="14_140-150"/>
    <x v="5"/>
    <x v="4"/>
    <s v="Q2`21"/>
    <n v="9587008"/>
    <n v="129905"/>
  </r>
  <r>
    <n v="35"/>
    <x v="3"/>
    <s v="XPS 13 9310 2-in-1"/>
    <x v="2"/>
    <x v="0"/>
    <x v="1"/>
    <x v="6"/>
    <s v="Int"/>
    <x v="3"/>
    <s v="1920x1200/3840x2400"/>
    <x v="1"/>
    <x v="0"/>
    <n v="159266"/>
    <s v="31_155-160"/>
    <s v="15_150-160"/>
    <x v="5"/>
    <x v="4"/>
    <s v="Q2`21"/>
    <n v="5574310"/>
    <n v="75533"/>
  </r>
  <r>
    <n v="92"/>
    <x v="3"/>
    <s v="XPS 15 9500"/>
    <x v="3"/>
    <x v="0"/>
    <x v="1"/>
    <x v="10"/>
    <s v="GTX1650"/>
    <x v="0"/>
    <s v="1920x1080/3840x2400"/>
    <x v="1"/>
    <x v="0"/>
    <n v="178858"/>
    <s v="35_175-180"/>
    <s v="17_170-180"/>
    <x v="5"/>
    <x v="4"/>
    <s v="Q2`21"/>
    <n v="16454936"/>
    <n v="222967"/>
  </r>
  <r>
    <n v="61"/>
    <x v="3"/>
    <s v="XPS 17 9700"/>
    <x v="3"/>
    <x v="0"/>
    <x v="1"/>
    <x v="10"/>
    <s v="RTX2060"/>
    <x v="0"/>
    <s v="3840x2400"/>
    <x v="0"/>
    <x v="0"/>
    <n v="240615"/>
    <s v="48_240-245"/>
    <s v="24_240-250"/>
    <x v="5"/>
    <x v="4"/>
    <s v="Q2`21"/>
    <n v="14677515"/>
    <n v="198882"/>
  </r>
  <r>
    <n v="290"/>
    <x v="4"/>
    <s v="340S G7"/>
    <x v="2"/>
    <x v="1"/>
    <x v="1"/>
    <x v="5"/>
    <s v="Int"/>
    <x v="2"/>
    <s v="1920x1080"/>
    <x v="0"/>
    <x v="0"/>
    <n v="59187"/>
    <s v="11_55-60"/>
    <s v="5_50-60"/>
    <x v="2"/>
    <x v="4"/>
    <s v="Q2`21"/>
    <n v="17164230"/>
    <n v="232578"/>
  </r>
  <r>
    <n v="5"/>
    <x v="4"/>
    <s v="Chromebook 14 G6"/>
    <x v="2"/>
    <x v="0"/>
    <x v="1"/>
    <x v="2"/>
    <s v="Int"/>
    <x v="2"/>
    <s v="1920x1080"/>
    <x v="0"/>
    <x v="1"/>
    <n v="26490"/>
    <s v="5_25-30"/>
    <s v="2_20-30"/>
    <x v="0"/>
    <x v="4"/>
    <s v="Q2`21"/>
    <n v="132450"/>
    <n v="1795"/>
  </r>
  <r>
    <n v="81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4"/>
    <s v="Q2`21"/>
    <n v="12473190"/>
    <n v="169013"/>
  </r>
  <r>
    <n v="14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4"/>
    <s v="Q2`21"/>
    <n v="2205000"/>
    <n v="29878"/>
  </r>
  <r>
    <n v="7"/>
    <x v="4"/>
    <s v="Elitebook 735 G6"/>
    <x v="2"/>
    <x v="1"/>
    <x v="0"/>
    <x v="1"/>
    <s v="Int"/>
    <x v="3"/>
    <s v="1920x1080"/>
    <x v="0"/>
    <x v="0"/>
    <n v="87363"/>
    <s v="17_85-90"/>
    <s v="8_80-90"/>
    <x v="5"/>
    <x v="4"/>
    <s v="Q2`21"/>
    <n v="611541"/>
    <n v="8286"/>
  </r>
  <r>
    <n v="2"/>
    <x v="4"/>
    <s v="EliteBook 830 G6"/>
    <x v="2"/>
    <x v="1"/>
    <x v="1"/>
    <x v="4"/>
    <s v="Int"/>
    <x v="3"/>
    <s v="1920x1080"/>
    <x v="0"/>
    <x v="0"/>
    <n v="103990"/>
    <s v="20_100-105"/>
    <s v="10_100-110"/>
    <x v="5"/>
    <x v="4"/>
    <s v="Q2`21"/>
    <n v="207980"/>
    <n v="2818"/>
  </r>
  <r>
    <n v="189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4"/>
    <s v="Q2`21"/>
    <n v="20978811"/>
    <n v="284266"/>
  </r>
  <r>
    <n v="12"/>
    <x v="4"/>
    <s v="EliteBook 830 G8"/>
    <x v="2"/>
    <x v="1"/>
    <x v="1"/>
    <x v="6"/>
    <s v="Int"/>
    <x v="3"/>
    <s v="1920x1080"/>
    <x v="0"/>
    <x v="0"/>
    <n v="102760"/>
    <s v="20_100-105"/>
    <s v="10_100-110"/>
    <x v="5"/>
    <x v="4"/>
    <s v="Q2`21"/>
    <n v="1233120"/>
    <n v="16709"/>
  </r>
  <r>
    <n v="182"/>
    <x v="4"/>
    <s v="EliteBook 835 G7"/>
    <x v="2"/>
    <x v="1"/>
    <x v="0"/>
    <x v="7"/>
    <s v="Int"/>
    <x v="3"/>
    <s v="1920x1080"/>
    <x v="0"/>
    <x v="0"/>
    <n v="96503"/>
    <s v="19_95-100"/>
    <s v="9_90-100"/>
    <x v="5"/>
    <x v="4"/>
    <s v="Q2`21"/>
    <n v="17563546"/>
    <n v="237988"/>
  </r>
  <r>
    <n v="4"/>
    <x v="4"/>
    <s v="EliteBook 840 G6"/>
    <x v="2"/>
    <x v="1"/>
    <x v="1"/>
    <x v="4"/>
    <s v="Int"/>
    <x v="2"/>
    <s v="1920x1080"/>
    <x v="0"/>
    <x v="0"/>
    <n v="76350"/>
    <s v="15_75-80"/>
    <s v="7_70-80"/>
    <x v="6"/>
    <x v="4"/>
    <s v="Q2`21"/>
    <n v="305400"/>
    <n v="4138"/>
  </r>
  <r>
    <n v="740"/>
    <x v="4"/>
    <s v="EliteBook 840 G7"/>
    <x v="2"/>
    <x v="1"/>
    <x v="1"/>
    <x v="11"/>
    <s v="Int"/>
    <x v="2"/>
    <s v="1920x1080"/>
    <x v="0"/>
    <x v="0"/>
    <n v="114370"/>
    <s v="22_110-115"/>
    <s v="11_110-120"/>
    <x v="5"/>
    <x v="4"/>
    <s v="Q2`21"/>
    <n v="84633800"/>
    <n v="1146799"/>
  </r>
  <r>
    <n v="61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4"/>
    <s v="Q2`21"/>
    <n v="66845233"/>
    <n v="905762"/>
  </r>
  <r>
    <n v="53"/>
    <x v="4"/>
    <s v="EliteBook 845 G7"/>
    <x v="2"/>
    <x v="1"/>
    <x v="0"/>
    <x v="7"/>
    <s v="Int"/>
    <x v="2"/>
    <s v="1920x1080"/>
    <x v="0"/>
    <x v="0"/>
    <n v="93614"/>
    <s v="18_90-95"/>
    <s v="9_90-100"/>
    <x v="5"/>
    <x v="4"/>
    <s v="Q2`21"/>
    <n v="4961542"/>
    <n v="67230"/>
  </r>
  <r>
    <n v="266"/>
    <x v="4"/>
    <s v="EliteBook 850 G7"/>
    <x v="1"/>
    <x v="1"/>
    <x v="1"/>
    <x v="11"/>
    <s v="Int/MX230"/>
    <x v="0"/>
    <s v="1920x1080"/>
    <x v="0"/>
    <x v="0"/>
    <n v="114894"/>
    <s v="22_110-115"/>
    <s v="11_110-120"/>
    <x v="5"/>
    <x v="4"/>
    <s v="Q2`21"/>
    <n v="30561804"/>
    <n v="414117"/>
  </r>
  <r>
    <n v="96"/>
    <x v="4"/>
    <s v="EliteBook 850 G8"/>
    <x v="0"/>
    <x v="1"/>
    <x v="1"/>
    <x v="6"/>
    <s v="Int"/>
    <x v="0"/>
    <s v="1920x1080"/>
    <x v="0"/>
    <x v="0"/>
    <n v="110057"/>
    <s v="22_110-115"/>
    <s v="11_110-120"/>
    <x v="5"/>
    <x v="4"/>
    <s v="Q2`21"/>
    <n v="10565472"/>
    <n v="143164"/>
  </r>
  <r>
    <n v="83"/>
    <x v="4"/>
    <s v="EliteBook 855 G7"/>
    <x v="0"/>
    <x v="1"/>
    <x v="0"/>
    <x v="7"/>
    <s v="Int"/>
    <x v="0"/>
    <s v="1920x1080"/>
    <x v="0"/>
    <x v="0"/>
    <n v="97906"/>
    <s v="19_95-100"/>
    <s v="9_90-100"/>
    <x v="5"/>
    <x v="4"/>
    <s v="Q2`21"/>
    <n v="8126198"/>
    <n v="110111"/>
  </r>
  <r>
    <n v="5"/>
    <x v="4"/>
    <s v="EliteBook x360 1030 G4"/>
    <x v="2"/>
    <x v="1"/>
    <x v="1"/>
    <x v="4"/>
    <s v="Int"/>
    <x v="3"/>
    <s v="1920x1080"/>
    <x v="1"/>
    <x v="0"/>
    <n v="190993"/>
    <s v="38_190-195"/>
    <s v="19_190-200"/>
    <x v="5"/>
    <x v="4"/>
    <s v="Q2`21"/>
    <n v="954965"/>
    <n v="12940"/>
  </r>
  <r>
    <n v="2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4"/>
    <s v="Q2`21"/>
    <n v="3863977"/>
    <n v="52357"/>
  </r>
  <r>
    <n v="55"/>
    <x v="4"/>
    <s v="Elitebook x360 1040 G7"/>
    <x v="2"/>
    <x v="1"/>
    <x v="1"/>
    <x v="11"/>
    <s v="Int"/>
    <x v="2"/>
    <s v="1920x1080/3840x2160"/>
    <x v="1"/>
    <x v="0"/>
    <n v="154259"/>
    <s v="30_150-155"/>
    <s v="15_150-160"/>
    <x v="5"/>
    <x v="4"/>
    <s v="Q2`21"/>
    <n v="8484245"/>
    <n v="114963"/>
  </r>
  <r>
    <n v="31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4"/>
    <s v="Q2`21"/>
    <n v="4060690"/>
    <n v="55023"/>
  </r>
  <r>
    <n v="19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4"/>
    <s v="Q2`21"/>
    <n v="1694800"/>
    <n v="22965"/>
  </r>
  <r>
    <n v="50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4"/>
    <s v="Q2`21"/>
    <n v="3731950"/>
    <n v="50568"/>
  </r>
  <r>
    <n v="12"/>
    <x v="4"/>
    <s v="Envy 13-ba0000"/>
    <x v="2"/>
    <x v="0"/>
    <x v="1"/>
    <x v="11"/>
    <s v="Int/MX350"/>
    <x v="3"/>
    <s v="1920x1080"/>
    <x v="0"/>
    <x v="0"/>
    <n v="77189"/>
    <s v="15_75-80"/>
    <s v="7_70-80"/>
    <x v="6"/>
    <x v="4"/>
    <s v="Q2`21"/>
    <n v="926268"/>
    <n v="12551"/>
  </r>
  <r>
    <n v="12"/>
    <x v="4"/>
    <s v="Envy 13-ba1000"/>
    <x v="2"/>
    <x v="0"/>
    <x v="1"/>
    <x v="6"/>
    <s v="Int/MX450"/>
    <x v="3"/>
    <s v="1920x1080"/>
    <x v="0"/>
    <x v="0"/>
    <n v="82049"/>
    <s v="16_80-85"/>
    <s v="8_80-90"/>
    <x v="5"/>
    <x v="4"/>
    <s v="Q2`21"/>
    <n v="984588"/>
    <n v="13341"/>
  </r>
  <r>
    <n v="183"/>
    <x v="4"/>
    <s v="Envy 14-eb0000"/>
    <x v="2"/>
    <x v="0"/>
    <x v="1"/>
    <x v="6"/>
    <s v="GTX1650"/>
    <x v="2"/>
    <s v="1920x1080"/>
    <x v="0"/>
    <x v="0"/>
    <n v="120833"/>
    <s v="24_120-125"/>
    <s v="12_120-130"/>
    <x v="5"/>
    <x v="4"/>
    <s v="Q2`21"/>
    <n v="22112439"/>
    <n v="299627"/>
  </r>
  <r>
    <n v="43"/>
    <x v="4"/>
    <s v="Envy 15-ep0000"/>
    <x v="3"/>
    <x v="0"/>
    <x v="1"/>
    <x v="10"/>
    <s v="GTX1660"/>
    <x v="0"/>
    <s v="3840x2160"/>
    <x v="1"/>
    <x v="0"/>
    <n v="119740"/>
    <s v="23_115-120"/>
    <s v="11_110-120"/>
    <x v="5"/>
    <x v="4"/>
    <s v="Q2`21"/>
    <n v="5148820"/>
    <n v="69767"/>
  </r>
  <r>
    <n v="299"/>
    <x v="4"/>
    <s v="Envy 17-cg1000"/>
    <x v="1"/>
    <x v="0"/>
    <x v="1"/>
    <x v="6"/>
    <s v="Int/MX450"/>
    <x v="1"/>
    <s v="1920x1080"/>
    <x v="0"/>
    <x v="0"/>
    <n v="91576"/>
    <s v="18_90-95"/>
    <s v="9_90-100"/>
    <x v="5"/>
    <x v="4"/>
    <s v="Q2`21"/>
    <n v="27381224"/>
    <n v="371019"/>
  </r>
  <r>
    <n v="56"/>
    <x v="4"/>
    <s v="Envy x360 13-ay0000"/>
    <x v="2"/>
    <x v="0"/>
    <x v="0"/>
    <x v="7"/>
    <s v="Int"/>
    <x v="3"/>
    <s v="1920x1080"/>
    <x v="1"/>
    <x v="0"/>
    <n v="71379"/>
    <s v="14_70-75"/>
    <s v="7_70-80"/>
    <x v="6"/>
    <x v="4"/>
    <s v="Q2`21"/>
    <n v="3997224"/>
    <n v="54163"/>
  </r>
  <r>
    <n v="48"/>
    <x v="4"/>
    <s v="Envy x360 15-ed1000"/>
    <x v="1"/>
    <x v="0"/>
    <x v="1"/>
    <x v="6"/>
    <s v="Int/MX450"/>
    <x v="0"/>
    <s v="1920x1080"/>
    <x v="1"/>
    <x v="0"/>
    <n v="87900"/>
    <s v="17_85-90"/>
    <s v="8_80-90"/>
    <x v="5"/>
    <x v="4"/>
    <s v="Q2`21"/>
    <n v="4219200"/>
    <n v="57171"/>
  </r>
  <r>
    <n v="72"/>
    <x v="4"/>
    <s v="Envy x360 15-ee0000"/>
    <x v="0"/>
    <x v="0"/>
    <x v="0"/>
    <x v="7"/>
    <s v="Int"/>
    <x v="0"/>
    <s v="1920x1080"/>
    <x v="1"/>
    <x v="0"/>
    <n v="72853"/>
    <s v="14_70-75"/>
    <s v="7_70-80"/>
    <x v="6"/>
    <x v="4"/>
    <s v="Q2`21"/>
    <n v="5245416"/>
    <n v="71076"/>
  </r>
  <r>
    <n v="19"/>
    <x v="4"/>
    <s v="Essential 250 G7 Core"/>
    <x v="0"/>
    <x v="1"/>
    <x v="1"/>
    <x v="4"/>
    <s v="Int"/>
    <x v="0"/>
    <s v="1920x1080"/>
    <x v="0"/>
    <x v="0"/>
    <n v="53206"/>
    <s v="10_50-55"/>
    <s v="5_50-60"/>
    <x v="2"/>
    <x v="4"/>
    <s v="Q2`21"/>
    <n v="1010914"/>
    <n v="13698"/>
  </r>
  <r>
    <n v="182"/>
    <x v="4"/>
    <s v="Essential 250 G7 Core IL"/>
    <x v="0"/>
    <x v="1"/>
    <x v="1"/>
    <x v="5"/>
    <s v="Int"/>
    <x v="0"/>
    <s v="1920x1080"/>
    <x v="0"/>
    <x v="0"/>
    <n v="52594"/>
    <s v="10_50-55"/>
    <s v="5_50-60"/>
    <x v="2"/>
    <x v="4"/>
    <s v="Q2`21"/>
    <n v="9572108"/>
    <n v="129703"/>
  </r>
  <r>
    <n v="1983"/>
    <x v="4"/>
    <s v="Essential 250 G8 Core"/>
    <x v="0"/>
    <x v="1"/>
    <x v="1"/>
    <x v="5"/>
    <s v="Int"/>
    <x v="0"/>
    <s v="1920x1080"/>
    <x v="0"/>
    <x v="0"/>
    <n v="62352"/>
    <s v="12_60-65"/>
    <s v="6_60-70"/>
    <x v="4"/>
    <x v="4"/>
    <s v="Q2`21"/>
    <n v="123644016"/>
    <n v="1675393"/>
  </r>
  <r>
    <n v="244"/>
    <x v="4"/>
    <s v="Essential 255 G8"/>
    <x v="0"/>
    <x v="1"/>
    <x v="0"/>
    <x v="1"/>
    <s v="Int"/>
    <x v="0"/>
    <s v="1920x1080"/>
    <x v="0"/>
    <x v="0"/>
    <n v="38241"/>
    <s v="7_35-40"/>
    <s v="3_30-40"/>
    <x v="3"/>
    <x v="4"/>
    <s v="Q2`21"/>
    <n v="9330804"/>
    <n v="126434"/>
  </r>
  <r>
    <n v="3033"/>
    <x v="4"/>
    <s v="HP 14s-dq0000"/>
    <x v="2"/>
    <x v="0"/>
    <x v="1"/>
    <x v="2"/>
    <s v="Int"/>
    <x v="2"/>
    <s v="1366x768/1920x1080"/>
    <x v="0"/>
    <x v="1"/>
    <n v="26515"/>
    <s v="5_25-30"/>
    <s v="2_20-30"/>
    <x v="0"/>
    <x v="4"/>
    <s v="Q2`21"/>
    <n v="80419995"/>
    <n v="1089702"/>
  </r>
  <r>
    <n v="487"/>
    <x v="4"/>
    <s v="HP 14s-dq2000"/>
    <x v="2"/>
    <x v="0"/>
    <x v="1"/>
    <x v="6"/>
    <s v="Int"/>
    <x v="2"/>
    <s v="1920x1080"/>
    <x v="0"/>
    <x v="0"/>
    <n v="40699"/>
    <s v="8_40-45"/>
    <s v="4_40-50"/>
    <x v="1"/>
    <x v="4"/>
    <s v="Q2`21"/>
    <n v="19820413"/>
    <n v="268569"/>
  </r>
  <r>
    <n v="3702"/>
    <x v="4"/>
    <s v="HP 14s-fq0000"/>
    <x v="2"/>
    <x v="0"/>
    <x v="0"/>
    <x v="7"/>
    <s v="Int"/>
    <x v="2"/>
    <s v="1366x768/1920x1080"/>
    <x v="0"/>
    <x v="0"/>
    <n v="33479"/>
    <s v="6_30-35"/>
    <s v="3_30-40"/>
    <x v="3"/>
    <x v="4"/>
    <s v="Q2`21"/>
    <n v="123939258"/>
    <n v="1679394"/>
  </r>
  <r>
    <n v="4160"/>
    <x v="4"/>
    <s v="HP 14s-fq1000"/>
    <x v="2"/>
    <x v="0"/>
    <x v="0"/>
    <x v="25"/>
    <s v="Int"/>
    <x v="2"/>
    <s v="1920x1080"/>
    <x v="0"/>
    <x v="0"/>
    <n v="44304"/>
    <s v="8_40-45"/>
    <s v="4_40-50"/>
    <x v="1"/>
    <x v="4"/>
    <s v="Q2`21"/>
    <n v="184304640"/>
    <n v="2497353"/>
  </r>
  <r>
    <n v="4"/>
    <x v="4"/>
    <s v="HP 15-db1000"/>
    <x v="0"/>
    <x v="0"/>
    <x v="0"/>
    <x v="1"/>
    <s v="Int"/>
    <x v="0"/>
    <s v="1366x768/1920x1080"/>
    <x v="0"/>
    <x v="0"/>
    <n v="41540"/>
    <s v="8_40-45"/>
    <s v="4_40-50"/>
    <x v="1"/>
    <x v="4"/>
    <s v="Q2`21"/>
    <n v="166160"/>
    <n v="2251"/>
  </r>
  <r>
    <n v="3461"/>
    <x v="4"/>
    <s v="HP 15-dw1000 Core"/>
    <x v="0"/>
    <x v="0"/>
    <x v="1"/>
    <x v="11"/>
    <s v="Int"/>
    <x v="0"/>
    <s v="1366x768/1920x1080"/>
    <x v="0"/>
    <x v="0"/>
    <n v="36757"/>
    <s v="7_35-40"/>
    <s v="3_30-40"/>
    <x v="3"/>
    <x v="4"/>
    <s v="Q2`21"/>
    <n v="127215977"/>
    <n v="1723794"/>
  </r>
  <r>
    <n v="76"/>
    <x v="4"/>
    <s v="HP 15-dw2000 Core"/>
    <x v="0"/>
    <x v="0"/>
    <x v="1"/>
    <x v="5"/>
    <s v="Int"/>
    <x v="0"/>
    <s v="1920x1080"/>
    <x v="0"/>
    <x v="0"/>
    <n v="43991"/>
    <s v="8_40-45"/>
    <s v="4_40-50"/>
    <x v="1"/>
    <x v="4"/>
    <s v="Q2`21"/>
    <n v="3343316"/>
    <n v="45302"/>
  </r>
  <r>
    <n v="2663"/>
    <x v="4"/>
    <s v="HP 15-gw0000"/>
    <x v="0"/>
    <x v="0"/>
    <x v="0"/>
    <x v="1"/>
    <s v="Int"/>
    <x v="0"/>
    <s v="1920x1080"/>
    <x v="0"/>
    <x v="0"/>
    <n v="35390"/>
    <s v="7_35-40"/>
    <s v="3_30-40"/>
    <x v="3"/>
    <x v="4"/>
    <s v="Q2`21"/>
    <n v="94243570"/>
    <n v="1277013"/>
  </r>
  <r>
    <n v="8679"/>
    <x v="4"/>
    <s v="HP 15s-eq1000"/>
    <x v="0"/>
    <x v="0"/>
    <x v="0"/>
    <x v="1"/>
    <s v="Int"/>
    <x v="0"/>
    <s v="1920x1080"/>
    <x v="0"/>
    <x v="0"/>
    <n v="37481"/>
    <s v="7_35-40"/>
    <s v="3_30-40"/>
    <x v="3"/>
    <x v="4"/>
    <s v="Q2`21"/>
    <n v="325297599"/>
    <n v="4407827"/>
  </r>
  <r>
    <n v="419"/>
    <x v="4"/>
    <s v="HP 15s-eq2000"/>
    <x v="0"/>
    <x v="0"/>
    <x v="0"/>
    <x v="25"/>
    <s v="Int"/>
    <x v="0"/>
    <s v="1920x1080"/>
    <x v="0"/>
    <x v="0"/>
    <n v="41923"/>
    <s v="8_40-45"/>
    <s v="4_40-50"/>
    <x v="1"/>
    <x v="4"/>
    <s v="Q2`21"/>
    <n v="17565737"/>
    <n v="238018"/>
  </r>
  <r>
    <n v="8"/>
    <x v="4"/>
    <s v="HP 15s-fq1000 Core"/>
    <x v="0"/>
    <x v="0"/>
    <x v="1"/>
    <x v="5"/>
    <s v="Int"/>
    <x v="0"/>
    <s v="1366x768/1920x1080"/>
    <x v="0"/>
    <x v="0"/>
    <n v="44349"/>
    <s v="8_40-45"/>
    <s v="4_40-50"/>
    <x v="1"/>
    <x v="4"/>
    <s v="Q2`21"/>
    <n v="354792"/>
    <n v="4807"/>
  </r>
  <r>
    <n v="1451"/>
    <x v="4"/>
    <s v="HP 15s-fq2000 Core"/>
    <x v="0"/>
    <x v="0"/>
    <x v="1"/>
    <x v="6"/>
    <s v="Int"/>
    <x v="0"/>
    <s v="1920x1080"/>
    <x v="0"/>
    <x v="0"/>
    <n v="45183"/>
    <s v="9_45-50"/>
    <s v="4_40-50"/>
    <x v="1"/>
    <x v="4"/>
    <s v="Q2`21"/>
    <n v="65560533"/>
    <n v="888354"/>
  </r>
  <r>
    <n v="1247"/>
    <x v="4"/>
    <s v="HP 15s-fq3000"/>
    <x v="0"/>
    <x v="0"/>
    <x v="1"/>
    <x v="24"/>
    <s v="Int"/>
    <x v="0"/>
    <s v="1920x1080"/>
    <x v="0"/>
    <x v="1"/>
    <n v="33300"/>
    <s v="6_30-35"/>
    <s v="3_30-40"/>
    <x v="3"/>
    <x v="4"/>
    <s v="Q2`21"/>
    <n v="41525100"/>
    <n v="562671"/>
  </r>
  <r>
    <n v="4"/>
    <x v="4"/>
    <s v="HP 17-by3000 Core"/>
    <x v="1"/>
    <x v="0"/>
    <x v="1"/>
    <x v="5"/>
    <s v="Int/MX330"/>
    <x v="1"/>
    <s v="1920x1080"/>
    <x v="0"/>
    <x v="0"/>
    <n v="51965"/>
    <s v="10_50-55"/>
    <s v="5_50-60"/>
    <x v="2"/>
    <x v="4"/>
    <s v="Q2`21"/>
    <n v="207860"/>
    <n v="2817"/>
  </r>
  <r>
    <n v="168"/>
    <x v="4"/>
    <s v="HP 17-by4000 Core"/>
    <x v="1"/>
    <x v="0"/>
    <x v="1"/>
    <x v="6"/>
    <s v="Int/MX350"/>
    <x v="1"/>
    <s v="1920x1080"/>
    <x v="0"/>
    <x v="0"/>
    <n v="55840"/>
    <s v="11_55-60"/>
    <s v="5_50-60"/>
    <x v="2"/>
    <x v="4"/>
    <s v="Q2`21"/>
    <n v="9381120"/>
    <n v="127115"/>
  </r>
  <r>
    <n v="120"/>
    <x v="4"/>
    <s v="HP 17-ca2000"/>
    <x v="0"/>
    <x v="0"/>
    <x v="0"/>
    <x v="1"/>
    <s v="Int"/>
    <x v="1"/>
    <s v="1600x900/1920x1080"/>
    <x v="0"/>
    <x v="0"/>
    <n v="42813"/>
    <s v="8_40-45"/>
    <s v="4_40-50"/>
    <x v="1"/>
    <x v="4"/>
    <s v="Q2`21"/>
    <n v="5137560"/>
    <n v="69615"/>
  </r>
  <r>
    <n v="2204"/>
    <x v="4"/>
    <s v="HP 17-ca3000"/>
    <x v="0"/>
    <x v="0"/>
    <x v="0"/>
    <x v="7"/>
    <s v="Int"/>
    <x v="1"/>
    <s v="1920x1080"/>
    <x v="0"/>
    <x v="0"/>
    <n v="51615"/>
    <s v="10_50-55"/>
    <s v="5_50-60"/>
    <x v="2"/>
    <x v="4"/>
    <s v="Q2`21"/>
    <n v="113759460"/>
    <n v="1541456"/>
  </r>
  <r>
    <n v="23"/>
    <x v="4"/>
    <s v="Omen 15-ek0000"/>
    <x v="3"/>
    <x v="0"/>
    <x v="1"/>
    <x v="10"/>
    <s v="GTX1660"/>
    <x v="0"/>
    <s v="1920x1080"/>
    <x v="0"/>
    <x v="0"/>
    <n v="114262"/>
    <s v="22_110-115"/>
    <s v="11_110-120"/>
    <x v="5"/>
    <x v="4"/>
    <s v="Q2`21"/>
    <n v="2628026"/>
    <n v="35610"/>
  </r>
  <r>
    <n v="228"/>
    <x v="4"/>
    <s v="Omen 15-en1000"/>
    <x v="3"/>
    <x v="0"/>
    <x v="0"/>
    <x v="22"/>
    <s v="RTX3070"/>
    <x v="0"/>
    <s v="1920x1080"/>
    <x v="0"/>
    <x v="0"/>
    <n v="175990"/>
    <s v="35_175-180"/>
    <s v="17_170-180"/>
    <x v="5"/>
    <x v="4"/>
    <s v="Q2`21"/>
    <n v="40125720"/>
    <n v="543709"/>
  </r>
  <r>
    <n v="156"/>
    <x v="4"/>
    <s v="Pavilion 13-bb0000"/>
    <x v="2"/>
    <x v="0"/>
    <x v="1"/>
    <x v="6"/>
    <s v="Int"/>
    <x v="3"/>
    <s v="1920x1080"/>
    <x v="0"/>
    <x v="0"/>
    <n v="54521"/>
    <s v="10_50-55"/>
    <s v="5_50-60"/>
    <x v="2"/>
    <x v="4"/>
    <s v="Q2`21"/>
    <n v="8505276"/>
    <n v="115248"/>
  </r>
  <r>
    <n v="291"/>
    <x v="4"/>
    <s v="Pavilion 14-dv0000"/>
    <x v="2"/>
    <x v="0"/>
    <x v="1"/>
    <x v="6"/>
    <s v="Int"/>
    <x v="2"/>
    <s v="1920x1080"/>
    <x v="0"/>
    <x v="0"/>
    <n v="54069"/>
    <s v="10_50-55"/>
    <s v="5_50-60"/>
    <x v="2"/>
    <x v="4"/>
    <s v="Q2`21"/>
    <n v="15734079"/>
    <n v="213199"/>
  </r>
  <r>
    <n v="745"/>
    <x v="4"/>
    <s v="Pavilion 15-dk1000"/>
    <x v="3"/>
    <x v="0"/>
    <x v="1"/>
    <x v="10"/>
    <s v="GTX1650/GTX1660"/>
    <x v="0"/>
    <s v="1920x1080"/>
    <x v="0"/>
    <x v="0"/>
    <n v="77677"/>
    <s v="15_75-80"/>
    <s v="7_70-80"/>
    <x v="6"/>
    <x v="4"/>
    <s v="Q2`21"/>
    <n v="57869365"/>
    <n v="784138"/>
  </r>
  <r>
    <n v="613"/>
    <x v="4"/>
    <s v="Pavilion 15-ec1000"/>
    <x v="3"/>
    <x v="0"/>
    <x v="0"/>
    <x v="7"/>
    <s v="GTX1650"/>
    <x v="0"/>
    <s v="1920x1080"/>
    <x v="0"/>
    <x v="0"/>
    <n v="69987"/>
    <s v="13_65-70"/>
    <s v="6_60-70"/>
    <x v="4"/>
    <x v="4"/>
    <s v="Q2`21"/>
    <n v="42902031"/>
    <n v="581328"/>
  </r>
  <r>
    <n v="761"/>
    <x v="4"/>
    <s v="Pavilion 15-eg0000"/>
    <x v="1"/>
    <x v="0"/>
    <x v="1"/>
    <x v="6"/>
    <s v="MX450"/>
    <x v="0"/>
    <s v="1920x1080"/>
    <x v="0"/>
    <x v="0"/>
    <n v="65810"/>
    <s v="13_65-70"/>
    <s v="6_60-70"/>
    <x v="4"/>
    <x v="4"/>
    <s v="Q2`21"/>
    <n v="50081410"/>
    <n v="678610"/>
  </r>
  <r>
    <n v="1562"/>
    <x v="4"/>
    <s v="Pavilion 15-eh0000"/>
    <x v="0"/>
    <x v="0"/>
    <x v="0"/>
    <x v="7"/>
    <s v="Int"/>
    <x v="0"/>
    <s v="1920x1080"/>
    <x v="0"/>
    <x v="0"/>
    <n v="48591"/>
    <s v="9_45-50"/>
    <s v="4_40-50"/>
    <x v="1"/>
    <x v="4"/>
    <s v="Q2`21"/>
    <n v="75899142"/>
    <n v="1028444"/>
  </r>
  <r>
    <n v="673"/>
    <x v="4"/>
    <s v="Pavilion 15-eh1000"/>
    <x v="0"/>
    <x v="0"/>
    <x v="0"/>
    <x v="25"/>
    <s v="Int"/>
    <x v="0"/>
    <s v="1920x1080"/>
    <x v="0"/>
    <x v="0"/>
    <n v="42540"/>
    <s v="8_40-45"/>
    <s v="4_40-50"/>
    <x v="1"/>
    <x v="4"/>
    <s v="Q2`21"/>
    <n v="28629420"/>
    <n v="387933"/>
  </r>
  <r>
    <n v="88"/>
    <x v="4"/>
    <s v="Pavilion 16-a0000"/>
    <x v="3"/>
    <x v="0"/>
    <x v="1"/>
    <x v="10"/>
    <s v="GTX1650/GTX1660/RTX2060"/>
    <x v="5"/>
    <s v="1920x1080"/>
    <x v="0"/>
    <x v="0"/>
    <n v="86832"/>
    <s v="17_85-90"/>
    <s v="8_80-90"/>
    <x v="5"/>
    <x v="4"/>
    <s v="Q2`21"/>
    <n v="7641216"/>
    <n v="103540"/>
  </r>
  <r>
    <n v="407"/>
    <x v="4"/>
    <s v="Pavilion 17-cd1000"/>
    <x v="3"/>
    <x v="0"/>
    <x v="1"/>
    <x v="10"/>
    <s v="GTX1650/GTX1660"/>
    <x v="1"/>
    <s v="1920x1080"/>
    <x v="0"/>
    <x v="0"/>
    <n v="84740"/>
    <s v="16_80-85"/>
    <s v="8_80-90"/>
    <x v="5"/>
    <x v="4"/>
    <s v="Q2`21"/>
    <n v="34489180"/>
    <n v="467333"/>
  </r>
  <r>
    <n v="924"/>
    <x v="4"/>
    <s v="Pavilion x360 14-dw1000"/>
    <x v="2"/>
    <x v="0"/>
    <x v="1"/>
    <x v="6"/>
    <s v="Int"/>
    <x v="2"/>
    <s v="1920x1080"/>
    <x v="1"/>
    <x v="0"/>
    <n v="53969"/>
    <s v="10_50-55"/>
    <s v="5_50-60"/>
    <x v="2"/>
    <x v="4"/>
    <s v="Q2`21"/>
    <n v="49867356"/>
    <n v="675709"/>
  </r>
  <r>
    <n v="2077"/>
    <x v="4"/>
    <s v="ProBook 430 G7"/>
    <x v="2"/>
    <x v="1"/>
    <x v="1"/>
    <x v="11"/>
    <s v="Int"/>
    <x v="3"/>
    <s v="1920x1080"/>
    <x v="0"/>
    <x v="0"/>
    <n v="61876"/>
    <s v="12_60-65"/>
    <s v="6_60-70"/>
    <x v="4"/>
    <x v="4"/>
    <s v="Q2`21"/>
    <n v="128516452"/>
    <n v="1741415"/>
  </r>
  <r>
    <n v="805"/>
    <x v="4"/>
    <s v="ProBook 430 G8"/>
    <x v="2"/>
    <x v="1"/>
    <x v="1"/>
    <x v="6"/>
    <s v="Int"/>
    <x v="3"/>
    <s v="1920x1080"/>
    <x v="0"/>
    <x v="0"/>
    <n v="80500"/>
    <s v="16_80-85"/>
    <s v="8_80-90"/>
    <x v="5"/>
    <x v="4"/>
    <s v="Q2`21"/>
    <n v="64802500"/>
    <n v="878083"/>
  </r>
  <r>
    <n v="586"/>
    <x v="4"/>
    <s v="ProBook 440 G7"/>
    <x v="2"/>
    <x v="1"/>
    <x v="1"/>
    <x v="11"/>
    <s v="Int"/>
    <x v="2"/>
    <s v="1366x768/1920x1080"/>
    <x v="0"/>
    <x v="0"/>
    <n v="63867"/>
    <s v="12_60-65"/>
    <s v="6_60-70"/>
    <x v="4"/>
    <x v="4"/>
    <s v="Q2`21"/>
    <n v="37426062"/>
    <n v="507128"/>
  </r>
  <r>
    <n v="565"/>
    <x v="4"/>
    <s v="ProBook 440 G8"/>
    <x v="2"/>
    <x v="1"/>
    <x v="1"/>
    <x v="6"/>
    <s v="Int"/>
    <x v="2"/>
    <s v="1920x1080"/>
    <x v="0"/>
    <x v="0"/>
    <n v="66203"/>
    <s v="13_65-70"/>
    <s v="6_60-70"/>
    <x v="4"/>
    <x v="4"/>
    <s v="Q2`21"/>
    <n v="37404695"/>
    <n v="506839"/>
  </r>
  <r>
    <n v="251"/>
    <x v="4"/>
    <s v="ProBook 445 G7"/>
    <x v="2"/>
    <x v="1"/>
    <x v="0"/>
    <x v="7"/>
    <s v="Int"/>
    <x v="2"/>
    <s v="1920x1080"/>
    <x v="0"/>
    <x v="0"/>
    <n v="57694"/>
    <s v="11_55-60"/>
    <s v="5_50-60"/>
    <x v="2"/>
    <x v="4"/>
    <s v="Q2`21"/>
    <n v="14481194"/>
    <n v="196222"/>
  </r>
  <r>
    <n v="2202"/>
    <x v="4"/>
    <s v="ProBook 450 G7"/>
    <x v="0"/>
    <x v="1"/>
    <x v="1"/>
    <x v="11"/>
    <s v="Int"/>
    <x v="0"/>
    <s v="1920x1080"/>
    <x v="0"/>
    <x v="0"/>
    <n v="71303"/>
    <s v="14_70-75"/>
    <s v="7_70-80"/>
    <x v="6"/>
    <x v="4"/>
    <s v="Q2`21"/>
    <n v="157009206"/>
    <n v="2127496"/>
  </r>
  <r>
    <n v="115"/>
    <x v="4"/>
    <s v="ProBook 450 G8"/>
    <x v="0"/>
    <x v="1"/>
    <x v="1"/>
    <x v="6"/>
    <s v="Int"/>
    <x v="0"/>
    <s v="1920x1080"/>
    <x v="0"/>
    <x v="0"/>
    <n v="77484"/>
    <s v="15_75-80"/>
    <s v="7_70-80"/>
    <x v="6"/>
    <x v="4"/>
    <s v="Q2`21"/>
    <n v="8910660"/>
    <n v="120741"/>
  </r>
  <r>
    <n v="772"/>
    <x v="4"/>
    <s v="ProBook 455 G7"/>
    <x v="0"/>
    <x v="1"/>
    <x v="0"/>
    <x v="7"/>
    <s v="Int"/>
    <x v="0"/>
    <s v="1920x1080"/>
    <x v="0"/>
    <x v="0"/>
    <n v="65122"/>
    <s v="13_65-70"/>
    <s v="6_60-70"/>
    <x v="4"/>
    <x v="4"/>
    <s v="Q2`21"/>
    <n v="50274184"/>
    <n v="681222"/>
  </r>
  <r>
    <n v="41"/>
    <x v="4"/>
    <s v="ProBook 470 G7"/>
    <x v="1"/>
    <x v="1"/>
    <x v="1"/>
    <x v="11"/>
    <s v="Radeon 530"/>
    <x v="1"/>
    <s v="1920x1080"/>
    <x v="0"/>
    <x v="0"/>
    <n v="64690"/>
    <s v="12_60-65"/>
    <s v="6_60-70"/>
    <x v="4"/>
    <x v="4"/>
    <s v="Q2`21"/>
    <n v="2652290"/>
    <n v="35939"/>
  </r>
  <r>
    <n v="99"/>
    <x v="4"/>
    <s v="ProBook 630 G8"/>
    <x v="2"/>
    <x v="1"/>
    <x v="1"/>
    <x v="6"/>
    <s v="Int"/>
    <x v="3"/>
    <s v="1920x1080"/>
    <x v="0"/>
    <x v="0"/>
    <n v="77237"/>
    <s v="15_75-80"/>
    <s v="7_70-80"/>
    <x v="6"/>
    <x v="4"/>
    <s v="Q2`21"/>
    <n v="7646463"/>
    <n v="103611"/>
  </r>
  <r>
    <n v="36"/>
    <x v="4"/>
    <s v="ProBook 635 G7"/>
    <x v="2"/>
    <x v="1"/>
    <x v="0"/>
    <x v="7"/>
    <s v="Int"/>
    <x v="3"/>
    <s v="1920x1080"/>
    <x v="0"/>
    <x v="0"/>
    <n v="86870"/>
    <s v="17_85-90"/>
    <s v="8_80-90"/>
    <x v="5"/>
    <x v="4"/>
    <s v="Q2`21"/>
    <n v="3127320"/>
    <n v="42376"/>
  </r>
  <r>
    <n v="81"/>
    <x v="4"/>
    <s v="ProBook 640 G5"/>
    <x v="2"/>
    <x v="1"/>
    <x v="1"/>
    <x v="4"/>
    <s v="Int"/>
    <x v="2"/>
    <s v="1920x1080"/>
    <x v="0"/>
    <x v="0"/>
    <n v="76690"/>
    <s v="15_75-80"/>
    <s v="7_70-80"/>
    <x v="6"/>
    <x v="4"/>
    <s v="Q2`21"/>
    <n v="6211890"/>
    <n v="84172"/>
  </r>
  <r>
    <n v="259"/>
    <x v="4"/>
    <s v="ProBook 640 G8"/>
    <x v="2"/>
    <x v="1"/>
    <x v="1"/>
    <x v="6"/>
    <s v="Int"/>
    <x v="2"/>
    <s v="1920x1080"/>
    <x v="0"/>
    <x v="0"/>
    <n v="84815"/>
    <s v="16_80-85"/>
    <s v="8_80-90"/>
    <x v="5"/>
    <x v="4"/>
    <s v="Q2`21"/>
    <n v="21967085"/>
    <n v="297657"/>
  </r>
  <r>
    <n v="57"/>
    <x v="4"/>
    <s v="ProBook 650 G5"/>
    <x v="0"/>
    <x v="1"/>
    <x v="1"/>
    <x v="4"/>
    <s v="Int"/>
    <x v="0"/>
    <s v="1920x1080"/>
    <x v="0"/>
    <x v="0"/>
    <n v="76990"/>
    <s v="15_75-80"/>
    <s v="7_70-80"/>
    <x v="6"/>
    <x v="4"/>
    <s v="Q2`21"/>
    <n v="4388430"/>
    <n v="59464"/>
  </r>
  <r>
    <n v="138"/>
    <x v="4"/>
    <s v="ProBook 650 G8"/>
    <x v="0"/>
    <x v="1"/>
    <x v="1"/>
    <x v="6"/>
    <s v="Int"/>
    <x v="0"/>
    <s v="1920x1080"/>
    <x v="0"/>
    <x v="0"/>
    <n v="86096"/>
    <s v="17_85-90"/>
    <s v="8_80-90"/>
    <x v="5"/>
    <x v="4"/>
    <s v="Q2`21"/>
    <n v="11881248"/>
    <n v="160993"/>
  </r>
  <r>
    <n v="7"/>
    <x v="4"/>
    <s v="ProBook x360 435 G7"/>
    <x v="2"/>
    <x v="1"/>
    <x v="0"/>
    <x v="7"/>
    <s v="Int"/>
    <x v="3"/>
    <s v="1920x1080"/>
    <x v="1"/>
    <x v="0"/>
    <n v="69023"/>
    <s v="13_65-70"/>
    <s v="6_60-70"/>
    <x v="4"/>
    <x v="4"/>
    <s v="Q2`21"/>
    <n v="483161"/>
    <n v="6547"/>
  </r>
  <r>
    <n v="29"/>
    <x v="4"/>
    <s v="ProBook x360 435 G8"/>
    <x v="2"/>
    <x v="1"/>
    <x v="0"/>
    <x v="25"/>
    <s v="Int"/>
    <x v="3"/>
    <s v="1920x1080"/>
    <x v="1"/>
    <x v="0"/>
    <n v="73080"/>
    <s v="14_70-75"/>
    <s v="7_70-80"/>
    <x v="6"/>
    <x v="4"/>
    <s v="Q2`21"/>
    <n v="2119320"/>
    <n v="28717"/>
  </r>
  <r>
    <n v="40"/>
    <x v="4"/>
    <s v="Spectre x360 13-aw0000"/>
    <x v="2"/>
    <x v="0"/>
    <x v="1"/>
    <x v="11"/>
    <s v="Int"/>
    <x v="3"/>
    <s v="1920x1080"/>
    <x v="1"/>
    <x v="0"/>
    <n v="105660"/>
    <s v="21_105-110"/>
    <s v="10_100-110"/>
    <x v="5"/>
    <x v="4"/>
    <s v="Q2`21"/>
    <n v="4226400"/>
    <n v="57268"/>
  </r>
  <r>
    <n v="136"/>
    <x v="4"/>
    <s v="Spectre x360 13-aw2000"/>
    <x v="2"/>
    <x v="0"/>
    <x v="1"/>
    <x v="6"/>
    <s v="Int"/>
    <x v="3"/>
    <s v="1920x1080"/>
    <x v="1"/>
    <x v="0"/>
    <n v="122789"/>
    <s v="24_120-125"/>
    <s v="12_120-130"/>
    <x v="5"/>
    <x v="4"/>
    <s v="Q2`21"/>
    <n v="16699304"/>
    <n v="226278"/>
  </r>
  <r>
    <n v="116"/>
    <x v="4"/>
    <s v="Spectre x360 14-ea0000"/>
    <x v="2"/>
    <x v="0"/>
    <x v="1"/>
    <x v="6"/>
    <s v="Int"/>
    <x v="3"/>
    <s v="1920x1080"/>
    <x v="1"/>
    <x v="0"/>
    <n v="137259"/>
    <s v="27_135-140"/>
    <s v="13_130-140"/>
    <x v="5"/>
    <x v="4"/>
    <s v="Q2`21"/>
    <n v="15922044"/>
    <n v="215746"/>
  </r>
  <r>
    <n v="32"/>
    <x v="4"/>
    <s v="Spectre x360 15-eb0000"/>
    <x v="3"/>
    <x v="0"/>
    <x v="1"/>
    <x v="11"/>
    <s v="MX350/GTX1650"/>
    <x v="0"/>
    <s v="3840x2160"/>
    <x v="1"/>
    <x v="0"/>
    <n v="166376"/>
    <s v="33_165-170"/>
    <s v="16_160-170"/>
    <x v="5"/>
    <x v="4"/>
    <s v="Q2`21"/>
    <n v="5324032"/>
    <n v="72141"/>
  </r>
  <r>
    <n v="23"/>
    <x v="4"/>
    <s v="Spectre x360 15-eb1000"/>
    <x v="0"/>
    <x v="0"/>
    <x v="1"/>
    <x v="6"/>
    <s v="Int"/>
    <x v="0"/>
    <s v="3840x2160"/>
    <x v="1"/>
    <x v="0"/>
    <n v="144689"/>
    <s v="28_140-145"/>
    <s v="14_140-150"/>
    <x v="5"/>
    <x v="4"/>
    <s v="Q2`21"/>
    <n v="3327847"/>
    <n v="45093"/>
  </r>
  <r>
    <n v="29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4"/>
    <s v="Q2`21"/>
    <n v="5580470"/>
    <n v="75616"/>
  </r>
  <r>
    <n v="9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4"/>
    <s v="Q2`21"/>
    <n v="2031255"/>
    <n v="27524"/>
  </r>
  <r>
    <n v="177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4"/>
    <s v="Q2`21"/>
    <n v="22548030"/>
    <n v="305529"/>
  </r>
  <r>
    <n v="14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4"/>
    <s v="Q2`21"/>
    <n v="2505860"/>
    <n v="33955"/>
  </r>
  <r>
    <n v="34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4"/>
    <s v="Q2`21"/>
    <n v="7041842"/>
    <n v="95418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4"/>
    <s v="Q2`21"/>
    <n v="229400"/>
    <n v="3108"/>
  </r>
  <r>
    <n v="23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4"/>
    <s v="Q2`21"/>
    <n v="2925600"/>
    <n v="39642"/>
  </r>
  <r>
    <n v="5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4"/>
    <s v="Q2`21"/>
    <n v="624950"/>
    <n v="8468"/>
  </r>
  <r>
    <n v="103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4"/>
    <s v="Q2`21"/>
    <n v="14332450"/>
    <n v="194207"/>
  </r>
  <r>
    <n v="7"/>
    <x v="4"/>
    <s v="ZBook Firefly 15 G8"/>
    <x v="5"/>
    <x v="1"/>
    <x v="1"/>
    <x v="6"/>
    <s v="Quadro T500"/>
    <x v="0"/>
    <s v="1920x1080"/>
    <x v="0"/>
    <x v="0"/>
    <n v="126890"/>
    <s v="25_125-130"/>
    <s v="12_120-130"/>
    <x v="5"/>
    <x v="4"/>
    <s v="Q2`21"/>
    <n v="888230"/>
    <n v="12036"/>
  </r>
  <r>
    <n v="14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4"/>
    <s v="Q2`21"/>
    <n v="3219860"/>
    <n v="43630"/>
  </r>
  <r>
    <n v="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4"/>
    <s v="Q2`21"/>
    <n v="2056824"/>
    <n v="27870"/>
  </r>
  <r>
    <n v="5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4"/>
    <s v="Q2`21"/>
    <n v="1000525"/>
    <n v="13557"/>
  </r>
  <r>
    <n v="341"/>
    <x v="5"/>
    <s v="IdeaPad 3 14IIL05"/>
    <x v="2"/>
    <x v="0"/>
    <x v="1"/>
    <x v="5"/>
    <s v="Int"/>
    <x v="2"/>
    <s v="1920x1080"/>
    <x v="0"/>
    <x v="0"/>
    <n v="47253"/>
    <s v="9_45-50"/>
    <s v="4_40-50"/>
    <x v="1"/>
    <x v="4"/>
    <s v="Q2`21"/>
    <n v="16113273"/>
    <n v="218337"/>
  </r>
  <r>
    <n v="47"/>
    <x v="5"/>
    <s v="IdeaPad 3 14ITL6"/>
    <x v="2"/>
    <x v="0"/>
    <x v="1"/>
    <x v="6"/>
    <s v="Int"/>
    <x v="2"/>
    <s v="1920x1080"/>
    <x v="0"/>
    <x v="0"/>
    <n v="39900"/>
    <s v="7_35-40"/>
    <s v="3_30-40"/>
    <x v="3"/>
    <x v="4"/>
    <s v="Q2`21"/>
    <n v="1875300"/>
    <n v="25411"/>
  </r>
  <r>
    <n v="6787"/>
    <x v="5"/>
    <s v="IdeaPad 3 15ADA05"/>
    <x v="0"/>
    <x v="0"/>
    <x v="0"/>
    <x v="1"/>
    <s v="Int"/>
    <x v="0"/>
    <s v="1920x1080"/>
    <x v="0"/>
    <x v="0"/>
    <n v="36079"/>
    <s v="7_35-40"/>
    <s v="3_30-40"/>
    <x v="3"/>
    <x v="4"/>
    <s v="Q2`21"/>
    <n v="244868173"/>
    <n v="3317997"/>
  </r>
  <r>
    <n v="645"/>
    <x v="5"/>
    <s v="IdeaPad 3 15ARE05"/>
    <x v="0"/>
    <x v="0"/>
    <x v="0"/>
    <x v="7"/>
    <s v="Int"/>
    <x v="0"/>
    <s v="1920x1080"/>
    <x v="0"/>
    <x v="0"/>
    <n v="45941"/>
    <s v="9_45-50"/>
    <s v="4_40-50"/>
    <x v="1"/>
    <x v="4"/>
    <s v="Q2`21"/>
    <n v="29631945"/>
    <n v="401517"/>
  </r>
  <r>
    <n v="2488"/>
    <x v="5"/>
    <s v="IdeaPad 3 15IGL05"/>
    <x v="0"/>
    <x v="0"/>
    <x v="1"/>
    <x v="2"/>
    <s v="Int"/>
    <x v="0"/>
    <s v="1920x1080"/>
    <x v="0"/>
    <x v="1"/>
    <n v="28248"/>
    <s v="5_25-30"/>
    <s v="2_20-30"/>
    <x v="0"/>
    <x v="4"/>
    <s v="Q2`21"/>
    <n v="70281024"/>
    <n v="952317"/>
  </r>
  <r>
    <n v="839"/>
    <x v="5"/>
    <s v="IdeaPad 3 15IIL05"/>
    <x v="0"/>
    <x v="0"/>
    <x v="1"/>
    <x v="5"/>
    <s v="Int"/>
    <x v="0"/>
    <s v="1920x1080"/>
    <x v="0"/>
    <x v="0"/>
    <n v="44126"/>
    <s v="8_40-45"/>
    <s v="4_40-50"/>
    <x v="1"/>
    <x v="4"/>
    <s v="Q2`21"/>
    <n v="37021714"/>
    <n v="501649"/>
  </r>
  <r>
    <n v="4"/>
    <x v="5"/>
    <s v="IdeaPad 330-15AST"/>
    <x v="0"/>
    <x v="0"/>
    <x v="0"/>
    <x v="0"/>
    <s v="Int"/>
    <x v="0"/>
    <s v="1366x768/1920x1080"/>
    <x v="0"/>
    <x v="0"/>
    <n v="30790"/>
    <s v="6_30-35"/>
    <s v="3_30-40"/>
    <x v="3"/>
    <x v="4"/>
    <s v="Q2`21"/>
    <n v="123160"/>
    <n v="1669"/>
  </r>
  <r>
    <n v="349"/>
    <x v="5"/>
    <s v="IdeaPad 5 14ARE05"/>
    <x v="2"/>
    <x v="0"/>
    <x v="0"/>
    <x v="7"/>
    <s v="Int"/>
    <x v="2"/>
    <s v="1920x1080"/>
    <x v="0"/>
    <x v="0"/>
    <n v="59845"/>
    <s v="11_55-60"/>
    <s v="5_50-60"/>
    <x v="2"/>
    <x v="4"/>
    <s v="Q2`21"/>
    <n v="20885905"/>
    <n v="283007"/>
  </r>
  <r>
    <n v="129"/>
    <x v="5"/>
    <s v="IdeaPad 5 14IIL05"/>
    <x v="2"/>
    <x v="0"/>
    <x v="1"/>
    <x v="5"/>
    <s v="Int"/>
    <x v="2"/>
    <s v="1920x1080"/>
    <x v="0"/>
    <x v="0"/>
    <n v="51798"/>
    <s v="10_50-55"/>
    <s v="5_50-60"/>
    <x v="2"/>
    <x v="4"/>
    <s v="Q2`21"/>
    <n v="6681942"/>
    <n v="90541"/>
  </r>
  <r>
    <n v="39"/>
    <x v="5"/>
    <s v="IdeaPad 5 14ITL05"/>
    <x v="2"/>
    <x v="0"/>
    <x v="1"/>
    <x v="6"/>
    <s v="Int"/>
    <x v="2"/>
    <s v="1920x1080"/>
    <x v="0"/>
    <x v="0"/>
    <n v="70734"/>
    <s v="14_70-75"/>
    <s v="7_70-80"/>
    <x v="6"/>
    <x v="4"/>
    <s v="Q2`21"/>
    <n v="2758626"/>
    <n v="37380"/>
  </r>
  <r>
    <n v="250"/>
    <x v="5"/>
    <s v="IdeaPad 5 15ARE05"/>
    <x v="0"/>
    <x v="0"/>
    <x v="0"/>
    <x v="7"/>
    <s v="Int"/>
    <x v="0"/>
    <s v="1920x1080"/>
    <x v="0"/>
    <x v="0"/>
    <n v="64244"/>
    <s v="12_60-65"/>
    <s v="6_60-70"/>
    <x v="4"/>
    <x v="4"/>
    <s v="Q2`21"/>
    <n v="16061000"/>
    <n v="217629"/>
  </r>
  <r>
    <n v="2"/>
    <x v="5"/>
    <s v="IdeaPad 5 15ITL05"/>
    <x v="0"/>
    <x v="0"/>
    <x v="1"/>
    <x v="6"/>
    <s v="Int"/>
    <x v="0"/>
    <s v="1920x1080"/>
    <x v="0"/>
    <x v="0"/>
    <n v="67461"/>
    <s v="13_65-70"/>
    <s v="6_60-70"/>
    <x v="4"/>
    <x v="4"/>
    <s v="Q2`21"/>
    <n v="134922"/>
    <n v="1828"/>
  </r>
  <r>
    <n v="4"/>
    <x v="5"/>
    <s v="IdeaPad Creator 5i 15IMH05"/>
    <x v="3"/>
    <x v="0"/>
    <x v="1"/>
    <x v="10"/>
    <s v="GTX1650"/>
    <x v="0"/>
    <s v="1920x1080"/>
    <x v="0"/>
    <x v="0"/>
    <n v="90993"/>
    <s v="18_90-95"/>
    <s v="9_90-100"/>
    <x v="5"/>
    <x v="4"/>
    <s v="Q2`21"/>
    <n v="363972"/>
    <n v="4932"/>
  </r>
  <r>
    <n v="935"/>
    <x v="5"/>
    <s v="IdeaPad Flex 3 11ADA05"/>
    <x v="4"/>
    <x v="0"/>
    <x v="0"/>
    <x v="1"/>
    <s v="Int"/>
    <x v="4"/>
    <s v="1366x768"/>
    <x v="1"/>
    <x v="0"/>
    <n v="33790"/>
    <s v="6_30-35"/>
    <s v="3_30-40"/>
    <x v="3"/>
    <x v="4"/>
    <s v="Q2`21"/>
    <n v="31593650"/>
    <n v="428098"/>
  </r>
  <r>
    <n v="4661"/>
    <x v="5"/>
    <s v="IdeaPad Gaming 3 15ARH05"/>
    <x v="3"/>
    <x v="0"/>
    <x v="0"/>
    <x v="7"/>
    <s v="GTX1650"/>
    <x v="0"/>
    <s v="1920x1080"/>
    <x v="0"/>
    <x v="0"/>
    <n v="71643"/>
    <s v="14_70-75"/>
    <s v="7_70-80"/>
    <x v="6"/>
    <x v="4"/>
    <s v="Q2`21"/>
    <n v="333928023"/>
    <n v="4524770"/>
  </r>
  <r>
    <n v="493"/>
    <x v="5"/>
    <s v="IdeaPad Gaming 3 15IMH05"/>
    <x v="3"/>
    <x v="0"/>
    <x v="1"/>
    <x v="10"/>
    <s v="GTX1650"/>
    <x v="0"/>
    <s v="1920x1080"/>
    <x v="0"/>
    <x v="0"/>
    <n v="74949"/>
    <s v="14_70-75"/>
    <s v="7_70-80"/>
    <x v="6"/>
    <x v="4"/>
    <s v="Q2`21"/>
    <n v="36949857"/>
    <n v="500676"/>
  </r>
  <r>
    <n v="18"/>
    <x v="5"/>
    <s v="IdeaPad L3 15IML05"/>
    <x v="0"/>
    <x v="0"/>
    <x v="1"/>
    <x v="11"/>
    <s v="Int"/>
    <x v="0"/>
    <s v="1920x1080"/>
    <x v="0"/>
    <x v="0"/>
    <n v="48046"/>
    <s v="9_45-50"/>
    <s v="4_40-50"/>
    <x v="1"/>
    <x v="4"/>
    <s v="Q2`21"/>
    <n v="864828"/>
    <n v="11719"/>
  </r>
  <r>
    <n v="2928"/>
    <x v="5"/>
    <s v="IdeaPad L340-15API"/>
    <x v="0"/>
    <x v="0"/>
    <x v="0"/>
    <x v="1"/>
    <s v="Int"/>
    <x v="0"/>
    <s v="1920x1080"/>
    <x v="0"/>
    <x v="0"/>
    <n v="39975"/>
    <s v="7_35-40"/>
    <s v="3_30-40"/>
    <x v="3"/>
    <x v="4"/>
    <s v="Q2`21"/>
    <n v="117046800"/>
    <n v="1586000"/>
  </r>
  <r>
    <n v="8"/>
    <x v="5"/>
    <s v="IdeaPad L340-17API"/>
    <x v="0"/>
    <x v="0"/>
    <x v="0"/>
    <x v="1"/>
    <s v="Int"/>
    <x v="1"/>
    <s v="1920x1080"/>
    <x v="0"/>
    <x v="0"/>
    <n v="63443"/>
    <s v="12_60-65"/>
    <s v="6_60-70"/>
    <x v="4"/>
    <x v="4"/>
    <s v="Q2`21"/>
    <n v="507544"/>
    <n v="6877"/>
  </r>
  <r>
    <n v="1585"/>
    <x v="5"/>
    <s v="IdeaPad L340-17IRH"/>
    <x v="3"/>
    <x v="0"/>
    <x v="1"/>
    <x v="9"/>
    <s v="GTX1050/GTX1650"/>
    <x v="1"/>
    <s v="1920x1080"/>
    <x v="0"/>
    <x v="0"/>
    <n v="63491"/>
    <s v="12_60-65"/>
    <s v="6_60-70"/>
    <x v="4"/>
    <x v="4"/>
    <s v="Q2`21"/>
    <n v="100633235"/>
    <n v="1363594"/>
  </r>
  <r>
    <n v="4"/>
    <x v="5"/>
    <s v="IdeaPad L340-17IWL"/>
    <x v="0"/>
    <x v="0"/>
    <x v="1"/>
    <x v="4"/>
    <s v="Int"/>
    <x v="1"/>
    <s v="1920x1080"/>
    <x v="0"/>
    <x v="0"/>
    <n v="37990"/>
    <s v="7_35-40"/>
    <s v="3_30-40"/>
    <x v="3"/>
    <x v="4"/>
    <s v="Q2`21"/>
    <n v="151960"/>
    <n v="2059"/>
  </r>
  <r>
    <n v="397"/>
    <x v="5"/>
    <s v="IdeaPad S145-15API"/>
    <x v="0"/>
    <x v="0"/>
    <x v="0"/>
    <x v="1"/>
    <s v="Int"/>
    <x v="0"/>
    <s v="1920x1080"/>
    <x v="0"/>
    <x v="0"/>
    <n v="38332"/>
    <s v="7_35-40"/>
    <s v="3_30-40"/>
    <x v="3"/>
    <x v="4"/>
    <s v="Q2`21"/>
    <n v="15217804"/>
    <n v="206203"/>
  </r>
  <r>
    <n v="2"/>
    <x v="5"/>
    <s v="IdeaPad S145-15AST"/>
    <x v="0"/>
    <x v="0"/>
    <x v="0"/>
    <x v="0"/>
    <s v="Int"/>
    <x v="0"/>
    <s v="1920x1080"/>
    <x v="0"/>
    <x v="0"/>
    <n v="30937"/>
    <s v="6_30-35"/>
    <s v="3_30-40"/>
    <x v="3"/>
    <x v="4"/>
    <s v="Q2`21"/>
    <n v="61874"/>
    <n v="838"/>
  </r>
  <r>
    <n v="2981"/>
    <x v="5"/>
    <s v="IdeaPad S145-15IIL"/>
    <x v="0"/>
    <x v="0"/>
    <x v="1"/>
    <x v="5"/>
    <s v="Int"/>
    <x v="0"/>
    <s v="1920x1080"/>
    <x v="0"/>
    <x v="0"/>
    <n v="39845"/>
    <s v="7_35-40"/>
    <s v="3_30-40"/>
    <x v="3"/>
    <x v="4"/>
    <s v="Q2`21"/>
    <n v="118777945"/>
    <n v="1609457"/>
  </r>
  <r>
    <n v="301"/>
    <x v="5"/>
    <s v="Legion 5 15ACH6H"/>
    <x v="3"/>
    <x v="0"/>
    <x v="0"/>
    <x v="22"/>
    <s v="RTX3060/RTX3070"/>
    <x v="0"/>
    <s v="2560x1600"/>
    <x v="0"/>
    <x v="0"/>
    <n v="139990"/>
    <s v="27_135-140"/>
    <s v="13_130-140"/>
    <x v="5"/>
    <x v="4"/>
    <s v="Q2`21"/>
    <n v="42136990"/>
    <n v="570962"/>
  </r>
  <r>
    <n v="341"/>
    <x v="5"/>
    <s v="Legion 5 15ARH05"/>
    <x v="3"/>
    <x v="0"/>
    <x v="0"/>
    <x v="7"/>
    <s v="GTX1650/GTX1660"/>
    <x v="0"/>
    <s v="1920x1080"/>
    <x v="0"/>
    <x v="0"/>
    <n v="82190"/>
    <s v="16_80-85"/>
    <s v="8_80-90"/>
    <x v="5"/>
    <x v="4"/>
    <s v="Q2`21"/>
    <n v="28026790"/>
    <n v="379767"/>
  </r>
  <r>
    <n v="291"/>
    <x v="5"/>
    <s v="Legion 5 17IMH05"/>
    <x v="3"/>
    <x v="0"/>
    <x v="1"/>
    <x v="10"/>
    <s v="GTX1660"/>
    <x v="1"/>
    <s v="1920x1080"/>
    <x v="0"/>
    <x v="0"/>
    <n v="96904"/>
    <s v="19_95-100"/>
    <s v="9_90-100"/>
    <x v="5"/>
    <x v="4"/>
    <s v="Q2`21"/>
    <n v="28199064"/>
    <n v="382101"/>
  </r>
  <r>
    <n v="21"/>
    <x v="5"/>
    <s v="Legion 5i 15IMH05"/>
    <x v="3"/>
    <x v="0"/>
    <x v="1"/>
    <x v="10"/>
    <s v="GTX1650/GTX1660/RTX2060"/>
    <x v="0"/>
    <s v="1920x1080"/>
    <x v="0"/>
    <x v="0"/>
    <n v="97415"/>
    <s v="19_95-100"/>
    <s v="9_90-100"/>
    <x v="5"/>
    <x v="4"/>
    <s v="Q2`21"/>
    <n v="2045715"/>
    <n v="27720"/>
  </r>
  <r>
    <n v="395"/>
    <x v="5"/>
    <s v="Legion 5Pi 15IMH05"/>
    <x v="3"/>
    <x v="0"/>
    <x v="1"/>
    <x v="10"/>
    <s v="GTX1650/GTX1660"/>
    <x v="0"/>
    <s v="1920x1080"/>
    <x v="0"/>
    <x v="0"/>
    <n v="84990"/>
    <s v="16_80-85"/>
    <s v="8_80-90"/>
    <x v="5"/>
    <x v="4"/>
    <s v="Q2`21"/>
    <n v="33571050"/>
    <n v="454892"/>
  </r>
  <r>
    <n v="16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4"/>
    <s v="Q2`21"/>
    <n v="2815840"/>
    <n v="38155"/>
  </r>
  <r>
    <n v="137"/>
    <x v="5"/>
    <s v="Legion 7i 15IMH05"/>
    <x v="3"/>
    <x v="0"/>
    <x v="1"/>
    <x v="10"/>
    <s v="RTX2060/RTX2070/RTX2080"/>
    <x v="0"/>
    <s v="1920x1080"/>
    <x v="0"/>
    <x v="0"/>
    <n v="146381"/>
    <s v="29_145-150"/>
    <s v="14_140-150"/>
    <x v="5"/>
    <x v="4"/>
    <s v="Q2`21"/>
    <n v="20054197"/>
    <n v="271737"/>
  </r>
  <r>
    <n v="8"/>
    <x v="5"/>
    <s v="Legion 7i 15IMHG05"/>
    <x v="3"/>
    <x v="0"/>
    <x v="1"/>
    <x v="10"/>
    <s v="RTX2070/RTX2080"/>
    <x v="0"/>
    <s v="1920x1080"/>
    <x v="0"/>
    <x v="0"/>
    <n v="185246"/>
    <s v="37_185-190"/>
    <s v="18_180-190"/>
    <x v="5"/>
    <x v="4"/>
    <s v="Q2`21"/>
    <n v="1481968"/>
    <n v="20081"/>
  </r>
  <r>
    <n v="2"/>
    <x v="5"/>
    <s v="Legion Creator 7i 15IMH05"/>
    <x v="3"/>
    <x v="0"/>
    <x v="1"/>
    <x v="10"/>
    <s v="RTX2060"/>
    <x v="0"/>
    <s v="1920x1080"/>
    <x v="0"/>
    <x v="0"/>
    <n v="202490"/>
    <s v="40_200-205"/>
    <s v="20_200-210"/>
    <x v="5"/>
    <x v="4"/>
    <s v="Q2`21"/>
    <n v="404980"/>
    <n v="5488"/>
  </r>
  <r>
    <n v="11"/>
    <x v="5"/>
    <s v="Thinkbook 13s-IML"/>
    <x v="2"/>
    <x v="1"/>
    <x v="1"/>
    <x v="11"/>
    <s v="Int"/>
    <x v="3"/>
    <s v="1920x1080"/>
    <x v="0"/>
    <x v="0"/>
    <n v="69231"/>
    <s v="13_65-70"/>
    <s v="6_60-70"/>
    <x v="4"/>
    <x v="4"/>
    <s v="Q2`21"/>
    <n v="761541"/>
    <n v="10319"/>
  </r>
  <r>
    <n v="435"/>
    <x v="5"/>
    <s v="Thinkbook 13s-ITL G2"/>
    <x v="2"/>
    <x v="1"/>
    <x v="1"/>
    <x v="6"/>
    <s v="Int"/>
    <x v="3"/>
    <s v="1920x1200/2560x1600"/>
    <x v="0"/>
    <x v="0"/>
    <n v="77712"/>
    <s v="15_75-80"/>
    <s v="7_70-80"/>
    <x v="6"/>
    <x v="4"/>
    <s v="Q2`21"/>
    <n v="33804720"/>
    <n v="458059"/>
  </r>
  <r>
    <n v="322"/>
    <x v="5"/>
    <s v="Thinkbook 14-ARE G2"/>
    <x v="2"/>
    <x v="1"/>
    <x v="0"/>
    <x v="7"/>
    <s v="Int"/>
    <x v="2"/>
    <s v="1920x1080"/>
    <x v="0"/>
    <x v="0"/>
    <n v="49356"/>
    <s v="9_45-50"/>
    <s v="4_40-50"/>
    <x v="1"/>
    <x v="4"/>
    <s v="Q2`21"/>
    <n v="15892632"/>
    <n v="215347"/>
  </r>
  <r>
    <n v="192"/>
    <x v="5"/>
    <s v="Thinkbook 14-IIL"/>
    <x v="2"/>
    <x v="1"/>
    <x v="1"/>
    <x v="11"/>
    <s v="Int"/>
    <x v="2"/>
    <s v="1920x1080"/>
    <x v="0"/>
    <x v="0"/>
    <n v="56805"/>
    <s v="11_55-60"/>
    <s v="5_50-60"/>
    <x v="2"/>
    <x v="4"/>
    <s v="Q2`21"/>
    <n v="10906560"/>
    <n v="147785"/>
  </r>
  <r>
    <n v="778"/>
    <x v="5"/>
    <s v="Thinkbook 14-ITL G2"/>
    <x v="2"/>
    <x v="1"/>
    <x v="1"/>
    <x v="6"/>
    <s v="Int"/>
    <x v="2"/>
    <s v="1920x1080"/>
    <x v="0"/>
    <x v="0"/>
    <n v="62756"/>
    <s v="12_60-65"/>
    <s v="6_60-70"/>
    <x v="4"/>
    <x v="4"/>
    <s v="Q2`21"/>
    <n v="48824168"/>
    <n v="661574"/>
  </r>
  <r>
    <n v="54"/>
    <x v="5"/>
    <s v="Thinkbook 14s Yoga ITL"/>
    <x v="2"/>
    <x v="1"/>
    <x v="1"/>
    <x v="6"/>
    <s v="Int"/>
    <x v="2"/>
    <s v="1920x1080"/>
    <x v="1"/>
    <x v="0"/>
    <n v="65800"/>
    <s v="13_65-70"/>
    <s v="6_60-70"/>
    <x v="4"/>
    <x v="4"/>
    <s v="Q2`21"/>
    <n v="3553200"/>
    <n v="48146"/>
  </r>
  <r>
    <n v="694"/>
    <x v="5"/>
    <s v="Thinkbook 15-ARE G2"/>
    <x v="0"/>
    <x v="1"/>
    <x v="0"/>
    <x v="7"/>
    <s v="Int"/>
    <x v="0"/>
    <s v="1920x1080"/>
    <x v="0"/>
    <x v="0"/>
    <n v="60485"/>
    <s v="12_60-65"/>
    <s v="6_60-70"/>
    <x v="4"/>
    <x v="4"/>
    <s v="Q2`21"/>
    <n v="41976590"/>
    <n v="568788"/>
  </r>
  <r>
    <n v="153"/>
    <x v="5"/>
    <s v="Thinkbook 15-IIL"/>
    <x v="0"/>
    <x v="1"/>
    <x v="1"/>
    <x v="5"/>
    <s v="Int"/>
    <x v="0"/>
    <s v="1920x1080"/>
    <x v="0"/>
    <x v="0"/>
    <n v="60376"/>
    <s v="12_60-65"/>
    <s v="6_60-70"/>
    <x v="4"/>
    <x v="4"/>
    <s v="Q2`21"/>
    <n v="9237528"/>
    <n v="125170"/>
  </r>
  <r>
    <n v="2020"/>
    <x v="5"/>
    <s v="Thinkbook 15-ITL G2"/>
    <x v="0"/>
    <x v="1"/>
    <x v="1"/>
    <x v="6"/>
    <s v="Int"/>
    <x v="0"/>
    <s v="1920x1080"/>
    <x v="0"/>
    <x v="0"/>
    <n v="63729"/>
    <s v="12_60-65"/>
    <s v="6_60-70"/>
    <x v="4"/>
    <x v="4"/>
    <s v="Q2`21"/>
    <n v="128732580"/>
    <n v="1744344"/>
  </r>
  <r>
    <n v="20"/>
    <x v="5"/>
    <s v="Thinkbook 15P-IMH"/>
    <x v="3"/>
    <x v="1"/>
    <x v="1"/>
    <x v="10"/>
    <s v="GTX1650"/>
    <x v="0"/>
    <s v="1920x1080"/>
    <x v="0"/>
    <x v="0"/>
    <n v="76193"/>
    <s v="15_75-80"/>
    <s v="7_70-80"/>
    <x v="6"/>
    <x v="4"/>
    <s v="Q2`21"/>
    <n v="1523860"/>
    <n v="20649"/>
  </r>
  <r>
    <n v="3"/>
    <x v="5"/>
    <s v="ThinkPad E14 Gen2-ARE"/>
    <x v="2"/>
    <x v="1"/>
    <x v="0"/>
    <x v="7"/>
    <s v="Int"/>
    <x v="2"/>
    <s v="1920x1080"/>
    <x v="0"/>
    <x v="0"/>
    <n v="72450"/>
    <s v="14_70-75"/>
    <s v="7_70-80"/>
    <x v="6"/>
    <x v="4"/>
    <s v="Q2`21"/>
    <n v="217350"/>
    <n v="2945"/>
  </r>
  <r>
    <n v="773"/>
    <x v="5"/>
    <s v="ThinkPad E14 Gen2-ITU"/>
    <x v="2"/>
    <x v="1"/>
    <x v="1"/>
    <x v="6"/>
    <s v="Int"/>
    <x v="2"/>
    <s v="1920x1080"/>
    <x v="0"/>
    <x v="0"/>
    <n v="75698"/>
    <s v="15_75-80"/>
    <s v="7_70-80"/>
    <x v="6"/>
    <x v="4"/>
    <s v="Q2`21"/>
    <n v="58514554"/>
    <n v="792880"/>
  </r>
  <r>
    <n v="325"/>
    <x v="5"/>
    <s v="ThinkPad E14-IML"/>
    <x v="2"/>
    <x v="1"/>
    <x v="1"/>
    <x v="11"/>
    <s v="Int"/>
    <x v="2"/>
    <s v="1920x1080"/>
    <x v="0"/>
    <x v="0"/>
    <n v="77870"/>
    <s v="15_75-80"/>
    <s v="7_70-80"/>
    <x v="6"/>
    <x v="4"/>
    <s v="Q2`21"/>
    <n v="25307750"/>
    <n v="342923"/>
  </r>
  <r>
    <n v="31"/>
    <x v="5"/>
    <s v="ThinkPad E15 Gen2-ARE"/>
    <x v="0"/>
    <x v="1"/>
    <x v="0"/>
    <x v="7"/>
    <s v="Int"/>
    <x v="0"/>
    <s v="1920x1080"/>
    <x v="0"/>
    <x v="0"/>
    <n v="81957"/>
    <s v="16_80-85"/>
    <s v="8_80-90"/>
    <x v="5"/>
    <x v="4"/>
    <s v="Q2`21"/>
    <n v="2540667"/>
    <n v="34426"/>
  </r>
  <r>
    <n v="141"/>
    <x v="5"/>
    <s v="ThinkPad E15 Gen2-ITU"/>
    <x v="0"/>
    <x v="1"/>
    <x v="1"/>
    <x v="6"/>
    <s v="Int"/>
    <x v="0"/>
    <s v="1920x1080"/>
    <x v="0"/>
    <x v="0"/>
    <n v="83483"/>
    <s v="16_80-85"/>
    <s v="8_80-90"/>
    <x v="5"/>
    <x v="4"/>
    <s v="Q2`21"/>
    <n v="11771103"/>
    <n v="159500"/>
  </r>
  <r>
    <n v="129"/>
    <x v="5"/>
    <s v="ThinkPad E15-IML"/>
    <x v="0"/>
    <x v="1"/>
    <x v="1"/>
    <x v="11"/>
    <s v="Int"/>
    <x v="0"/>
    <s v="1920x1080"/>
    <x v="0"/>
    <x v="0"/>
    <n v="88942"/>
    <s v="17_85-90"/>
    <s v="8_80-90"/>
    <x v="5"/>
    <x v="4"/>
    <s v="Q2`21"/>
    <n v="11473518"/>
    <n v="155468"/>
  </r>
  <r>
    <n v="121"/>
    <x v="5"/>
    <s v="ThinkPad L13"/>
    <x v="2"/>
    <x v="1"/>
    <x v="1"/>
    <x v="11"/>
    <s v="Int"/>
    <x v="3"/>
    <s v="1920x1080"/>
    <x v="0"/>
    <x v="0"/>
    <n v="91370"/>
    <s v="18_90-95"/>
    <s v="9_90-100"/>
    <x v="5"/>
    <x v="4"/>
    <s v="Q2`21"/>
    <n v="11055770"/>
    <n v="149807"/>
  </r>
  <r>
    <n v="209"/>
    <x v="5"/>
    <s v="ThinkPad L13 Gen2"/>
    <x v="2"/>
    <x v="1"/>
    <x v="1"/>
    <x v="6"/>
    <s v="Int"/>
    <x v="3"/>
    <s v="1920x1080"/>
    <x v="0"/>
    <x v="0"/>
    <n v="71198"/>
    <s v="14_70-75"/>
    <s v="7_70-80"/>
    <x v="6"/>
    <x v="4"/>
    <s v="Q2`21"/>
    <n v="14880382"/>
    <n v="201631"/>
  </r>
  <r>
    <n v="57"/>
    <x v="5"/>
    <s v="ThinkPad L13 Yoga"/>
    <x v="2"/>
    <x v="1"/>
    <x v="1"/>
    <x v="11"/>
    <s v="Int"/>
    <x v="3"/>
    <s v="1920x1080"/>
    <x v="1"/>
    <x v="0"/>
    <n v="99032"/>
    <s v="19_95-100"/>
    <s v="9_90-100"/>
    <x v="5"/>
    <x v="4"/>
    <s v="Q2`21"/>
    <n v="5644824"/>
    <n v="76488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4"/>
    <s v="Q2`21"/>
    <n v="2269000"/>
    <n v="30745"/>
  </r>
  <r>
    <n v="46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4"/>
    <s v="Q2`21"/>
    <n v="4429800"/>
    <n v="60024"/>
  </r>
  <r>
    <n v="494"/>
    <x v="5"/>
    <s v="ThinkPad L14 Gen1"/>
    <x v="2"/>
    <x v="1"/>
    <x v="1"/>
    <x v="11"/>
    <s v="Int"/>
    <x v="2"/>
    <s v="1920x1080"/>
    <x v="1"/>
    <x v="0"/>
    <n v="150999"/>
    <s v="30_150-155"/>
    <s v="15_150-160"/>
    <x v="5"/>
    <x v="4"/>
    <s v="Q2`21"/>
    <n v="74593506"/>
    <n v="1010752"/>
  </r>
  <r>
    <n v="24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4"/>
    <s v="Q2`21"/>
    <n v="2432160"/>
    <n v="32956"/>
  </r>
  <r>
    <n v="200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4"/>
    <s v="Q2`21"/>
    <n v="26429800"/>
    <n v="358127"/>
  </r>
  <r>
    <n v="23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4"/>
    <s v="Q2`21"/>
    <n v="6345539"/>
    <n v="85983"/>
  </r>
  <r>
    <n v="4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4"/>
    <s v="Q2`21"/>
    <n v="4482000"/>
    <n v="60732"/>
  </r>
  <r>
    <n v="26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4"/>
    <s v="Q2`21"/>
    <n v="3281512"/>
    <n v="44465"/>
  </r>
  <r>
    <n v="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4"/>
    <s v="Q2`21"/>
    <n v="122903"/>
    <n v="1665"/>
  </r>
  <r>
    <n v="25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4"/>
    <s v="Q2`21"/>
    <n v="5409125"/>
    <n v="73294"/>
  </r>
  <r>
    <n v="39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4"/>
    <s v="Q2`21"/>
    <n v="5610150"/>
    <n v="76018"/>
  </r>
  <r>
    <n v="22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4"/>
    <s v="Q2`21"/>
    <n v="2603788"/>
    <n v="35282"/>
  </r>
  <r>
    <n v="15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4"/>
    <s v="Q2`21"/>
    <n v="4305300"/>
    <n v="58337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4"/>
    <s v="Q2`21"/>
    <n v="294940"/>
    <n v="3996"/>
  </r>
  <r>
    <n v="715"/>
    <x v="5"/>
    <s v="ThinkPad T14 AMD Gen1"/>
    <x v="2"/>
    <x v="1"/>
    <x v="0"/>
    <x v="7"/>
    <s v="Int"/>
    <x v="2"/>
    <s v="1920x1080"/>
    <x v="0"/>
    <x v="0"/>
    <n v="107999"/>
    <s v="21_105-110"/>
    <s v="10_100-110"/>
    <x v="5"/>
    <x v="4"/>
    <s v="Q2`21"/>
    <n v="77219285"/>
    <n v="1046332"/>
  </r>
  <r>
    <n v="1125"/>
    <x v="5"/>
    <s v="ThinkPad T14 Gen1"/>
    <x v="2"/>
    <x v="1"/>
    <x v="1"/>
    <x v="11"/>
    <s v="Int"/>
    <x v="2"/>
    <s v="1920x1080/3840x2160"/>
    <x v="0"/>
    <x v="0"/>
    <n v="134924"/>
    <s v="26_130-135"/>
    <s v="13_130-140"/>
    <x v="5"/>
    <x v="4"/>
    <s v="Q2`21"/>
    <n v="151789500"/>
    <n v="2056768"/>
  </r>
  <r>
    <n v="1010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4"/>
    <s v="Q2`21"/>
    <n v="107605400"/>
    <n v="1458068"/>
  </r>
  <r>
    <n v="338"/>
    <x v="5"/>
    <s v="ThinkPad T14s AMD Gen1"/>
    <x v="2"/>
    <x v="1"/>
    <x v="0"/>
    <x v="7"/>
    <s v="Int"/>
    <x v="2"/>
    <s v="1920x1080"/>
    <x v="0"/>
    <x v="0"/>
    <n v="127645"/>
    <s v="25_125-130"/>
    <s v="12_120-130"/>
    <x v="5"/>
    <x v="4"/>
    <s v="Q2`21"/>
    <n v="43144010"/>
    <n v="584607"/>
  </r>
  <r>
    <n v="227"/>
    <x v="5"/>
    <s v="ThinkPad T14s Gen1"/>
    <x v="2"/>
    <x v="1"/>
    <x v="1"/>
    <x v="11"/>
    <s v="Int"/>
    <x v="2"/>
    <s v="1920x1080"/>
    <x v="0"/>
    <x v="0"/>
    <n v="131036"/>
    <s v="26_130-135"/>
    <s v="13_130-140"/>
    <x v="5"/>
    <x v="4"/>
    <s v="Q2`21"/>
    <n v="29745172"/>
    <n v="403051"/>
  </r>
  <r>
    <n v="299"/>
    <x v="5"/>
    <s v="ThinkPad T15 Gen1"/>
    <x v="1"/>
    <x v="1"/>
    <x v="1"/>
    <x v="11"/>
    <s v="Int/MX330"/>
    <x v="0"/>
    <s v="1920x1080"/>
    <x v="0"/>
    <x v="0"/>
    <n v="116464"/>
    <s v="23_115-120"/>
    <s v="11_110-120"/>
    <x v="5"/>
    <x v="4"/>
    <s v="Q2`21"/>
    <n v="34822736"/>
    <n v="471853"/>
  </r>
  <r>
    <n v="792"/>
    <x v="5"/>
    <s v="ThinkPad T15 Gen2"/>
    <x v="1"/>
    <x v="1"/>
    <x v="1"/>
    <x v="6"/>
    <s v="Int/MX450"/>
    <x v="0"/>
    <s v="1920x1080"/>
    <x v="0"/>
    <x v="0"/>
    <n v="122345"/>
    <s v="24_120-125"/>
    <s v="12_120-130"/>
    <x v="5"/>
    <x v="4"/>
    <s v="Q2`21"/>
    <n v="96897240"/>
    <n v="1312971"/>
  </r>
  <r>
    <n v="2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4"/>
    <s v="Q2`21"/>
    <n v="569560"/>
    <n v="7718"/>
  </r>
  <r>
    <n v="63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4"/>
    <s v="Q2`21"/>
    <n v="7359660"/>
    <n v="99724"/>
  </r>
  <r>
    <n v="10"/>
    <x v="5"/>
    <s v="ThinkPad X1 Carbon Gen7"/>
    <x v="2"/>
    <x v="1"/>
    <x v="1"/>
    <x v="4"/>
    <s v="Int"/>
    <x v="2"/>
    <s v="1920x1080/2560x1440"/>
    <x v="0"/>
    <x v="0"/>
    <n v="142296"/>
    <s v="28_140-145"/>
    <s v="14_140-150"/>
    <x v="5"/>
    <x v="4"/>
    <s v="Q2`21"/>
    <n v="1422960"/>
    <n v="19281"/>
  </r>
  <r>
    <n v="185"/>
    <x v="5"/>
    <s v="ThinkPad X1 Carbon Gen8"/>
    <x v="2"/>
    <x v="1"/>
    <x v="1"/>
    <x v="11"/>
    <s v="Int"/>
    <x v="2"/>
    <s v="1920x1080/3840x2160"/>
    <x v="1"/>
    <x v="0"/>
    <n v="149730"/>
    <s v="29_145-150"/>
    <s v="14_140-150"/>
    <x v="5"/>
    <x v="4"/>
    <s v="Q2`21"/>
    <n v="27700050"/>
    <n v="375339"/>
  </r>
  <r>
    <n v="72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4"/>
    <s v="Q2`21"/>
    <n v="10504080"/>
    <n v="142332"/>
  </r>
  <r>
    <n v="30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4"/>
    <s v="Q2`21"/>
    <n v="72885000"/>
    <n v="987602"/>
  </r>
  <r>
    <n v="16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4"/>
    <s v="Q2`21"/>
    <n v="5279840"/>
    <n v="71543"/>
  </r>
  <r>
    <n v="93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4"/>
    <s v="Q2`21"/>
    <n v="13497276"/>
    <n v="182890"/>
  </r>
  <r>
    <n v="5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4"/>
    <s v="Q2`21"/>
    <n v="994500"/>
    <n v="13476"/>
  </r>
  <r>
    <n v="42"/>
    <x v="5"/>
    <s v="ThinkPad X1 Yoga 14 Gen5"/>
    <x v="2"/>
    <x v="1"/>
    <x v="1"/>
    <x v="11"/>
    <s v="Int"/>
    <x v="2"/>
    <s v="1920x1080/2560x1440/3840x2160"/>
    <x v="1"/>
    <x v="0"/>
    <n v="181668"/>
    <s v="36_180-185"/>
    <s v="18_180-190"/>
    <x v="5"/>
    <x v="4"/>
    <s v="Q2`21"/>
    <n v="7630056"/>
    <n v="103388"/>
  </r>
  <r>
    <n v="5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4"/>
    <s v="Q2`21"/>
    <n v="710950"/>
    <n v="9633"/>
  </r>
  <r>
    <n v="44"/>
    <x v="5"/>
    <s v="ThinkPad X13 AMD G1"/>
    <x v="2"/>
    <x v="1"/>
    <x v="0"/>
    <x v="7"/>
    <s v="Int"/>
    <x v="3"/>
    <s v="1920x1080"/>
    <x v="0"/>
    <x v="0"/>
    <n v="98615"/>
    <s v="19_95-100"/>
    <s v="9_90-100"/>
    <x v="5"/>
    <x v="4"/>
    <s v="Q2`21"/>
    <n v="4339060"/>
    <n v="58795"/>
  </r>
  <r>
    <n v="407"/>
    <x v="5"/>
    <s v="ThinkPad X13 G1"/>
    <x v="2"/>
    <x v="1"/>
    <x v="1"/>
    <x v="11"/>
    <s v="Int"/>
    <x v="3"/>
    <s v="1920x1080"/>
    <x v="0"/>
    <x v="0"/>
    <n v="109772"/>
    <s v="21_105-110"/>
    <s v="10_100-110"/>
    <x v="5"/>
    <x v="4"/>
    <s v="Q2`21"/>
    <n v="44677204"/>
    <n v="605382"/>
  </r>
  <r>
    <n v="18"/>
    <x v="5"/>
    <s v="ThinkPad X13 Yoga G1"/>
    <x v="2"/>
    <x v="1"/>
    <x v="1"/>
    <x v="11"/>
    <s v="Int"/>
    <x v="3"/>
    <s v="1920x1080"/>
    <x v="1"/>
    <x v="0"/>
    <n v="155032"/>
    <s v="31_155-160"/>
    <s v="15_150-160"/>
    <x v="5"/>
    <x v="4"/>
    <s v="Q2`21"/>
    <n v="2790576"/>
    <n v="37813"/>
  </r>
  <r>
    <n v="44"/>
    <x v="5"/>
    <s v="ThinkPad X395"/>
    <x v="2"/>
    <x v="1"/>
    <x v="0"/>
    <x v="1"/>
    <s v="Int"/>
    <x v="3"/>
    <s v="1920x1080"/>
    <x v="0"/>
    <x v="0"/>
    <n v="79990"/>
    <s v="15_75-80"/>
    <s v="7_70-80"/>
    <x v="6"/>
    <x v="4"/>
    <s v="Q2`21"/>
    <n v="3519560"/>
    <n v="47691"/>
  </r>
  <r>
    <n v="36"/>
    <x v="5"/>
    <s v="V130-15IKB"/>
    <x v="0"/>
    <x v="1"/>
    <x v="1"/>
    <x v="3"/>
    <s v="Int"/>
    <x v="0"/>
    <s v="1920x1080"/>
    <x v="0"/>
    <x v="0"/>
    <n v="38997"/>
    <s v="7_35-40"/>
    <s v="3_30-40"/>
    <x v="3"/>
    <x v="4"/>
    <s v="Q2`21"/>
    <n v="1403892"/>
    <n v="19023"/>
  </r>
  <r>
    <n v="648"/>
    <x v="5"/>
    <s v="V145-15AST"/>
    <x v="0"/>
    <x v="1"/>
    <x v="0"/>
    <x v="0"/>
    <s v="Int"/>
    <x v="0"/>
    <s v="1920x1080"/>
    <x v="0"/>
    <x v="0"/>
    <n v="33597"/>
    <s v="6_30-35"/>
    <s v="3_30-40"/>
    <x v="3"/>
    <x v="4"/>
    <s v="Q2`21"/>
    <n v="21770856"/>
    <n v="294998"/>
  </r>
  <r>
    <n v="450"/>
    <x v="5"/>
    <s v="V14-ADA"/>
    <x v="2"/>
    <x v="1"/>
    <x v="0"/>
    <x v="1"/>
    <s v="Int"/>
    <x v="2"/>
    <s v="1920x1080"/>
    <x v="0"/>
    <x v="0"/>
    <n v="43540"/>
    <s v="8_40-45"/>
    <s v="4_40-50"/>
    <x v="1"/>
    <x v="4"/>
    <s v="Q2`21"/>
    <n v="19593000"/>
    <n v="265488"/>
  </r>
  <r>
    <n v="2"/>
    <x v="5"/>
    <s v="V14-IGL"/>
    <x v="2"/>
    <x v="1"/>
    <x v="1"/>
    <x v="2"/>
    <s v="Int"/>
    <x v="2"/>
    <s v="1920x1080"/>
    <x v="0"/>
    <x v="1"/>
    <n v="25360"/>
    <s v="5_25-30"/>
    <s v="2_20-30"/>
    <x v="0"/>
    <x v="4"/>
    <s v="Q2`21"/>
    <n v="50720"/>
    <n v="687"/>
  </r>
  <r>
    <n v="56"/>
    <x v="5"/>
    <s v="V14-IIL"/>
    <x v="2"/>
    <x v="1"/>
    <x v="1"/>
    <x v="5"/>
    <s v="Int"/>
    <x v="2"/>
    <s v="1920x1080"/>
    <x v="0"/>
    <x v="0"/>
    <n v="52577"/>
    <s v="10_50-55"/>
    <s v="5_50-60"/>
    <x v="2"/>
    <x v="4"/>
    <s v="Q2`21"/>
    <n v="2944312"/>
    <n v="39896"/>
  </r>
  <r>
    <n v="136"/>
    <x v="5"/>
    <s v="V155-15API"/>
    <x v="0"/>
    <x v="1"/>
    <x v="0"/>
    <x v="1"/>
    <s v="Int"/>
    <x v="0"/>
    <s v="1920x1080"/>
    <x v="0"/>
    <x v="0"/>
    <n v="45590"/>
    <s v="9_45-50"/>
    <s v="4_40-50"/>
    <x v="1"/>
    <x v="4"/>
    <s v="Q2`21"/>
    <n v="6200240"/>
    <n v="84014"/>
  </r>
  <r>
    <n v="968"/>
    <x v="5"/>
    <s v="V15-ADA"/>
    <x v="0"/>
    <x v="1"/>
    <x v="0"/>
    <x v="1"/>
    <s v="Int"/>
    <x v="0"/>
    <s v="1920x1080"/>
    <x v="0"/>
    <x v="0"/>
    <n v="38739"/>
    <s v="7_35-40"/>
    <s v="3_30-40"/>
    <x v="3"/>
    <x v="4"/>
    <s v="Q2`21"/>
    <n v="37499352"/>
    <n v="508121"/>
  </r>
  <r>
    <n v="116"/>
    <x v="5"/>
    <s v="V15-IIL"/>
    <x v="0"/>
    <x v="1"/>
    <x v="1"/>
    <x v="5"/>
    <s v="Int"/>
    <x v="0"/>
    <s v="1920x1080"/>
    <x v="0"/>
    <x v="0"/>
    <n v="52319"/>
    <s v="10_50-55"/>
    <s v="5_50-60"/>
    <x v="2"/>
    <x v="4"/>
    <s v="Q2`21"/>
    <n v="6069004"/>
    <n v="82236"/>
  </r>
  <r>
    <n v="258"/>
    <x v="5"/>
    <s v="V17-IIL"/>
    <x v="1"/>
    <x v="1"/>
    <x v="1"/>
    <x v="5"/>
    <s v="Int/MX330"/>
    <x v="1"/>
    <s v="1920x1080"/>
    <x v="0"/>
    <x v="0"/>
    <n v="71282"/>
    <s v="14_70-75"/>
    <s v="7_70-80"/>
    <x v="6"/>
    <x v="4"/>
    <s v="Q2`21"/>
    <n v="18390756"/>
    <n v="249197"/>
  </r>
  <r>
    <n v="50"/>
    <x v="5"/>
    <s v="V340-17IWL"/>
    <x v="0"/>
    <x v="1"/>
    <x v="1"/>
    <x v="4"/>
    <s v="Int"/>
    <x v="1"/>
    <s v="1920x1080"/>
    <x v="0"/>
    <x v="0"/>
    <n v="69990"/>
    <s v="13_65-70"/>
    <s v="6_60-70"/>
    <x v="4"/>
    <x v="4"/>
    <s v="Q2`21"/>
    <n v="3499500"/>
    <n v="47419"/>
  </r>
  <r>
    <n v="23"/>
    <x v="5"/>
    <s v="Yoga 7 14ITL05"/>
    <x v="2"/>
    <x v="0"/>
    <x v="1"/>
    <x v="6"/>
    <s v="Int"/>
    <x v="2"/>
    <s v="1920x1080"/>
    <x v="1"/>
    <x v="0"/>
    <n v="95196"/>
    <s v="19_95-100"/>
    <s v="9_90-100"/>
    <x v="5"/>
    <x v="4"/>
    <s v="Q2`21"/>
    <n v="2189508"/>
    <n v="29668"/>
  </r>
  <r>
    <n v="16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4"/>
    <s v="Q2`21"/>
    <n v="1503088"/>
    <n v="20367"/>
  </r>
  <r>
    <n v="4"/>
    <x v="5"/>
    <s v="Yoga 9 15IMH5"/>
    <x v="3"/>
    <x v="0"/>
    <x v="1"/>
    <x v="10"/>
    <s v="GTX1650"/>
    <x v="0"/>
    <s v="1920x1080"/>
    <x v="1"/>
    <x v="0"/>
    <n v="167365"/>
    <s v="33_165-170"/>
    <s v="16_160-170"/>
    <x v="5"/>
    <x v="4"/>
    <s v="Q2`21"/>
    <n v="669460"/>
    <n v="9071"/>
  </r>
  <r>
    <n v="12"/>
    <x v="5"/>
    <s v="Yoga 9i 14ITL5"/>
    <x v="2"/>
    <x v="0"/>
    <x v="1"/>
    <x v="6"/>
    <s v="Int"/>
    <x v="2"/>
    <s v="3840x2160"/>
    <x v="1"/>
    <x v="0"/>
    <n v="184262"/>
    <s v="36_180-185"/>
    <s v="18_180-190"/>
    <x v="5"/>
    <x v="4"/>
    <s v="Q2`21"/>
    <n v="2211144"/>
    <n v="29961"/>
  </r>
  <r>
    <n v="6"/>
    <x v="5"/>
    <s v="Yoga C940-15IRH"/>
    <x v="3"/>
    <x v="0"/>
    <x v="1"/>
    <x v="9"/>
    <s v="GTX1650"/>
    <x v="0"/>
    <s v="1920x1080/3840x2160"/>
    <x v="1"/>
    <x v="0"/>
    <n v="167997"/>
    <s v="33_165-170"/>
    <s v="16_160-170"/>
    <x v="5"/>
    <x v="4"/>
    <s v="Q2`21"/>
    <n v="1007982"/>
    <n v="13658"/>
  </r>
  <r>
    <n v="2"/>
    <x v="5"/>
    <s v="Yoga S740-14IIL"/>
    <x v="2"/>
    <x v="0"/>
    <x v="1"/>
    <x v="5"/>
    <s v="Int"/>
    <x v="2"/>
    <s v="1920x1080"/>
    <x v="1"/>
    <x v="0"/>
    <n v="80768"/>
    <s v="16_80-85"/>
    <s v="8_80-90"/>
    <x v="5"/>
    <x v="4"/>
    <s v="Q2`21"/>
    <n v="161536"/>
    <n v="2189"/>
  </r>
  <r>
    <n v="2"/>
    <x v="5"/>
    <s v="Yoga S740-15IRH"/>
    <x v="3"/>
    <x v="0"/>
    <x v="1"/>
    <x v="9"/>
    <s v="GTX1650"/>
    <x v="0"/>
    <s v="1920x1080"/>
    <x v="1"/>
    <x v="0"/>
    <n v="82490"/>
    <s v="16_80-85"/>
    <s v="8_80-90"/>
    <x v="5"/>
    <x v="4"/>
    <s v="Q2`21"/>
    <n v="164980"/>
    <n v="2236"/>
  </r>
  <r>
    <n v="2"/>
    <x v="5"/>
    <s v="Yoga S940-14IIL"/>
    <x v="2"/>
    <x v="0"/>
    <x v="1"/>
    <x v="5"/>
    <s v="Int"/>
    <x v="2"/>
    <s v="1920x1080"/>
    <x v="1"/>
    <x v="0"/>
    <n v="144078"/>
    <s v="28_140-145"/>
    <s v="14_140-150"/>
    <x v="5"/>
    <x v="4"/>
    <s v="Q2`21"/>
    <n v="288156"/>
    <n v="3905"/>
  </r>
  <r>
    <n v="55"/>
    <x v="5"/>
    <s v="Yoga Slim 7 14ARE05"/>
    <x v="2"/>
    <x v="0"/>
    <x v="0"/>
    <x v="7"/>
    <s v="Int"/>
    <x v="2"/>
    <s v="1920x1080"/>
    <x v="1"/>
    <x v="0"/>
    <n v="84230"/>
    <s v="16_80-85"/>
    <s v="8_80-90"/>
    <x v="5"/>
    <x v="4"/>
    <s v="Q2`21"/>
    <n v="4632650"/>
    <n v="62773"/>
  </r>
  <r>
    <n v="25"/>
    <x v="5"/>
    <s v="Yoga Slim 7 14IIL05"/>
    <x v="2"/>
    <x v="0"/>
    <x v="1"/>
    <x v="5"/>
    <s v="Int"/>
    <x v="2"/>
    <s v="1920x1080"/>
    <x v="1"/>
    <x v="0"/>
    <n v="88849"/>
    <s v="17_85-90"/>
    <s v="8_80-90"/>
    <x v="5"/>
    <x v="4"/>
    <s v="Q2`21"/>
    <n v="2221225"/>
    <n v="30098"/>
  </r>
  <r>
    <n v="18"/>
    <x v="5"/>
    <s v="Yoga Slim 7 14ITL05"/>
    <x v="2"/>
    <x v="0"/>
    <x v="1"/>
    <x v="6"/>
    <s v="Int"/>
    <x v="2"/>
    <s v="1920x1080"/>
    <x v="1"/>
    <x v="0"/>
    <n v="91949"/>
    <s v="18_90-95"/>
    <s v="9_90-100"/>
    <x v="5"/>
    <x v="4"/>
    <s v="Q2`21"/>
    <n v="1655082"/>
    <n v="22427"/>
  </r>
  <r>
    <n v="39"/>
    <x v="5"/>
    <s v="Yoga Slim 7 15IMH05"/>
    <x v="3"/>
    <x v="0"/>
    <x v="1"/>
    <x v="10"/>
    <s v="GTX1650"/>
    <x v="0"/>
    <s v="1920x1080"/>
    <x v="1"/>
    <x v="0"/>
    <n v="112715"/>
    <s v="22_110-115"/>
    <s v="11_110-120"/>
    <x v="5"/>
    <x v="4"/>
    <s v="Q2`21"/>
    <n v="4395885"/>
    <n v="59565"/>
  </r>
  <r>
    <n v="10"/>
    <x v="5"/>
    <s v="Yoga Slim 7 15ITL05"/>
    <x v="0"/>
    <x v="0"/>
    <x v="1"/>
    <x v="6"/>
    <s v="Int"/>
    <x v="0"/>
    <s v="1920x1080"/>
    <x v="1"/>
    <x v="0"/>
    <n v="80230"/>
    <s v="16_80-85"/>
    <s v="8_80-90"/>
    <x v="5"/>
    <x v="4"/>
    <s v="Q2`21"/>
    <n v="802300"/>
    <n v="10871"/>
  </r>
  <r>
    <n v="7"/>
    <x v="5"/>
    <s v="Yoga Slim 9 14ITL5"/>
    <x v="2"/>
    <x v="0"/>
    <x v="1"/>
    <x v="6"/>
    <s v="Int"/>
    <x v="2"/>
    <s v="1920x1080/3840x2160"/>
    <x v="1"/>
    <x v="0"/>
    <n v="182360"/>
    <s v="36_180-185"/>
    <s v="18_180-190"/>
    <x v="5"/>
    <x v="4"/>
    <s v="Q2`21"/>
    <n v="1276520"/>
    <n v="17297"/>
  </r>
  <r>
    <n v="64"/>
    <x v="6"/>
    <s v="Alpha 15 A4D"/>
    <x v="3"/>
    <x v="0"/>
    <x v="0"/>
    <x v="7"/>
    <s v="RX 5600M"/>
    <x v="0"/>
    <s v="1920x1080"/>
    <x v="0"/>
    <x v="0"/>
    <n v="99536"/>
    <s v="19_95-100"/>
    <s v="9_90-100"/>
    <x v="5"/>
    <x v="4"/>
    <s v="Q2`21"/>
    <n v="6370304"/>
    <n v="86318"/>
  </r>
  <r>
    <n v="122"/>
    <x v="6"/>
    <s v="Bravo 15 A4D"/>
    <x v="3"/>
    <x v="0"/>
    <x v="0"/>
    <x v="7"/>
    <s v="RX 5500"/>
    <x v="0"/>
    <s v="3840x2160"/>
    <x v="0"/>
    <x v="0"/>
    <n v="79020"/>
    <s v="15_75-80"/>
    <s v="7_70-80"/>
    <x v="6"/>
    <x v="4"/>
    <s v="Q2`21"/>
    <n v="9640440"/>
    <n v="130629"/>
  </r>
  <r>
    <n v="6"/>
    <x v="6"/>
    <s v="Creator 15 A10S"/>
    <x v="3"/>
    <x v="0"/>
    <x v="1"/>
    <x v="10"/>
    <s v="RTX2070/RTX2080"/>
    <x v="0"/>
    <s v="1920x1080"/>
    <x v="0"/>
    <x v="0"/>
    <n v="188639"/>
    <s v="37_185-190"/>
    <s v="18_180-190"/>
    <x v="5"/>
    <x v="4"/>
    <s v="Q2`21"/>
    <n v="1131834"/>
    <n v="15337"/>
  </r>
  <r>
    <n v="3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4"/>
    <s v="Q2`21"/>
    <n v="504900"/>
    <n v="6841"/>
  </r>
  <r>
    <n v="30"/>
    <x v="6"/>
    <s v="Creator 15 A10U"/>
    <x v="3"/>
    <x v="0"/>
    <x v="1"/>
    <x v="10"/>
    <s v="RTX3060/RTX3070/RTX3080"/>
    <x v="0"/>
    <s v="1920x1080/3840x2160"/>
    <x v="0"/>
    <x v="0"/>
    <n v="240955"/>
    <s v="48_240-245"/>
    <s v="24_240-250"/>
    <x v="5"/>
    <x v="4"/>
    <s v="Q2`21"/>
    <n v="7228650"/>
    <n v="97949"/>
  </r>
  <r>
    <n v="6"/>
    <x v="6"/>
    <s v="Creator 15M A10S"/>
    <x v="3"/>
    <x v="0"/>
    <x v="1"/>
    <x v="10"/>
    <s v="GTX1660/RTX2060"/>
    <x v="0"/>
    <s v="1920x1080"/>
    <x v="0"/>
    <x v="0"/>
    <n v="117618"/>
    <s v="23_115-120"/>
    <s v="11_110-120"/>
    <x v="5"/>
    <x v="4"/>
    <s v="Q2`21"/>
    <n v="705708"/>
    <n v="9562"/>
  </r>
  <r>
    <n v="9"/>
    <x v="6"/>
    <s v="Creator 17 A10S"/>
    <x v="3"/>
    <x v="0"/>
    <x v="1"/>
    <x v="10"/>
    <s v="RTX2070/RTX2080"/>
    <x v="1"/>
    <s v="1920x1080/3840x2160"/>
    <x v="0"/>
    <x v="0"/>
    <n v="275667"/>
    <s v="55_275-280"/>
    <s v="27_270-280"/>
    <x v="5"/>
    <x v="4"/>
    <s v="Q2`21"/>
    <n v="2481003"/>
    <n v="33618"/>
  </r>
  <r>
    <n v="2"/>
    <x v="6"/>
    <s v="Creator 17M A10S"/>
    <x v="3"/>
    <x v="0"/>
    <x v="1"/>
    <x v="10"/>
    <s v="GTX1660/RTX2060/RTX2070"/>
    <x v="1"/>
    <s v="1920x1080/3840x2160"/>
    <x v="0"/>
    <x v="0"/>
    <n v="119990"/>
    <s v="23_115-120"/>
    <s v="11_110-120"/>
    <x v="5"/>
    <x v="4"/>
    <s v="Q2`21"/>
    <n v="239980"/>
    <n v="3252"/>
  </r>
  <r>
    <n v="335"/>
    <x v="6"/>
    <s v="Modern 14 B10M"/>
    <x v="2"/>
    <x v="0"/>
    <x v="1"/>
    <x v="11"/>
    <s v="Int"/>
    <x v="2"/>
    <s v="1920x1080"/>
    <x v="0"/>
    <x v="0"/>
    <n v="58693"/>
    <s v="11_55-60"/>
    <s v="5_50-60"/>
    <x v="2"/>
    <x v="4"/>
    <s v="Q2`21"/>
    <n v="19662155"/>
    <n v="266425"/>
  </r>
  <r>
    <n v="3"/>
    <x v="6"/>
    <s v="Modern 14 B10R"/>
    <x v="2"/>
    <x v="0"/>
    <x v="1"/>
    <x v="11"/>
    <s v="Int/MX330"/>
    <x v="2"/>
    <s v="1920x1080"/>
    <x v="0"/>
    <x v="0"/>
    <n v="76161"/>
    <s v="15_75-80"/>
    <s v="7_70-80"/>
    <x v="6"/>
    <x v="4"/>
    <s v="Q2`21"/>
    <n v="228483"/>
    <n v="3096"/>
  </r>
  <r>
    <n v="28"/>
    <x v="6"/>
    <s v="Modern 14 B11M"/>
    <x v="2"/>
    <x v="0"/>
    <x v="1"/>
    <x v="6"/>
    <s v="Int"/>
    <x v="2"/>
    <s v="1920x1080"/>
    <x v="0"/>
    <x v="0"/>
    <n v="68857"/>
    <s v="13_65-70"/>
    <s v="6_60-70"/>
    <x v="4"/>
    <x v="4"/>
    <s v="Q2`21"/>
    <n v="1927996"/>
    <n v="26125"/>
  </r>
  <r>
    <n v="16"/>
    <x v="6"/>
    <s v="Modern 14 B11S"/>
    <x v="2"/>
    <x v="0"/>
    <x v="1"/>
    <x v="6"/>
    <s v="MX450"/>
    <x v="2"/>
    <s v="1920x1080"/>
    <x v="0"/>
    <x v="0"/>
    <n v="81050"/>
    <s v="16_80-85"/>
    <s v="8_80-90"/>
    <x v="5"/>
    <x v="4"/>
    <s v="Q2`21"/>
    <n v="1296800"/>
    <n v="17572"/>
  </r>
  <r>
    <n v="2"/>
    <x v="6"/>
    <s v="Modern 14 B4M"/>
    <x v="2"/>
    <x v="0"/>
    <x v="0"/>
    <x v="7"/>
    <s v="Int"/>
    <x v="2"/>
    <s v="1920x1080"/>
    <x v="0"/>
    <x v="0"/>
    <n v="53965"/>
    <s v="10_50-55"/>
    <s v="5_50-60"/>
    <x v="2"/>
    <x v="4"/>
    <s v="Q2`21"/>
    <n v="107930"/>
    <n v="1462"/>
  </r>
  <r>
    <n v="6"/>
    <x v="6"/>
    <s v="MSI GE66CML"/>
    <x v="3"/>
    <x v="0"/>
    <x v="1"/>
    <x v="10"/>
    <s v="RTX2070/RTX2080"/>
    <x v="0"/>
    <s v="1920x1080"/>
    <x v="0"/>
    <x v="0"/>
    <n v="165229"/>
    <s v="33_165-170"/>
    <s v="16_160-170"/>
    <x v="5"/>
    <x v="4"/>
    <s v="Q2`21"/>
    <n v="991374"/>
    <n v="13433"/>
  </r>
  <r>
    <n v="36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4"/>
    <s v="Q2`21"/>
    <n v="9017820"/>
    <n v="122193"/>
  </r>
  <r>
    <n v="23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4"/>
    <s v="Q2`21"/>
    <n v="6439770"/>
    <n v="87260"/>
  </r>
  <r>
    <n v="1748"/>
    <x v="6"/>
    <s v="MSI GF63C"/>
    <x v="3"/>
    <x v="0"/>
    <x v="1"/>
    <x v="9"/>
    <s v="GTX1050/GTX1050 Ti"/>
    <x v="0"/>
    <s v="1920x1080"/>
    <x v="0"/>
    <x v="0"/>
    <n v="67201"/>
    <s v="13_65-70"/>
    <s v="6_60-70"/>
    <x v="4"/>
    <x v="4"/>
    <s v="Q2`21"/>
    <n v="117467348"/>
    <n v="1591698"/>
  </r>
  <r>
    <n v="240"/>
    <x v="6"/>
    <s v="MSI GF65C"/>
    <x v="3"/>
    <x v="0"/>
    <x v="1"/>
    <x v="9"/>
    <s v="RTX2060"/>
    <x v="0"/>
    <s v="1920x1080"/>
    <x v="0"/>
    <x v="0"/>
    <n v="81686"/>
    <s v="16_80-85"/>
    <s v="8_80-90"/>
    <x v="5"/>
    <x v="4"/>
    <s v="Q2`21"/>
    <n v="19604640"/>
    <n v="265646"/>
  </r>
  <r>
    <n v="25"/>
    <x v="6"/>
    <s v="MSI GF75C"/>
    <x v="3"/>
    <x v="0"/>
    <x v="1"/>
    <x v="9"/>
    <s v="GTX1050"/>
    <x v="1"/>
    <s v="1920x1080"/>
    <x v="0"/>
    <x v="0"/>
    <n v="78587"/>
    <s v="15_75-80"/>
    <s v="7_70-80"/>
    <x v="6"/>
    <x v="4"/>
    <s v="Q2`21"/>
    <n v="1964675"/>
    <n v="26622"/>
  </r>
  <r>
    <n v="154"/>
    <x v="6"/>
    <s v="MSI GF75CML"/>
    <x v="3"/>
    <x v="0"/>
    <x v="1"/>
    <x v="10"/>
    <s v="GTX1660"/>
    <x v="1"/>
    <s v="1920x1080"/>
    <x v="0"/>
    <x v="0"/>
    <n v="71789"/>
    <s v="14_70-75"/>
    <s v="7_70-80"/>
    <x v="6"/>
    <x v="4"/>
    <s v="Q2`21"/>
    <n v="11055506"/>
    <n v="149804"/>
  </r>
  <r>
    <n v="70"/>
    <x v="6"/>
    <s v="MSI GF75CML 10U"/>
    <x v="3"/>
    <x v="0"/>
    <x v="1"/>
    <x v="10"/>
    <s v="RTX3060"/>
    <x v="1"/>
    <s v="1920x1080"/>
    <x v="0"/>
    <x v="0"/>
    <n v="132495"/>
    <s v="26_130-135"/>
    <s v="13_130-140"/>
    <x v="5"/>
    <x v="4"/>
    <s v="Q2`21"/>
    <n v="9274650"/>
    <n v="125673"/>
  </r>
  <r>
    <n v="260"/>
    <x v="6"/>
    <s v="MSI GL65CML"/>
    <x v="3"/>
    <x v="0"/>
    <x v="1"/>
    <x v="10"/>
    <s v="GTX1650/GTX1660"/>
    <x v="0"/>
    <s v="1920x1080"/>
    <x v="0"/>
    <x v="0"/>
    <n v="84469"/>
    <s v="16_80-85"/>
    <s v="8_80-90"/>
    <x v="5"/>
    <x v="4"/>
    <s v="Q2`21"/>
    <n v="21961940"/>
    <n v="297587"/>
  </r>
  <r>
    <n v="12"/>
    <x v="6"/>
    <s v="MSI GL75C"/>
    <x v="3"/>
    <x v="0"/>
    <x v="1"/>
    <x v="9"/>
    <s v="GTX1650/GTX1660/RTX2060"/>
    <x v="1"/>
    <s v="1920x1080"/>
    <x v="0"/>
    <x v="0"/>
    <n v="88730"/>
    <s v="17_85-90"/>
    <s v="8_80-90"/>
    <x v="5"/>
    <x v="4"/>
    <s v="Q2`21"/>
    <n v="1064760"/>
    <n v="14428"/>
  </r>
  <r>
    <n v="169"/>
    <x v="6"/>
    <s v="MSI GL75CML"/>
    <x v="3"/>
    <x v="0"/>
    <x v="1"/>
    <x v="11"/>
    <s v="GTX1650/GTX1660"/>
    <x v="1"/>
    <s v="1920x1080"/>
    <x v="0"/>
    <x v="0"/>
    <n v="96091"/>
    <s v="19_95-100"/>
    <s v="9_90-100"/>
    <x v="5"/>
    <x v="4"/>
    <s v="Q2`21"/>
    <n v="16239379"/>
    <n v="220046"/>
  </r>
  <r>
    <n v="315"/>
    <x v="6"/>
    <s v="MSI GP65CML"/>
    <x v="3"/>
    <x v="0"/>
    <x v="1"/>
    <x v="10"/>
    <s v="RTX2070"/>
    <x v="0"/>
    <s v="1920x1080"/>
    <x v="0"/>
    <x v="0"/>
    <n v="118765"/>
    <s v="23_115-120"/>
    <s v="11_110-120"/>
    <x v="5"/>
    <x v="4"/>
    <s v="Q2`21"/>
    <n v="37410975"/>
    <n v="506924"/>
  </r>
  <r>
    <n v="37"/>
    <x v="6"/>
    <s v="MSI GP75CML"/>
    <x v="3"/>
    <x v="0"/>
    <x v="1"/>
    <x v="10"/>
    <s v="RTX2070"/>
    <x v="1"/>
    <s v="1920x1080"/>
    <x v="0"/>
    <x v="0"/>
    <n v="140490"/>
    <s v="28_140-145"/>
    <s v="14_140-150"/>
    <x v="5"/>
    <x v="4"/>
    <s v="Q2`21"/>
    <n v="5198130"/>
    <n v="70435"/>
  </r>
  <r>
    <n v="9"/>
    <x v="6"/>
    <s v="MSI GP76CML 10U"/>
    <x v="3"/>
    <x v="0"/>
    <x v="1"/>
    <x v="10"/>
    <s v="RTX3060/RTX3070"/>
    <x v="1"/>
    <s v="1920x1080"/>
    <x v="0"/>
    <x v="0"/>
    <n v="163445"/>
    <s v="32_160-165"/>
    <s v="16_160-170"/>
    <x v="5"/>
    <x v="4"/>
    <s v="Q2`21"/>
    <n v="1471005"/>
    <n v="19932"/>
  </r>
  <r>
    <n v="9"/>
    <x v="6"/>
    <s v="MSI GS66CML"/>
    <x v="3"/>
    <x v="0"/>
    <x v="1"/>
    <x v="10"/>
    <s v="RTX2070"/>
    <x v="0"/>
    <s v="1920x1080"/>
    <x v="0"/>
    <x v="0"/>
    <n v="165890"/>
    <s v="33_165-170"/>
    <s v="16_160-170"/>
    <x v="5"/>
    <x v="4"/>
    <s v="Q2`21"/>
    <n v="1493010"/>
    <n v="20230"/>
  </r>
  <r>
    <n v="30"/>
    <x v="6"/>
    <s v="MSI GS66CML 10U"/>
    <x v="3"/>
    <x v="0"/>
    <x v="1"/>
    <x v="10"/>
    <s v="RTX3060"/>
    <x v="0"/>
    <s v="1920x1080"/>
    <x v="0"/>
    <x v="0"/>
    <n v="252189"/>
    <s v="50_250-255"/>
    <s v="25_250-260"/>
    <x v="5"/>
    <x v="4"/>
    <s v="Q2`21"/>
    <n v="7565670"/>
    <n v="102516"/>
  </r>
  <r>
    <n v="2"/>
    <x v="6"/>
    <s v="MSI GS75CML"/>
    <x v="3"/>
    <x v="0"/>
    <x v="1"/>
    <x v="10"/>
    <s v="RTX2070/RTX2080"/>
    <x v="1"/>
    <s v="1920x1080"/>
    <x v="0"/>
    <x v="0"/>
    <n v="181777"/>
    <s v="36_180-185"/>
    <s v="18_180-190"/>
    <x v="5"/>
    <x v="4"/>
    <s v="Q2`21"/>
    <n v="363554"/>
    <n v="4926"/>
  </r>
  <r>
    <n v="9"/>
    <x v="6"/>
    <s v="MSI WF65 10T"/>
    <x v="5"/>
    <x v="0"/>
    <x v="1"/>
    <x v="10"/>
    <s v="Quadro P620/T1000"/>
    <x v="0"/>
    <s v="1920x1080"/>
    <x v="0"/>
    <x v="0"/>
    <n v="142308"/>
    <s v="28_140-145"/>
    <s v="14_140-150"/>
    <x v="5"/>
    <x v="4"/>
    <s v="Q2`21"/>
    <n v="1280772"/>
    <n v="17355"/>
  </r>
  <r>
    <n v="3"/>
    <x v="6"/>
    <s v="MSI WS66"/>
    <x v="5"/>
    <x v="1"/>
    <x v="1"/>
    <x v="10"/>
    <s v="RTX3000/RTX5000"/>
    <x v="0"/>
    <s v="1920x1080/3840x2160 "/>
    <x v="0"/>
    <x v="0"/>
    <n v="271430"/>
    <s v="54_270-275"/>
    <s v="27_270-280"/>
    <x v="5"/>
    <x v="4"/>
    <s v="Q2`21"/>
    <n v="814290"/>
    <n v="11034"/>
  </r>
  <r>
    <n v="6"/>
    <x v="6"/>
    <s v="Prestige 14 A10SC"/>
    <x v="2"/>
    <x v="0"/>
    <x v="1"/>
    <x v="11"/>
    <s v="GTX1650"/>
    <x v="2"/>
    <s v="1920x1080"/>
    <x v="0"/>
    <x v="0"/>
    <n v="96548"/>
    <s v="19_95-100"/>
    <s v="9_90-100"/>
    <x v="5"/>
    <x v="4"/>
    <s v="Q2`21"/>
    <n v="579288"/>
    <n v="7849"/>
  </r>
  <r>
    <n v="16"/>
    <x v="6"/>
    <s v="Prestige 14 A11SC"/>
    <x v="2"/>
    <x v="0"/>
    <x v="1"/>
    <x v="6"/>
    <s v="GTX1650"/>
    <x v="2"/>
    <s v="1920x1080"/>
    <x v="0"/>
    <x v="0"/>
    <n v="115074"/>
    <s v="23_115-120"/>
    <s v="11_110-120"/>
    <x v="5"/>
    <x v="4"/>
    <s v="Q2`21"/>
    <n v="1841184"/>
    <n v="24948"/>
  </r>
  <r>
    <n v="19"/>
    <x v="6"/>
    <s v="Prestige 15 A10SC"/>
    <x v="3"/>
    <x v="0"/>
    <x v="1"/>
    <x v="11"/>
    <s v="GTX1650"/>
    <x v="0"/>
    <s v="1920x1080"/>
    <x v="0"/>
    <x v="0"/>
    <n v="100862"/>
    <s v="20_100-105"/>
    <s v="10_100-110"/>
    <x v="5"/>
    <x v="4"/>
    <s v="Q2`21"/>
    <n v="1916378"/>
    <n v="25967"/>
  </r>
  <r>
    <n v="34"/>
    <x v="6"/>
    <s v="Prestige 15 A11SC"/>
    <x v="3"/>
    <x v="0"/>
    <x v="1"/>
    <x v="6"/>
    <s v="GTX1650"/>
    <x v="0"/>
    <s v="1920x1080"/>
    <x v="0"/>
    <x v="0"/>
    <n v="126586"/>
    <s v="25_125-130"/>
    <s v="12_120-130"/>
    <x v="5"/>
    <x v="4"/>
    <s v="Q2`21"/>
    <n v="4303924"/>
    <n v="58319"/>
  </r>
  <r>
    <n v="53"/>
    <x v="6"/>
    <s v="Stealth 15M A11S"/>
    <x v="3"/>
    <x v="0"/>
    <x v="1"/>
    <x v="6"/>
    <s v="RTX2060"/>
    <x v="0"/>
    <s v="1920x1080"/>
    <x v="0"/>
    <x v="0"/>
    <n v="111154"/>
    <s v="22_110-115"/>
    <s v="11_110-120"/>
    <x v="5"/>
    <x v="4"/>
    <s v="Q2`21"/>
    <n v="5891162"/>
    <n v="79826"/>
  </r>
  <r>
    <n v="12"/>
    <x v="6"/>
    <s v="Summit B14 A11M"/>
    <x v="2"/>
    <x v="0"/>
    <x v="1"/>
    <x v="6"/>
    <s v="Int"/>
    <x v="2"/>
    <s v="1920x1080"/>
    <x v="1"/>
    <x v="0"/>
    <n v="83854"/>
    <s v="16_80-85"/>
    <s v="8_80-90"/>
    <x v="5"/>
    <x v="4"/>
    <s v="Q2`21"/>
    <n v="1006248"/>
    <n v="13635"/>
  </r>
  <r>
    <n v="36"/>
    <x v="6"/>
    <s v="Summit B15 A11M"/>
    <x v="0"/>
    <x v="0"/>
    <x v="1"/>
    <x v="6"/>
    <s v="Int"/>
    <x v="0"/>
    <s v="1920x1080"/>
    <x v="1"/>
    <x v="0"/>
    <n v="90981"/>
    <s v="18_90-95"/>
    <s v="9_90-100"/>
    <x v="5"/>
    <x v="4"/>
    <s v="Q2`21"/>
    <n v="3275316"/>
    <n v="44381"/>
  </r>
  <r>
    <n v="3"/>
    <x v="6"/>
    <s v="Summit E14 A11SC"/>
    <x v="2"/>
    <x v="0"/>
    <x v="1"/>
    <x v="6"/>
    <s v="GTX1650"/>
    <x v="2"/>
    <s v="1920x1080"/>
    <x v="1"/>
    <x v="0"/>
    <n v="131662"/>
    <s v="26_130-135"/>
    <s v="13_130-140"/>
    <x v="5"/>
    <x v="4"/>
    <s v="Q2`21"/>
    <n v="394986"/>
    <n v="5352"/>
  </r>
  <r>
    <n v="8"/>
    <x v="6"/>
    <s v="Summit E15 A11SC"/>
    <x v="3"/>
    <x v="0"/>
    <x v="1"/>
    <x v="6"/>
    <s v="GTX1650"/>
    <x v="0"/>
    <s v="1920x1080"/>
    <x v="1"/>
    <x v="0"/>
    <n v="136657"/>
    <s v="27_135-140"/>
    <s v="13_130-140"/>
    <x v="5"/>
    <x v="4"/>
    <s v="Q2`21"/>
    <n v="1093256"/>
    <n v="14814"/>
  </r>
  <r>
    <n v="1"/>
    <x v="7"/>
    <s v="Matebook D14 AMD Nbl"/>
    <x v="2"/>
    <x v="0"/>
    <x v="0"/>
    <x v="1"/>
    <s v="Int"/>
    <x v="2"/>
    <s v="1920x1080"/>
    <x v="0"/>
    <x v="0"/>
    <n v="55992"/>
    <s v="11_55-60"/>
    <s v="5_50-60"/>
    <x v="2"/>
    <x v="4"/>
    <s v="Q2`21"/>
    <n v="55992"/>
    <n v="759"/>
  </r>
  <r>
    <n v="30"/>
    <x v="7"/>
    <s v="Matebook D15 AMD"/>
    <x v="0"/>
    <x v="0"/>
    <x v="0"/>
    <x v="1"/>
    <s v="Int"/>
    <x v="0"/>
    <s v="1920x1080"/>
    <x v="0"/>
    <x v="0"/>
    <n v="56750"/>
    <s v="11_55-60"/>
    <s v="5_50-60"/>
    <x v="2"/>
    <x v="4"/>
    <s v="Q2`21"/>
    <n v="1702500"/>
    <n v="23069"/>
  </r>
  <r>
    <n v="1"/>
    <x v="7"/>
    <s v="Matebook D15 AMD Bohl"/>
    <x v="0"/>
    <x v="0"/>
    <x v="0"/>
    <x v="7"/>
    <s v="Int"/>
    <x v="0"/>
    <s v="1920x1080"/>
    <x v="0"/>
    <x v="0"/>
    <n v="55663"/>
    <s v="11_55-60"/>
    <s v="5_50-60"/>
    <x v="2"/>
    <x v="4"/>
    <s v="Q2`21"/>
    <n v="55663"/>
    <n v="754"/>
  </r>
  <r>
    <n v="4"/>
    <x v="7"/>
    <s v="Matebook X EUL"/>
    <x v="2"/>
    <x v="0"/>
    <x v="1"/>
    <x v="11"/>
    <s v="Int"/>
    <x v="3"/>
    <s v="3000x2000"/>
    <x v="1"/>
    <x v="0"/>
    <n v="98386"/>
    <s v="19_95-100"/>
    <s v="9_90-100"/>
    <x v="5"/>
    <x v="4"/>
    <s v="Q2`21"/>
    <n v="393544"/>
    <n v="5333"/>
  </r>
  <r>
    <n v="44"/>
    <x v="7"/>
    <s v="Matebook X PRO 2020"/>
    <x v="2"/>
    <x v="0"/>
    <x v="1"/>
    <x v="11"/>
    <s v="MX250/MX350"/>
    <x v="2"/>
    <s v="1920x1080/3000x2000"/>
    <x v="0"/>
    <x v="0"/>
    <n v="108781"/>
    <s v="21_105-110"/>
    <s v="10_100-110"/>
    <x v="5"/>
    <x v="4"/>
    <s v="Q2`21"/>
    <n v="4786364"/>
    <n v="64856"/>
  </r>
  <r>
    <n v="1"/>
    <x v="8"/>
    <s v="Hunter V700"/>
    <x v="3"/>
    <x v="0"/>
    <x v="1"/>
    <x v="10"/>
    <s v="RTX2060"/>
    <x v="5"/>
    <s v="1920x1080"/>
    <x v="0"/>
    <x v="0"/>
    <n v="130894"/>
    <s v="26_130-135"/>
    <s v="13_130-140"/>
    <x v="5"/>
    <x v="4"/>
    <s v="Q2`21"/>
    <n v="130894"/>
    <n v="1774"/>
  </r>
  <r>
    <n v="72"/>
    <x v="8"/>
    <s v="MagicBook 14 2021 (53011T)"/>
    <x v="2"/>
    <x v="0"/>
    <x v="1"/>
    <x v="6"/>
    <s v="Int"/>
    <x v="2"/>
    <s v="1920x1080"/>
    <x v="0"/>
    <x v="0"/>
    <n v="84595"/>
    <s v="16_80-85"/>
    <s v="8_80-90"/>
    <x v="5"/>
    <x v="4"/>
    <s v="Q2`21"/>
    <n v="6090840"/>
    <n v="82532"/>
  </r>
  <r>
    <n v="127"/>
    <x v="8"/>
    <s v="MagicBook 14 AMD Nbl"/>
    <x v="2"/>
    <x v="0"/>
    <x v="0"/>
    <x v="1"/>
    <s v="Int"/>
    <x v="2"/>
    <s v="1920x1080"/>
    <x v="0"/>
    <x v="0"/>
    <n v="54370"/>
    <s v="10_50-55"/>
    <s v="5_50-60"/>
    <x v="2"/>
    <x v="4"/>
    <s v="Q2`21"/>
    <n v="6904990"/>
    <n v="93564"/>
  </r>
  <r>
    <n v="33"/>
    <x v="8"/>
    <s v="MagicBook 15 2021 (53011T)"/>
    <x v="0"/>
    <x v="0"/>
    <x v="1"/>
    <x v="6"/>
    <s v="Int"/>
    <x v="0"/>
    <s v="1920x1080"/>
    <x v="0"/>
    <x v="0"/>
    <n v="88408"/>
    <s v="17_85-90"/>
    <s v="8_80-90"/>
    <x v="5"/>
    <x v="4"/>
    <s v="Q2`21"/>
    <n v="2917464"/>
    <n v="39532"/>
  </r>
  <r>
    <n v="326"/>
    <x v="8"/>
    <s v="MagicBook 15 AMD Boh"/>
    <x v="0"/>
    <x v="0"/>
    <x v="0"/>
    <x v="1"/>
    <s v="Int"/>
    <x v="0"/>
    <s v="1920x1080"/>
    <x v="0"/>
    <x v="0"/>
    <n v="61591"/>
    <s v="12_60-65"/>
    <s v="6_60-70"/>
    <x v="4"/>
    <x v="4"/>
    <s v="Q2`21"/>
    <n v="20078666"/>
    <n v="272069"/>
  </r>
  <r>
    <n v="10"/>
    <x v="8"/>
    <s v="MagicBook PRO"/>
    <x v="0"/>
    <x v="0"/>
    <x v="0"/>
    <x v="1"/>
    <s v="Int"/>
    <x v="5"/>
    <s v="1920x1080"/>
    <x v="0"/>
    <x v="0"/>
    <n v="67490"/>
    <s v="13_65-70"/>
    <s v="6_60-70"/>
    <x v="4"/>
    <x v="4"/>
    <s v="Q2`21"/>
    <n v="674900"/>
    <n v="9145"/>
  </r>
  <r>
    <n v="22"/>
    <x v="8"/>
    <s v="MagicBook PRO 2020"/>
    <x v="1"/>
    <x v="0"/>
    <x v="1"/>
    <x v="11"/>
    <s v="MX350"/>
    <x v="5"/>
    <s v="1920x1080"/>
    <x v="0"/>
    <x v="0"/>
    <n v="85617"/>
    <s v="17_85-90"/>
    <s v="8_80-90"/>
    <x v="5"/>
    <x v="4"/>
    <s v="Q2`21"/>
    <n v="1883574"/>
    <n v="25523"/>
  </r>
  <r>
    <n v="349"/>
    <x v="8"/>
    <s v="MagicBook PRO II"/>
    <x v="0"/>
    <x v="0"/>
    <x v="0"/>
    <x v="7"/>
    <s v="Int"/>
    <x v="5"/>
    <s v="1920x1080"/>
    <x v="0"/>
    <x v="0"/>
    <n v="73742"/>
    <s v="14_70-75"/>
    <s v="7_70-80"/>
    <x v="6"/>
    <x v="4"/>
    <s v="Q2`21"/>
    <n v="25735958"/>
    <n v="348726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4"/>
    <s v="Q2`21"/>
    <n v="1270000"/>
    <n v="17209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4"/>
    <s v="Q2`21"/>
    <n v="11470000"/>
    <n v="155420"/>
  </r>
  <r>
    <n v="450"/>
    <x v="9"/>
    <s v="Other"/>
    <x v="0"/>
    <x v="0"/>
    <x v="1"/>
    <x v="12"/>
    <s v="Int"/>
    <x v="0"/>
    <m/>
    <x v="0"/>
    <x v="1"/>
    <n v="25400"/>
    <s v="5_25-30"/>
    <s v="2_20-30"/>
    <x v="0"/>
    <x v="4"/>
    <s v="Q2`21"/>
    <n v="11430000"/>
    <n v="154878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4"/>
    <s v="Q2`21"/>
    <n v="1170000"/>
    <n v="15854"/>
  </r>
  <r>
    <n v="340"/>
    <x v="9"/>
    <s v="Other"/>
    <x v="0"/>
    <x v="0"/>
    <x v="1"/>
    <x v="4"/>
    <s v="Int"/>
    <x v="0"/>
    <m/>
    <x v="0"/>
    <x v="0"/>
    <n v="35700"/>
    <s v="7_35-40"/>
    <s v="3_30-40"/>
    <x v="3"/>
    <x v="4"/>
    <s v="Q2`21"/>
    <n v="12138000"/>
    <n v="164472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4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4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4"/>
    <s v="Q2`21"/>
    <n v="3850000"/>
    <n v="52168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4"/>
    <s v="Q2`21"/>
    <n v="4200000"/>
    <n v="56911"/>
  </r>
  <r>
    <n v="120"/>
    <x v="9"/>
    <s v="Other"/>
    <x v="1"/>
    <x v="0"/>
    <x v="0"/>
    <x v="25"/>
    <s v="Int"/>
    <x v="0"/>
    <m/>
    <x v="0"/>
    <x v="0"/>
    <n v="35000"/>
    <s v="7_35-40"/>
    <s v="3_30-40"/>
    <x v="3"/>
    <x v="4"/>
    <s v="Q2`21"/>
    <n v="4200000"/>
    <n v="56911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4"/>
    <s v="Q2`21"/>
    <n v="4270000"/>
    <n v="57859"/>
  </r>
  <r>
    <n v="10"/>
    <x v="9"/>
    <s v="Other"/>
    <x v="3"/>
    <x v="0"/>
    <x v="0"/>
    <x v="22"/>
    <s v="RTX"/>
    <x v="0"/>
    <m/>
    <x v="0"/>
    <x v="0"/>
    <n v="61000"/>
    <s v="12_60-65"/>
    <s v="6_60-70"/>
    <x v="4"/>
    <x v="4"/>
    <s v="Q2`21"/>
    <n v="610000"/>
    <n v="8266"/>
  </r>
  <r>
    <n v="15"/>
    <x v="9"/>
    <s v="Other"/>
    <x v="3"/>
    <x v="0"/>
    <x v="1"/>
    <x v="21"/>
    <s v="RTX"/>
    <x v="0"/>
    <m/>
    <x v="0"/>
    <x v="0"/>
    <n v="61000"/>
    <s v="12_60-65"/>
    <s v="6_60-70"/>
    <x v="4"/>
    <x v="4"/>
    <s v="Q2`21"/>
    <n v="915000"/>
    <n v="12398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4"/>
    <s v="Q2`21"/>
    <n v="4576000"/>
    <n v="62005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4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4"/>
    <s v="Q2`21"/>
    <n v="310000"/>
    <n v="4201"/>
  </r>
  <r>
    <n v="50"/>
    <x v="9"/>
    <s v="Other"/>
    <x v="2"/>
    <x v="0"/>
    <x v="1"/>
    <x v="4"/>
    <s v="Int"/>
    <x v="2"/>
    <m/>
    <x v="0"/>
    <x v="0"/>
    <n v="29000"/>
    <s v="5_25-30"/>
    <s v="2_20-30"/>
    <x v="0"/>
    <x v="4"/>
    <s v="Q2`21"/>
    <n v="1450000"/>
    <n v="19648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4"/>
    <s v="Q2`21"/>
    <n v="566000"/>
    <n v="7669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4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4"/>
    <s v="Q2`21"/>
    <n v="16415000"/>
    <n v="222425"/>
  </r>
  <r>
    <n v="75"/>
    <x v="9"/>
    <s v="Other"/>
    <x v="2"/>
    <x v="0"/>
    <x v="1"/>
    <x v="24"/>
    <s v="Int"/>
    <x v="2"/>
    <m/>
    <x v="0"/>
    <x v="1"/>
    <n v="24500"/>
    <s v="4_20-25"/>
    <s v="2_20-30"/>
    <x v="0"/>
    <x v="4"/>
    <s v="Q2`21"/>
    <n v="1837500"/>
    <n v="24898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4"/>
    <s v="Q2`21"/>
    <n v="2985000"/>
    <n v="40447"/>
  </r>
  <r>
    <n v="120"/>
    <x v="9"/>
    <s v="Other"/>
    <x v="2"/>
    <x v="0"/>
    <x v="1"/>
    <x v="5"/>
    <s v="Int"/>
    <x v="3"/>
    <m/>
    <x v="0"/>
    <x v="0"/>
    <n v="55000"/>
    <s v="11_55-60"/>
    <s v="5_50-60"/>
    <x v="2"/>
    <x v="4"/>
    <s v="Q2`21"/>
    <n v="6600000"/>
    <n v="89431"/>
  </r>
  <r>
    <n v="150"/>
    <x v="9"/>
    <s v="Other"/>
    <x v="2"/>
    <x v="0"/>
    <x v="1"/>
    <x v="5"/>
    <s v="Int"/>
    <x v="2"/>
    <m/>
    <x v="0"/>
    <x v="0"/>
    <n v="45000"/>
    <s v="9_45-50"/>
    <s v="4_40-50"/>
    <x v="1"/>
    <x v="4"/>
    <s v="Q2`21"/>
    <n v="6750000"/>
    <n v="91463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4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4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4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4"/>
    <s v="Q2`21"/>
    <n v="3408000"/>
    <n v="46179"/>
  </r>
  <r>
    <n v="670"/>
    <x v="9"/>
    <s v="Other"/>
    <x v="4"/>
    <x v="1"/>
    <x v="1"/>
    <x v="18"/>
    <s v="Int"/>
    <x v="4"/>
    <m/>
    <x v="1"/>
    <x v="2"/>
    <n v="19600"/>
    <s v="3_15-20"/>
    <s v="1_10-20"/>
    <x v="7"/>
    <x v="4"/>
    <s v="Q2`21"/>
    <n v="13132000"/>
    <n v="177940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4"/>
    <s v="Q2`21"/>
    <n v="42987000"/>
    <n v="582480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4"/>
    <s v="Q2`21"/>
    <n v="7592400"/>
    <n v="102878"/>
  </r>
  <r>
    <n v="1836"/>
    <x v="0"/>
    <s v="Aspire A114-32"/>
    <x v="2"/>
    <x v="0"/>
    <x v="1"/>
    <x v="2"/>
    <s v="Int"/>
    <x v="2"/>
    <s v="1366x768"/>
    <x v="0"/>
    <x v="1"/>
    <n v="23713"/>
    <s v="4_20-25"/>
    <s v="2_20-30"/>
    <x v="0"/>
    <x v="5"/>
    <s v="Q2`21"/>
    <n v="43537068"/>
    <n v="602172"/>
  </r>
  <r>
    <n v="852"/>
    <x v="0"/>
    <s v="Aspire A115-32"/>
    <x v="0"/>
    <x v="0"/>
    <x v="1"/>
    <x v="24"/>
    <s v="Int"/>
    <x v="0"/>
    <s v="1366x768"/>
    <x v="0"/>
    <x v="1"/>
    <n v="24747"/>
    <s v="4_20-25"/>
    <s v="2_20-30"/>
    <x v="0"/>
    <x v="5"/>
    <s v="Q2`21"/>
    <n v="21084444"/>
    <n v="291624"/>
  </r>
  <r>
    <n v="6"/>
    <x v="0"/>
    <s v="Aspire A315-23"/>
    <x v="0"/>
    <x v="0"/>
    <x v="0"/>
    <x v="1"/>
    <s v="Int"/>
    <x v="0"/>
    <s v="1920x1080"/>
    <x v="0"/>
    <x v="0"/>
    <n v="42330"/>
    <s v="8_40-45"/>
    <s v="4_40-50"/>
    <x v="1"/>
    <x v="5"/>
    <s v="Q2`21"/>
    <n v="253980"/>
    <n v="3513"/>
  </r>
  <r>
    <n v="1608"/>
    <x v="0"/>
    <s v="Aspire A315-34"/>
    <x v="0"/>
    <x v="0"/>
    <x v="1"/>
    <x v="2"/>
    <s v="Int"/>
    <x v="0"/>
    <s v="1366x768"/>
    <x v="0"/>
    <x v="1"/>
    <n v="30464"/>
    <s v="6_30-35"/>
    <s v="3_30-40"/>
    <x v="3"/>
    <x v="5"/>
    <s v="Q2`21"/>
    <n v="48986112"/>
    <n v="677540"/>
  </r>
  <r>
    <n v="35"/>
    <x v="0"/>
    <s v="Aspire A315-42"/>
    <x v="0"/>
    <x v="0"/>
    <x v="0"/>
    <x v="1"/>
    <s v="Int"/>
    <x v="0"/>
    <s v="1366x768/1920x0180"/>
    <x v="0"/>
    <x v="0"/>
    <n v="43205"/>
    <s v="8_40-45"/>
    <s v="4_40-50"/>
    <x v="1"/>
    <x v="5"/>
    <s v="Q2`21"/>
    <n v="1512175"/>
    <n v="20915"/>
  </r>
  <r>
    <n v="1862"/>
    <x v="0"/>
    <s v="Aspire A315-56"/>
    <x v="0"/>
    <x v="0"/>
    <x v="1"/>
    <x v="5"/>
    <s v="Int"/>
    <x v="0"/>
    <s v="1920x1080"/>
    <x v="0"/>
    <x v="0"/>
    <n v="43822"/>
    <s v="8_40-45"/>
    <s v="4_40-50"/>
    <x v="1"/>
    <x v="5"/>
    <s v="Q2`21"/>
    <n v="81596564"/>
    <n v="1128583"/>
  </r>
  <r>
    <n v="68"/>
    <x v="0"/>
    <s v="Aspire A315-57G"/>
    <x v="1"/>
    <x v="0"/>
    <x v="1"/>
    <x v="5"/>
    <s v="MX330"/>
    <x v="0"/>
    <s v="1920x1080"/>
    <x v="0"/>
    <x v="0"/>
    <n v="45871"/>
    <s v="9_45-50"/>
    <s v="4_40-50"/>
    <x v="1"/>
    <x v="5"/>
    <s v="Q2`21"/>
    <n v="3119228"/>
    <n v="43143"/>
  </r>
  <r>
    <n v="13"/>
    <x v="0"/>
    <s v="Aspire A315-58"/>
    <x v="0"/>
    <x v="0"/>
    <x v="1"/>
    <x v="6"/>
    <s v="Int"/>
    <x v="0"/>
    <s v="1920x1080"/>
    <x v="0"/>
    <x v="0"/>
    <n v="44570"/>
    <s v="8_40-45"/>
    <s v="4_40-50"/>
    <x v="1"/>
    <x v="5"/>
    <s v="Q2`21"/>
    <n v="579410"/>
    <n v="8014"/>
  </r>
  <r>
    <n v="75"/>
    <x v="0"/>
    <s v="Aspire A317-32"/>
    <x v="0"/>
    <x v="0"/>
    <x v="1"/>
    <x v="2"/>
    <s v="Int"/>
    <x v="1"/>
    <s v="1600x900"/>
    <x v="0"/>
    <x v="1"/>
    <n v="35873"/>
    <s v="7_35-40"/>
    <s v="3_30-40"/>
    <x v="3"/>
    <x v="5"/>
    <s v="Q2`21"/>
    <n v="2690475"/>
    <n v="37213"/>
  </r>
  <r>
    <n v="749"/>
    <x v="0"/>
    <s v="Aspire A317-33"/>
    <x v="0"/>
    <x v="0"/>
    <x v="1"/>
    <x v="24"/>
    <s v="Int"/>
    <x v="1"/>
    <s v="1600x900"/>
    <x v="0"/>
    <x v="1"/>
    <n v="35669"/>
    <s v="7_35-40"/>
    <s v="3_30-40"/>
    <x v="3"/>
    <x v="5"/>
    <s v="Q2`21"/>
    <n v="26716081"/>
    <n v="369517"/>
  </r>
  <r>
    <n v="1277"/>
    <x v="0"/>
    <s v="Aspire A317-52"/>
    <x v="0"/>
    <x v="0"/>
    <x v="1"/>
    <x v="5"/>
    <s v="Int"/>
    <x v="1"/>
    <s v="1920x1080"/>
    <x v="0"/>
    <x v="0"/>
    <n v="50986"/>
    <s v="10_50-55"/>
    <s v="5_50-60"/>
    <x v="2"/>
    <x v="5"/>
    <s v="Q2`21"/>
    <n v="65109122"/>
    <n v="900541"/>
  </r>
  <r>
    <n v="569"/>
    <x v="0"/>
    <s v="Aspire A515-44"/>
    <x v="0"/>
    <x v="0"/>
    <x v="0"/>
    <x v="7"/>
    <s v="Int"/>
    <x v="0"/>
    <s v="1920x1080"/>
    <x v="0"/>
    <x v="0"/>
    <n v="57450"/>
    <s v="11_55-60"/>
    <s v="5_50-60"/>
    <x v="2"/>
    <x v="5"/>
    <s v="Q2`21"/>
    <n v="32689050"/>
    <n v="452131"/>
  </r>
  <r>
    <n v="677"/>
    <x v="0"/>
    <s v="Aspire A515-44G"/>
    <x v="1"/>
    <x v="0"/>
    <x v="0"/>
    <x v="7"/>
    <s v="RX640"/>
    <x v="0"/>
    <s v="1920x1080"/>
    <x v="0"/>
    <x v="0"/>
    <n v="54363"/>
    <s v="10_50-55"/>
    <s v="5_50-60"/>
    <x v="2"/>
    <x v="5"/>
    <s v="Q2`21"/>
    <n v="36803751"/>
    <n v="509042"/>
  </r>
  <r>
    <n v="1"/>
    <x v="0"/>
    <s v="Aspire A515-55"/>
    <x v="0"/>
    <x v="0"/>
    <x v="1"/>
    <x v="5"/>
    <s v="Int"/>
    <x v="0"/>
    <s v="1920x1080"/>
    <x v="0"/>
    <x v="0"/>
    <n v="45018"/>
    <s v="9_45-50"/>
    <s v="4_40-50"/>
    <x v="1"/>
    <x v="5"/>
    <s v="Q2`21"/>
    <n v="45018"/>
    <n v="623"/>
  </r>
  <r>
    <n v="18"/>
    <x v="0"/>
    <s v="Aspire A515-55G"/>
    <x v="1"/>
    <x v="0"/>
    <x v="1"/>
    <x v="5"/>
    <s v="MX350"/>
    <x v="0"/>
    <s v="1920x1080"/>
    <x v="0"/>
    <x v="0"/>
    <n v="48318"/>
    <s v="9_45-50"/>
    <s v="4_40-50"/>
    <x v="1"/>
    <x v="5"/>
    <s v="Q2`21"/>
    <n v="869724"/>
    <n v="12029"/>
  </r>
  <r>
    <n v="96"/>
    <x v="0"/>
    <s v="Aspire A517-52"/>
    <x v="0"/>
    <x v="0"/>
    <x v="1"/>
    <x v="6"/>
    <s v="Int"/>
    <x v="1"/>
    <s v="1920x1080"/>
    <x v="0"/>
    <x v="0"/>
    <n v="51828"/>
    <s v="10_50-55"/>
    <s v="5_50-60"/>
    <x v="2"/>
    <x v="5"/>
    <s v="Q2`21"/>
    <n v="4975488"/>
    <n v="68817"/>
  </r>
  <r>
    <n v="52"/>
    <x v="0"/>
    <s v="Aspire A715-41G"/>
    <x v="3"/>
    <x v="0"/>
    <x v="0"/>
    <x v="1"/>
    <s v="GTX1650"/>
    <x v="0"/>
    <s v="1920x1080"/>
    <x v="0"/>
    <x v="0"/>
    <n v="65814"/>
    <s v="13_65-70"/>
    <s v="6_60-70"/>
    <x v="4"/>
    <x v="5"/>
    <s v="Q2`21"/>
    <n v="3422328"/>
    <n v="47335"/>
  </r>
  <r>
    <n v="1140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5"/>
    <s v="Q2`21"/>
    <n v="67248600"/>
    <n v="930133"/>
  </r>
  <r>
    <n v="271"/>
    <x v="0"/>
    <s v="Aspire A715-75G"/>
    <x v="3"/>
    <x v="0"/>
    <x v="1"/>
    <x v="9"/>
    <s v="GTX1650"/>
    <x v="0"/>
    <s v="1920x1080"/>
    <x v="0"/>
    <x v="0"/>
    <n v="70296"/>
    <s v="14_70-75"/>
    <s v="7_70-80"/>
    <x v="6"/>
    <x v="5"/>
    <s v="Q2`21"/>
    <n v="19050216"/>
    <n v="263488"/>
  </r>
  <r>
    <n v="858"/>
    <x v="0"/>
    <s v="Aspire AN515-44"/>
    <x v="3"/>
    <x v="0"/>
    <x v="0"/>
    <x v="28"/>
    <s v="GTX1650"/>
    <x v="0"/>
    <s v="1920x1080"/>
    <x v="0"/>
    <x v="0"/>
    <n v="74308"/>
    <s v="14_70-75"/>
    <s v="7_70-80"/>
    <x v="6"/>
    <x v="5"/>
    <s v="Q2`21"/>
    <n v="63756264"/>
    <n v="881829"/>
  </r>
  <r>
    <n v="41"/>
    <x v="0"/>
    <s v="Aspire AN515-45"/>
    <x v="3"/>
    <x v="0"/>
    <x v="0"/>
    <x v="22"/>
    <s v="RTX3060"/>
    <x v="0"/>
    <s v="1920x1080"/>
    <x v="0"/>
    <x v="0"/>
    <n v="127479"/>
    <s v="25_125-130"/>
    <s v="12_120-130"/>
    <x v="5"/>
    <x v="5"/>
    <s v="Q2`21"/>
    <n v="5226639"/>
    <n v="72291"/>
  </r>
  <r>
    <n v="535"/>
    <x v="0"/>
    <s v="Aspire AN515-54"/>
    <x v="3"/>
    <x v="0"/>
    <x v="1"/>
    <x v="9"/>
    <s v="GTX1050/GTX1650/GTX1660"/>
    <x v="0"/>
    <s v="1920x1080"/>
    <x v="0"/>
    <x v="0"/>
    <n v="77544"/>
    <s v="15_75-80"/>
    <s v="7_70-80"/>
    <x v="6"/>
    <x v="5"/>
    <s v="Q2`21"/>
    <n v="41486040"/>
    <n v="573804"/>
  </r>
  <r>
    <n v="586"/>
    <x v="0"/>
    <s v="Aspire AN515-55"/>
    <x v="3"/>
    <x v="0"/>
    <x v="1"/>
    <x v="10"/>
    <s v="GTX1650/RTX2060/RTX3060"/>
    <x v="0"/>
    <s v="1920x1080"/>
    <x v="0"/>
    <x v="0"/>
    <n v="87666"/>
    <s v="17_85-90"/>
    <s v="8_80-90"/>
    <x v="5"/>
    <x v="5"/>
    <s v="Q2`21"/>
    <n v="51372276"/>
    <n v="710543"/>
  </r>
  <r>
    <n v="108"/>
    <x v="0"/>
    <s v="Aspire AN517-52"/>
    <x v="3"/>
    <x v="0"/>
    <x v="1"/>
    <x v="10"/>
    <s v="GTX1650/RTX2060"/>
    <x v="1"/>
    <s v="1920x1080"/>
    <x v="0"/>
    <x v="0"/>
    <n v="84172"/>
    <s v="16_80-85"/>
    <s v="8_80-90"/>
    <x v="5"/>
    <x v="5"/>
    <s v="Q2`21"/>
    <n v="9090576"/>
    <n v="125734"/>
  </r>
  <r>
    <n v="1"/>
    <x v="0"/>
    <s v="Aspire AN715-52"/>
    <x v="3"/>
    <x v="0"/>
    <x v="1"/>
    <x v="10"/>
    <s v="GTX1660"/>
    <x v="0"/>
    <s v="1920x1080"/>
    <x v="0"/>
    <x v="0"/>
    <n v="100123"/>
    <s v="20_100-105"/>
    <s v="10_100-110"/>
    <x v="5"/>
    <x v="5"/>
    <s v="Q2`21"/>
    <n v="100123"/>
    <n v="1385"/>
  </r>
  <r>
    <n v="28"/>
    <x v="0"/>
    <s v="Aspire Nitro AN517-41"/>
    <x v="3"/>
    <x v="0"/>
    <x v="0"/>
    <x v="22"/>
    <s v="RTX3060/RTX3070"/>
    <x v="1"/>
    <s v="1920x1080"/>
    <x v="0"/>
    <x v="0"/>
    <n v="130848"/>
    <s v="26_130-135"/>
    <s v="13_130-140"/>
    <x v="5"/>
    <x v="5"/>
    <s v="Q2`21"/>
    <n v="3663744"/>
    <n v="50674"/>
  </r>
  <r>
    <n v="1"/>
    <x v="0"/>
    <s v="ConceptD 5 CN515-71"/>
    <x v="5"/>
    <x v="1"/>
    <x v="1"/>
    <x v="9"/>
    <s v="GTX1660 Ti"/>
    <x v="0"/>
    <s v="1920x1080/3840×2160"/>
    <x v="0"/>
    <x v="0"/>
    <n v="137323"/>
    <s v="27_135-140"/>
    <s v="13_130-140"/>
    <x v="5"/>
    <x v="5"/>
    <s v="Q2`21"/>
    <n v="137323"/>
    <n v="1899"/>
  </r>
  <r>
    <n v="18"/>
    <x v="0"/>
    <s v="Extensa 215-21G"/>
    <x v="1"/>
    <x v="0"/>
    <x v="0"/>
    <x v="0"/>
    <s v="Radeon 530"/>
    <x v="0"/>
    <s v="1920x1080"/>
    <x v="0"/>
    <x v="0"/>
    <n v="36580"/>
    <s v="7_35-40"/>
    <s v="3_30-40"/>
    <x v="3"/>
    <x v="5"/>
    <s v="Q2`21"/>
    <n v="658440"/>
    <n v="9107"/>
  </r>
  <r>
    <n v="6001"/>
    <x v="0"/>
    <s v="Extensa 215-31"/>
    <x v="0"/>
    <x v="0"/>
    <x v="1"/>
    <x v="2"/>
    <s v="Int"/>
    <x v="0"/>
    <s v="1366x768/1920x1080"/>
    <x v="0"/>
    <x v="1"/>
    <n v="39683"/>
    <s v="7_35-40"/>
    <s v="3_30-40"/>
    <x v="3"/>
    <x v="5"/>
    <s v="Q2`21"/>
    <n v="238137683"/>
    <n v="3293744"/>
  </r>
  <r>
    <n v="11"/>
    <x v="0"/>
    <s v="Extensa 215-51"/>
    <x v="0"/>
    <x v="0"/>
    <x v="1"/>
    <x v="3"/>
    <s v="Int"/>
    <x v="0"/>
    <s v="1600x900/1366x7688/1920x1080"/>
    <x v="0"/>
    <x v="0"/>
    <n v="36157"/>
    <s v="7_35-40"/>
    <s v="3_30-40"/>
    <x v="3"/>
    <x v="5"/>
    <s v="Q2`21"/>
    <n v="397727"/>
    <n v="5501"/>
  </r>
  <r>
    <n v="1448"/>
    <x v="0"/>
    <s v="Extensa 215-52"/>
    <x v="0"/>
    <x v="0"/>
    <x v="1"/>
    <x v="5"/>
    <s v="Int"/>
    <x v="0"/>
    <s v="1920x1080"/>
    <x v="0"/>
    <x v="0"/>
    <n v="50457"/>
    <s v="10_50-55"/>
    <s v="5_50-60"/>
    <x v="2"/>
    <x v="5"/>
    <s v="Q2`21"/>
    <n v="73061736"/>
    <n v="1010536"/>
  </r>
  <r>
    <n v="3749"/>
    <x v="0"/>
    <s v="Extensa EX215-22"/>
    <x v="0"/>
    <x v="0"/>
    <x v="0"/>
    <x v="1"/>
    <s v="Int"/>
    <x v="0"/>
    <s v="1920x1080"/>
    <x v="0"/>
    <x v="0"/>
    <n v="38196"/>
    <s v="7_35-40"/>
    <s v="3_30-40"/>
    <x v="3"/>
    <x v="5"/>
    <s v="Q2`21"/>
    <n v="143196804"/>
    <n v="1980592"/>
  </r>
  <r>
    <n v="1858"/>
    <x v="0"/>
    <s v="Extensa EX215-22G"/>
    <x v="1"/>
    <x v="0"/>
    <x v="0"/>
    <x v="1"/>
    <s v="Radeon 625"/>
    <x v="0"/>
    <s v="1920x1080"/>
    <x v="0"/>
    <x v="0"/>
    <n v="48658"/>
    <s v="9_45-50"/>
    <s v="4_40-50"/>
    <x v="1"/>
    <x v="5"/>
    <s v="Q2`21"/>
    <n v="90406564"/>
    <n v="1250437"/>
  </r>
  <r>
    <n v="9"/>
    <x v="0"/>
    <s v="Extensa EX215-51"/>
    <x v="0"/>
    <x v="0"/>
    <x v="1"/>
    <x v="11"/>
    <s v="Int"/>
    <x v="0"/>
    <s v="1920x1080"/>
    <x v="0"/>
    <x v="0"/>
    <n v="48241"/>
    <s v="9_45-50"/>
    <s v="4_40-50"/>
    <x v="1"/>
    <x v="5"/>
    <s v="Q2`21"/>
    <n v="434169"/>
    <n v="6005"/>
  </r>
  <r>
    <n v="5489"/>
    <x v="0"/>
    <s v="Extensa EX215-53G"/>
    <x v="1"/>
    <x v="0"/>
    <x v="1"/>
    <x v="5"/>
    <s v="MX330"/>
    <x v="0"/>
    <s v="1920x1080"/>
    <x v="0"/>
    <x v="0"/>
    <n v="55751"/>
    <s v="11_55-60"/>
    <s v="5_50-60"/>
    <x v="2"/>
    <x v="5"/>
    <s v="Q2`21"/>
    <n v="306017239"/>
    <n v="4232604"/>
  </r>
  <r>
    <n v="335"/>
    <x v="0"/>
    <s v="Predator Helios 300 PH315-53"/>
    <x v="3"/>
    <x v="0"/>
    <x v="1"/>
    <x v="10"/>
    <s v="GTX1660/RTX2060/RTX2070"/>
    <x v="0"/>
    <s v="1920x1080"/>
    <x v="0"/>
    <x v="0"/>
    <n v="113432"/>
    <s v="22_110-115"/>
    <s v="11_110-120"/>
    <x v="5"/>
    <x v="5"/>
    <s v="Q2`21"/>
    <n v="37999720"/>
    <n v="525584"/>
  </r>
  <r>
    <n v="63"/>
    <x v="0"/>
    <s v="Predator Helios 300 PH317-52"/>
    <x v="3"/>
    <x v="0"/>
    <x v="1"/>
    <x v="9"/>
    <s v="GTX1050/GTX1060"/>
    <x v="1"/>
    <s v="1920x1080"/>
    <x v="0"/>
    <x v="0"/>
    <n v="95323"/>
    <s v="19_95-100"/>
    <s v="9_90-100"/>
    <x v="5"/>
    <x v="5"/>
    <s v="Q2`21"/>
    <n v="6005349"/>
    <n v="83062"/>
  </r>
  <r>
    <n v="463"/>
    <x v="0"/>
    <s v="Spin SP314-54"/>
    <x v="2"/>
    <x v="0"/>
    <x v="1"/>
    <x v="5"/>
    <s v="Int"/>
    <x v="2"/>
    <s v="1920x1080"/>
    <x v="1"/>
    <x v="0"/>
    <n v="42390"/>
    <s v="8_40-45"/>
    <s v="4_40-50"/>
    <x v="1"/>
    <x v="5"/>
    <s v="Q2`21"/>
    <n v="19626570"/>
    <n v="271460"/>
  </r>
  <r>
    <n v="895"/>
    <x v="0"/>
    <s v="Swift SF114-34"/>
    <x v="2"/>
    <x v="0"/>
    <x v="1"/>
    <x v="24"/>
    <s v="Int"/>
    <x v="2"/>
    <s v="1920x1080"/>
    <x v="0"/>
    <x v="1"/>
    <n v="36633"/>
    <s v="7_35-40"/>
    <s v="3_30-40"/>
    <x v="3"/>
    <x v="5"/>
    <s v="Q2`21"/>
    <n v="32786535"/>
    <n v="453479"/>
  </r>
  <r>
    <n v="91"/>
    <x v="0"/>
    <s v="Swift SF314-41"/>
    <x v="2"/>
    <x v="0"/>
    <x v="0"/>
    <x v="1"/>
    <s v="Int"/>
    <x v="2"/>
    <s v="1920x1080"/>
    <x v="0"/>
    <x v="0"/>
    <n v="43220"/>
    <s v="8_40-45"/>
    <s v="4_40-50"/>
    <x v="1"/>
    <x v="5"/>
    <s v="Q2`21"/>
    <n v="3933020"/>
    <n v="54399"/>
  </r>
  <r>
    <n v="364"/>
    <x v="0"/>
    <s v="Swift SF314-42"/>
    <x v="2"/>
    <x v="0"/>
    <x v="0"/>
    <x v="7"/>
    <s v="Int"/>
    <x v="2"/>
    <s v="1920x1080"/>
    <x v="0"/>
    <x v="0"/>
    <n v="59364"/>
    <s v="11_55-60"/>
    <s v="5_50-60"/>
    <x v="2"/>
    <x v="5"/>
    <s v="Q2`21"/>
    <n v="21608496"/>
    <n v="298873"/>
  </r>
  <r>
    <n v="14"/>
    <x v="0"/>
    <s v="Swift SF314-510G"/>
    <x v="2"/>
    <x v="0"/>
    <x v="1"/>
    <x v="6"/>
    <s v="Xe MAX 11"/>
    <x v="2"/>
    <s v="1920x1080"/>
    <x v="0"/>
    <x v="0"/>
    <n v="83586"/>
    <s v="16_80-85"/>
    <s v="8_80-90"/>
    <x v="5"/>
    <x v="5"/>
    <s v="Q2`21"/>
    <n v="1170204"/>
    <n v="16185"/>
  </r>
  <r>
    <n v="3"/>
    <x v="0"/>
    <s v="Swift SF314-56"/>
    <x v="2"/>
    <x v="0"/>
    <x v="1"/>
    <x v="4"/>
    <s v="Int"/>
    <x v="2"/>
    <s v="1920x1080"/>
    <x v="0"/>
    <x v="0"/>
    <n v="45792"/>
    <s v="9_45-50"/>
    <s v="4_40-50"/>
    <x v="1"/>
    <x v="5"/>
    <s v="Q2`21"/>
    <n v="137376"/>
    <n v="1900"/>
  </r>
  <r>
    <n v="41"/>
    <x v="0"/>
    <s v="Swift SF314-59"/>
    <x v="2"/>
    <x v="0"/>
    <x v="1"/>
    <x v="6"/>
    <s v="Int"/>
    <x v="2"/>
    <s v="1920x1080"/>
    <x v="0"/>
    <x v="0"/>
    <n v="70470"/>
    <s v="14_70-75"/>
    <s v="7_70-80"/>
    <x v="6"/>
    <x v="5"/>
    <s v="Q2`21"/>
    <n v="2889270"/>
    <n v="39962"/>
  </r>
  <r>
    <n v="16"/>
    <x v="0"/>
    <s v="Swift SF514-54GT"/>
    <x v="2"/>
    <x v="0"/>
    <x v="1"/>
    <x v="5"/>
    <s v="MX250"/>
    <x v="2"/>
    <s v="1920x1080"/>
    <x v="1"/>
    <x v="0"/>
    <n v="88340"/>
    <s v="17_85-90"/>
    <s v="8_80-90"/>
    <x v="5"/>
    <x v="5"/>
    <s v="Q2`21"/>
    <n v="1413440"/>
    <n v="19550"/>
  </r>
  <r>
    <n v="3"/>
    <x v="0"/>
    <s v="Swift SF514-54T"/>
    <x v="2"/>
    <x v="0"/>
    <x v="1"/>
    <x v="5"/>
    <s v="Int"/>
    <x v="2"/>
    <s v="1920x1080"/>
    <x v="1"/>
    <x v="0"/>
    <n v="93389"/>
    <s v="18_90-95"/>
    <s v="9_90-100"/>
    <x v="5"/>
    <x v="5"/>
    <s v="Q2`21"/>
    <n v="280167"/>
    <n v="3875"/>
  </r>
  <r>
    <n v="10"/>
    <x v="0"/>
    <s v="Swift SF514-55TA"/>
    <x v="2"/>
    <x v="0"/>
    <x v="1"/>
    <x v="6"/>
    <s v="Int"/>
    <x v="2"/>
    <s v="1920x1080"/>
    <x v="1"/>
    <x v="0"/>
    <n v="87924"/>
    <s v="17_85-90"/>
    <s v="8_80-90"/>
    <x v="5"/>
    <x v="5"/>
    <s v="Q2`21"/>
    <n v="879240"/>
    <n v="12161"/>
  </r>
  <r>
    <n v="10"/>
    <x v="0"/>
    <s v="Swift SF714-52T"/>
    <x v="2"/>
    <x v="0"/>
    <x v="1"/>
    <x v="20"/>
    <s v="Int"/>
    <x v="2"/>
    <s v="1920x1080"/>
    <x v="1"/>
    <x v="2"/>
    <n v="109856"/>
    <s v="21_105-110"/>
    <s v="10_100-110"/>
    <x v="5"/>
    <x v="5"/>
    <s v="Q2`21"/>
    <n v="1098560"/>
    <n v="15194"/>
  </r>
  <r>
    <n v="893"/>
    <x v="0"/>
    <s v="TravelMate B118-M"/>
    <x v="4"/>
    <x v="1"/>
    <x v="1"/>
    <x v="12"/>
    <s v="Int"/>
    <x v="4"/>
    <s v="1366x768"/>
    <x v="0"/>
    <x v="1"/>
    <n v="14870"/>
    <s v="2_10-15"/>
    <s v="1_10-20"/>
    <x v="7"/>
    <x v="5"/>
    <s v="Q2`21"/>
    <n v="13278910"/>
    <n v="183664"/>
  </r>
  <r>
    <n v="16"/>
    <x v="0"/>
    <s v="TravelMate P214-52"/>
    <x v="2"/>
    <x v="1"/>
    <x v="1"/>
    <x v="11"/>
    <s v="Int"/>
    <x v="2"/>
    <s v="1920x1080"/>
    <x v="0"/>
    <x v="0"/>
    <n v="61548"/>
    <s v="12_60-65"/>
    <s v="6_60-70"/>
    <x v="4"/>
    <x v="5"/>
    <s v="Q2`21"/>
    <n v="984768"/>
    <n v="13621"/>
  </r>
  <r>
    <n v="6"/>
    <x v="0"/>
    <s v="TravelMate P214-52G"/>
    <x v="2"/>
    <x v="1"/>
    <x v="1"/>
    <x v="11"/>
    <s v="MX230"/>
    <x v="2"/>
    <s v="1920x1080"/>
    <x v="0"/>
    <x v="0"/>
    <n v="64753"/>
    <s v="12_60-65"/>
    <s v="6_60-70"/>
    <x v="4"/>
    <x v="5"/>
    <s v="Q2`21"/>
    <n v="388518"/>
    <n v="5374"/>
  </r>
  <r>
    <n v="77"/>
    <x v="0"/>
    <s v="TravelMate P214-53"/>
    <x v="2"/>
    <x v="1"/>
    <x v="1"/>
    <x v="6"/>
    <s v="Int"/>
    <x v="2"/>
    <s v="1920x1080"/>
    <x v="0"/>
    <x v="0"/>
    <n v="66925"/>
    <s v="13_65-70"/>
    <s v="6_60-70"/>
    <x v="4"/>
    <x v="5"/>
    <s v="Q2`21"/>
    <n v="5153225"/>
    <n v="71276"/>
  </r>
  <r>
    <n v="15"/>
    <x v="0"/>
    <s v="TravelMate P215-52"/>
    <x v="0"/>
    <x v="1"/>
    <x v="1"/>
    <x v="11"/>
    <s v="Int"/>
    <x v="0"/>
    <s v="1920x1080"/>
    <x v="0"/>
    <x v="0"/>
    <n v="68244"/>
    <s v="13_65-70"/>
    <s v="6_60-70"/>
    <x v="4"/>
    <x v="5"/>
    <s v="Q2`21"/>
    <n v="1023660"/>
    <n v="14159"/>
  </r>
  <r>
    <n v="109"/>
    <x v="0"/>
    <s v="TravelMate P215-53"/>
    <x v="0"/>
    <x v="1"/>
    <x v="1"/>
    <x v="6"/>
    <s v="Int"/>
    <x v="0"/>
    <s v="1920x1080"/>
    <x v="0"/>
    <x v="0"/>
    <n v="74210"/>
    <s v="14_70-75"/>
    <s v="7_70-80"/>
    <x v="6"/>
    <x v="5"/>
    <s v="Q2`21"/>
    <n v="8088890"/>
    <n v="111880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5"/>
    <s v="Q2`21"/>
    <n v="107970"/>
    <n v="1493"/>
  </r>
  <r>
    <n v="10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5"/>
    <s v="Q2`21"/>
    <n v="781300"/>
    <n v="10806"/>
  </r>
  <r>
    <n v="115"/>
    <x v="1"/>
    <s v="Macbook Air 13 (IL)"/>
    <x v="2"/>
    <x v="0"/>
    <x v="1"/>
    <x v="5"/>
    <s v="Int"/>
    <x v="3"/>
    <s v="2304x1440/2560x1600"/>
    <x v="0"/>
    <x v="0"/>
    <n v="138225"/>
    <s v="27_135-140"/>
    <s v="13_130-140"/>
    <x v="5"/>
    <x v="5"/>
    <s v="Q2`21"/>
    <n v="15895875"/>
    <n v="219860"/>
  </r>
  <r>
    <n v="5716"/>
    <x v="1"/>
    <s v="Macbook Air 13 2020 (M1)"/>
    <x v="2"/>
    <x v="0"/>
    <x v="2"/>
    <x v="14"/>
    <s v="Int"/>
    <x v="3"/>
    <s v="2560x1600"/>
    <x v="0"/>
    <x v="3"/>
    <n v="135273"/>
    <s v="27_135-140"/>
    <s v="13_130-140"/>
    <x v="5"/>
    <x v="5"/>
    <s v="Q2`21"/>
    <n v="773220468"/>
    <n v="10694612"/>
  </r>
  <r>
    <n v="18"/>
    <x v="1"/>
    <s v="Macbook Pro 13 (CL)"/>
    <x v="2"/>
    <x v="0"/>
    <x v="1"/>
    <x v="9"/>
    <s v="Int"/>
    <x v="3"/>
    <s v="2560x1600"/>
    <x v="0"/>
    <x v="0"/>
    <n v="167878"/>
    <s v="33_165-170"/>
    <s v="16_160-170"/>
    <x v="5"/>
    <x v="5"/>
    <s v="Q2`21"/>
    <n v="3021804"/>
    <n v="41795"/>
  </r>
  <r>
    <n v="873"/>
    <x v="1"/>
    <s v="Macbook Pro 13 (IL)"/>
    <x v="2"/>
    <x v="0"/>
    <x v="1"/>
    <x v="5"/>
    <s v="Int"/>
    <x v="3"/>
    <s v="2560x1600"/>
    <x v="0"/>
    <x v="0"/>
    <n v="219285"/>
    <s v="43_215-220"/>
    <s v="21_210-220"/>
    <x v="5"/>
    <x v="5"/>
    <s v="Q2`21"/>
    <n v="191435805"/>
    <n v="2647798"/>
  </r>
  <r>
    <n v="1390"/>
    <x v="1"/>
    <s v="Macbook Pro 13 2020 (M1)"/>
    <x v="2"/>
    <x v="0"/>
    <x v="2"/>
    <x v="14"/>
    <s v="Int"/>
    <x v="3"/>
    <s v="2560x1600"/>
    <x v="0"/>
    <x v="3"/>
    <n v="162260"/>
    <s v="32_160-165"/>
    <s v="16_160-170"/>
    <x v="5"/>
    <x v="5"/>
    <s v="Q2`21"/>
    <n v="225541400"/>
    <n v="3119521"/>
  </r>
  <r>
    <n v="2072"/>
    <x v="1"/>
    <s v="Macbook Pro 16"/>
    <x v="3"/>
    <x v="0"/>
    <x v="1"/>
    <x v="9"/>
    <s v="Pro 5300M/5500M"/>
    <x v="5"/>
    <s v="3072x1920"/>
    <x v="0"/>
    <x v="0"/>
    <n v="340500"/>
    <s v="68_340-345"/>
    <s v="34_340-350"/>
    <x v="5"/>
    <x v="5"/>
    <s v="Q2`21"/>
    <n v="705516000"/>
    <n v="9758174"/>
  </r>
  <r>
    <n v="58"/>
    <x v="2"/>
    <s v="Asus A516M"/>
    <x v="0"/>
    <x v="0"/>
    <x v="1"/>
    <x v="2"/>
    <s v="Int"/>
    <x v="0"/>
    <s v="1366x768"/>
    <x v="0"/>
    <x v="1"/>
    <n v="29379"/>
    <s v="5_25-30"/>
    <s v="2_20-30"/>
    <x v="0"/>
    <x v="5"/>
    <s v="Q2`21"/>
    <n v="1703982"/>
    <n v="23568"/>
  </r>
  <r>
    <n v="649"/>
    <x v="2"/>
    <s v="Asus D515D"/>
    <x v="0"/>
    <x v="0"/>
    <x v="0"/>
    <x v="1"/>
    <s v="Int"/>
    <x v="0"/>
    <s v="1920x1080"/>
    <x v="0"/>
    <x v="0"/>
    <n v="37040"/>
    <s v="7_35-40"/>
    <s v="3_30-40"/>
    <x v="3"/>
    <x v="5"/>
    <s v="Q2`21"/>
    <n v="24038960"/>
    <n v="332489"/>
  </r>
  <r>
    <n v="512"/>
    <x v="2"/>
    <s v="Asus E406N"/>
    <x v="2"/>
    <x v="0"/>
    <x v="1"/>
    <x v="12"/>
    <s v="Int"/>
    <x v="2"/>
    <s v="1366x768"/>
    <x v="0"/>
    <x v="1"/>
    <n v="22578"/>
    <s v="4_20-25"/>
    <s v="2_20-30"/>
    <x v="0"/>
    <x v="5"/>
    <s v="Q2`21"/>
    <n v="11559936"/>
    <n v="159888"/>
  </r>
  <r>
    <n v="2531"/>
    <x v="2"/>
    <s v="Asus FX506L"/>
    <x v="3"/>
    <x v="0"/>
    <x v="1"/>
    <x v="10"/>
    <s v="GTX1650"/>
    <x v="0"/>
    <s v="1920x1080"/>
    <x v="0"/>
    <x v="0"/>
    <n v="70624"/>
    <s v="14_70-75"/>
    <s v="7_70-80"/>
    <x v="6"/>
    <x v="5"/>
    <s v="Q2`21"/>
    <n v="178749344"/>
    <n v="2472328"/>
  </r>
  <r>
    <n v="882"/>
    <x v="2"/>
    <s v="Asus FX506Q"/>
    <x v="3"/>
    <x v="0"/>
    <x v="0"/>
    <x v="22"/>
    <s v="RTX3060"/>
    <x v="0"/>
    <s v="1920x1080"/>
    <x v="0"/>
    <x v="0"/>
    <n v="108460"/>
    <s v="21_105-110"/>
    <s v="10_100-110"/>
    <x v="5"/>
    <x v="5"/>
    <s v="Q2`21"/>
    <n v="95661720"/>
    <n v="1323122"/>
  </r>
  <r>
    <n v="986"/>
    <x v="2"/>
    <s v="Asus FX706I"/>
    <x v="3"/>
    <x v="0"/>
    <x v="0"/>
    <x v="28"/>
    <s v="GTX1650/GTX1660"/>
    <x v="1"/>
    <s v="1920x1080"/>
    <x v="0"/>
    <x v="0"/>
    <n v="80772"/>
    <s v="16_80-85"/>
    <s v="8_80-90"/>
    <x v="5"/>
    <x v="5"/>
    <s v="Q2`21"/>
    <n v="79641192"/>
    <n v="1101538"/>
  </r>
  <r>
    <n v="361"/>
    <x v="2"/>
    <s v="Asus FX706L"/>
    <x v="3"/>
    <x v="0"/>
    <x v="1"/>
    <x v="10"/>
    <s v="GTX1650/GTX1660"/>
    <x v="1"/>
    <s v="1920x1080"/>
    <x v="0"/>
    <x v="0"/>
    <n v="77257"/>
    <s v="15_75-80"/>
    <s v="7_70-80"/>
    <x v="6"/>
    <x v="5"/>
    <s v="Q2`21"/>
    <n v="27889777"/>
    <n v="385751"/>
  </r>
  <r>
    <n v="81"/>
    <x v="2"/>
    <s v="Asus G513Q"/>
    <x v="3"/>
    <x v="0"/>
    <x v="0"/>
    <x v="22"/>
    <s v="RTX3050 Ti, RTX3070"/>
    <x v="0"/>
    <s v="1920x1080"/>
    <x v="0"/>
    <x v="0"/>
    <n v="111870"/>
    <s v="22_110-115"/>
    <s v="11_110-120"/>
    <x v="5"/>
    <x v="5"/>
    <s v="Q2`21"/>
    <n v="9061470"/>
    <n v="125332"/>
  </r>
  <r>
    <n v="2"/>
    <x v="2"/>
    <s v="Asus G712L"/>
    <x v="3"/>
    <x v="0"/>
    <x v="1"/>
    <x v="10"/>
    <s v="RTX2060"/>
    <x v="1"/>
    <s v="1920x1080"/>
    <x v="0"/>
    <x v="0"/>
    <n v="139990"/>
    <s v="27_135-140"/>
    <s v="13_130-140"/>
    <x v="5"/>
    <x v="5"/>
    <s v="Q2`21"/>
    <n v="279980"/>
    <n v="3872"/>
  </r>
  <r>
    <n v="552"/>
    <x v="2"/>
    <s v="Asus G713Q"/>
    <x v="3"/>
    <x v="0"/>
    <x v="0"/>
    <x v="22"/>
    <s v="RTX3050 Ti, RTX3060, RTX3070"/>
    <x v="1"/>
    <s v="1920x1080"/>
    <x v="0"/>
    <x v="0"/>
    <n v="121317"/>
    <s v="24_120-125"/>
    <s v="12_120-130"/>
    <x v="5"/>
    <x v="5"/>
    <s v="Q2`21"/>
    <n v="66966984"/>
    <n v="926238"/>
  </r>
  <r>
    <n v="295"/>
    <x v="2"/>
    <s v="Asus G733Q"/>
    <x v="3"/>
    <x v="0"/>
    <x v="0"/>
    <x v="22"/>
    <s v="RTX3080"/>
    <x v="1"/>
    <s v="1920x1080/2560x1440"/>
    <x v="0"/>
    <x v="0"/>
    <n v="229427"/>
    <s v="45_225-230"/>
    <s v="22_220-230"/>
    <x v="5"/>
    <x v="5"/>
    <s v="Q2`21"/>
    <n v="67680965"/>
    <n v="936113"/>
  </r>
  <r>
    <n v="37"/>
    <x v="2"/>
    <s v="Asus GU502L"/>
    <x v="3"/>
    <x v="0"/>
    <x v="1"/>
    <x v="10"/>
    <s v="RTX2060"/>
    <x v="0"/>
    <s v="1920x1080"/>
    <x v="0"/>
    <x v="0"/>
    <n v="123371"/>
    <s v="24_120-125"/>
    <s v="12_120-130"/>
    <x v="5"/>
    <x v="5"/>
    <s v="Q2`21"/>
    <n v="4564727"/>
    <n v="63136"/>
  </r>
  <r>
    <n v="1541"/>
    <x v="2"/>
    <s v="Asus M515D"/>
    <x v="0"/>
    <x v="0"/>
    <x v="0"/>
    <x v="1"/>
    <s v="Int"/>
    <x v="0"/>
    <s v="1366x768"/>
    <x v="0"/>
    <x v="0"/>
    <n v="39895"/>
    <s v="7_35-40"/>
    <s v="3_30-40"/>
    <x v="3"/>
    <x v="5"/>
    <s v="Q2`21"/>
    <n v="61478195"/>
    <n v="850321"/>
  </r>
  <r>
    <n v="247"/>
    <x v="2"/>
    <s v="Asus M515U"/>
    <x v="0"/>
    <x v="0"/>
    <x v="0"/>
    <x v="25"/>
    <s v="Int"/>
    <x v="0"/>
    <s v="1366x768/1920x1080"/>
    <x v="0"/>
    <x v="0"/>
    <n v="51990"/>
    <s v="10_50-55"/>
    <s v="5_50-60"/>
    <x v="2"/>
    <x v="5"/>
    <s v="Q2`21"/>
    <n v="12841530"/>
    <n v="177615"/>
  </r>
  <r>
    <n v="117"/>
    <x v="2"/>
    <s v="Asus Pro P1440F"/>
    <x v="2"/>
    <x v="1"/>
    <x v="1"/>
    <x v="11"/>
    <s v="Int"/>
    <x v="2"/>
    <s v="1920x1080"/>
    <x v="0"/>
    <x v="0"/>
    <n v="46064"/>
    <s v="9_45-50"/>
    <s v="4_40-50"/>
    <x v="1"/>
    <x v="5"/>
    <s v="Q2`21"/>
    <n v="5389488"/>
    <n v="74543"/>
  </r>
  <r>
    <n v="88"/>
    <x v="2"/>
    <s v="Asus Pro P2540F"/>
    <x v="1"/>
    <x v="1"/>
    <x v="1"/>
    <x v="11"/>
    <s v="Int/MX110"/>
    <x v="0"/>
    <s v="1920x1080"/>
    <x v="0"/>
    <x v="0"/>
    <n v="50903"/>
    <s v="10_50-55"/>
    <s v="5_50-60"/>
    <x v="2"/>
    <x v="5"/>
    <s v="Q2`21"/>
    <n v="4479464"/>
    <n v="61957"/>
  </r>
  <r>
    <n v="795"/>
    <x v="2"/>
    <s v="Asus Pro P3540F"/>
    <x v="0"/>
    <x v="1"/>
    <x v="1"/>
    <x v="11"/>
    <s v="Int"/>
    <x v="0"/>
    <s v="1920x1080"/>
    <x v="0"/>
    <x v="0"/>
    <n v="56777"/>
    <s v="11_55-60"/>
    <s v="5_50-60"/>
    <x v="2"/>
    <x v="5"/>
    <s v="Q2`21"/>
    <n v="45137715"/>
    <n v="624311"/>
  </r>
  <r>
    <n v="39"/>
    <x v="2"/>
    <s v="Asus Pro P5440F"/>
    <x v="0"/>
    <x v="1"/>
    <x v="1"/>
    <x v="11"/>
    <s v="Int"/>
    <x v="0"/>
    <s v="1920x1080"/>
    <x v="0"/>
    <x v="0"/>
    <n v="57296"/>
    <s v="11_55-60"/>
    <s v="5_50-60"/>
    <x v="2"/>
    <x v="5"/>
    <s v="Q2`21"/>
    <n v="2234544"/>
    <n v="30907"/>
  </r>
  <r>
    <n v="2184"/>
    <x v="2"/>
    <s v="Asus R565J"/>
    <x v="0"/>
    <x v="0"/>
    <x v="1"/>
    <x v="5"/>
    <s v="Int"/>
    <x v="0"/>
    <s v="1366x768"/>
    <x v="0"/>
    <x v="0"/>
    <n v="42157"/>
    <s v="8_40-45"/>
    <s v="4_40-50"/>
    <x v="1"/>
    <x v="5"/>
    <s v="Q2`21"/>
    <n v="92070888"/>
    <n v="1273456"/>
  </r>
  <r>
    <n v="2623"/>
    <x v="2"/>
    <s v="Asus R565M"/>
    <x v="0"/>
    <x v="0"/>
    <x v="1"/>
    <x v="2"/>
    <s v="Int"/>
    <x v="0"/>
    <s v="1366x768"/>
    <x v="0"/>
    <x v="1"/>
    <n v="26259"/>
    <s v="5_25-30"/>
    <s v="2_20-30"/>
    <x v="0"/>
    <x v="5"/>
    <s v="Q2`21"/>
    <n v="68877357"/>
    <n v="952661"/>
  </r>
  <r>
    <n v="9"/>
    <x v="2"/>
    <s v="Asus X415E"/>
    <x v="2"/>
    <x v="0"/>
    <x v="1"/>
    <x v="6"/>
    <s v="Int"/>
    <x v="2"/>
    <s v="1920x1080"/>
    <x v="0"/>
    <x v="0"/>
    <n v="35990"/>
    <s v="7_35-40"/>
    <s v="3_30-40"/>
    <x v="3"/>
    <x v="5"/>
    <s v="Q2`21"/>
    <n v="323910"/>
    <n v="4480"/>
  </r>
  <r>
    <n v="159"/>
    <x v="2"/>
    <s v="Asus X415J"/>
    <x v="2"/>
    <x v="0"/>
    <x v="1"/>
    <x v="5"/>
    <s v="Int"/>
    <x v="2"/>
    <s v="1920x1080"/>
    <x v="0"/>
    <x v="0"/>
    <n v="46004"/>
    <s v="9_45-50"/>
    <s v="4_40-50"/>
    <x v="1"/>
    <x v="5"/>
    <s v="Q2`21"/>
    <n v="7314636"/>
    <n v="101171"/>
  </r>
  <r>
    <n v="221"/>
    <x v="2"/>
    <s v="Asus X415M"/>
    <x v="2"/>
    <x v="0"/>
    <x v="1"/>
    <x v="2"/>
    <s v="Int"/>
    <x v="2"/>
    <s v="1920x1080"/>
    <x v="0"/>
    <x v="1"/>
    <n v="27022"/>
    <s v="5_25-30"/>
    <s v="2_20-30"/>
    <x v="0"/>
    <x v="5"/>
    <s v="Q2`21"/>
    <n v="5971862"/>
    <n v="82598"/>
  </r>
  <r>
    <n v="1538"/>
    <x v="2"/>
    <s v="Asus X509M"/>
    <x v="0"/>
    <x v="0"/>
    <x v="1"/>
    <x v="2"/>
    <s v="Int"/>
    <x v="0"/>
    <s v="1920x1080"/>
    <x v="0"/>
    <x v="1"/>
    <n v="36100"/>
    <s v="7_35-40"/>
    <s v="3_30-40"/>
    <x v="3"/>
    <x v="5"/>
    <s v="Q2`21"/>
    <n v="55521800"/>
    <n v="767936"/>
  </r>
  <r>
    <n v="1571"/>
    <x v="2"/>
    <s v="Asus X515J"/>
    <x v="1"/>
    <x v="0"/>
    <x v="1"/>
    <x v="5"/>
    <s v="MX130"/>
    <x v="0"/>
    <s v="1920x1080"/>
    <x v="0"/>
    <x v="0"/>
    <n v="49536"/>
    <s v="9_45-50"/>
    <s v="4_40-50"/>
    <x v="1"/>
    <x v="5"/>
    <s v="Q2`21"/>
    <n v="77821056"/>
    <n v="1076363"/>
  </r>
  <r>
    <n v="106"/>
    <x v="2"/>
    <s v="ExpertBook B9400C"/>
    <x v="2"/>
    <x v="1"/>
    <x v="1"/>
    <x v="6"/>
    <s v="Int"/>
    <x v="2"/>
    <s v="1920x1080"/>
    <x v="0"/>
    <x v="0"/>
    <n v="103843"/>
    <s v="20_100-105"/>
    <s v="10_100-110"/>
    <x v="5"/>
    <x v="5"/>
    <s v="Q2`21"/>
    <n v="11007358"/>
    <n v="152246"/>
  </r>
  <r>
    <n v="108"/>
    <x v="2"/>
    <s v="ExpertBook B9450F"/>
    <x v="2"/>
    <x v="1"/>
    <x v="1"/>
    <x v="11"/>
    <s v="Int"/>
    <x v="2"/>
    <s v="1920x1080"/>
    <x v="0"/>
    <x v="0"/>
    <n v="101454"/>
    <s v="20_100-105"/>
    <s v="10_100-110"/>
    <x v="5"/>
    <x v="5"/>
    <s v="Q2`21"/>
    <n v="10957032"/>
    <n v="151550"/>
  </r>
  <r>
    <n v="249"/>
    <x v="2"/>
    <s v="ExpertBook P2 P2451F"/>
    <x v="2"/>
    <x v="1"/>
    <x v="1"/>
    <x v="11"/>
    <s v="Int"/>
    <x v="2"/>
    <s v="1920x1080"/>
    <x v="0"/>
    <x v="0"/>
    <n v="47883"/>
    <s v="9_45-50"/>
    <s v="4_40-50"/>
    <x v="1"/>
    <x v="5"/>
    <s v="Q2`21"/>
    <n v="11922867"/>
    <n v="164908"/>
  </r>
  <r>
    <n v="78"/>
    <x v="2"/>
    <s v="Flow X13 GV301Q"/>
    <x v="2"/>
    <x v="0"/>
    <x v="0"/>
    <x v="22"/>
    <s v="GTX1650, GTX1650 + Ext. Doc-station with RTX3080"/>
    <x v="3"/>
    <s v="1920x1200"/>
    <x v="1"/>
    <x v="0"/>
    <n v="220371"/>
    <s v="44_220-225"/>
    <s v="22_220-230"/>
    <x v="5"/>
    <x v="5"/>
    <s v="Q2`21"/>
    <n v="17188938"/>
    <n v="237745"/>
  </r>
  <r>
    <n v="32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5"/>
    <s v="Q2`21"/>
    <n v="13919680"/>
    <n v="192527"/>
  </r>
  <r>
    <n v="42"/>
    <x v="2"/>
    <s v="TUF FX506H"/>
    <x v="3"/>
    <x v="0"/>
    <x v="1"/>
    <x v="21"/>
    <s v="RTX3050 Ti"/>
    <x v="0"/>
    <s v="1920x1080"/>
    <x v="0"/>
    <x v="0"/>
    <n v="93990"/>
    <s v="18_90-95"/>
    <s v="9_90-100"/>
    <x v="5"/>
    <x v="5"/>
    <s v="Q2`21"/>
    <n v="3947580"/>
    <n v="54600"/>
  </r>
  <r>
    <n v="2501"/>
    <x v="2"/>
    <s v="TUF Gaming (Dash) FX516P"/>
    <x v="3"/>
    <x v="0"/>
    <x v="1"/>
    <x v="21"/>
    <s v="RTX3050 Ti, RTX3060, RTX3070"/>
    <x v="0"/>
    <s v="1920x1080"/>
    <x v="0"/>
    <x v="0"/>
    <n v="105477"/>
    <s v="21_105-110"/>
    <s v="10_100-110"/>
    <x v="5"/>
    <x v="5"/>
    <s v="Q2`21"/>
    <n v="263797977"/>
    <n v="3648658"/>
  </r>
  <r>
    <n v="133"/>
    <x v="2"/>
    <s v="VivoBook Flip TP401M"/>
    <x v="2"/>
    <x v="0"/>
    <x v="1"/>
    <x v="2"/>
    <s v="Int"/>
    <x v="2"/>
    <s v="1920x1080"/>
    <x v="1"/>
    <x v="1"/>
    <n v="36987"/>
    <s v="7_35-40"/>
    <s v="3_30-40"/>
    <x v="3"/>
    <x v="5"/>
    <s v="Q2`21"/>
    <n v="4919271"/>
    <n v="68040"/>
  </r>
  <r>
    <n v="12"/>
    <x v="2"/>
    <s v="VivoBook Flip TP470E"/>
    <x v="2"/>
    <x v="0"/>
    <x v="1"/>
    <x v="6"/>
    <s v="Xe MAX 11"/>
    <x v="2"/>
    <s v="1920x1080"/>
    <x v="1"/>
    <x v="0"/>
    <n v="72415"/>
    <s v="14_70-75"/>
    <s v="7_70-80"/>
    <x v="6"/>
    <x v="5"/>
    <s v="Q2`21"/>
    <n v="868980"/>
    <n v="12019"/>
  </r>
  <r>
    <n v="223"/>
    <x v="2"/>
    <s v="VivoBook K413J"/>
    <x v="2"/>
    <x v="0"/>
    <x v="1"/>
    <x v="5"/>
    <s v="Int"/>
    <x v="2"/>
    <s v="1920x1080"/>
    <x v="0"/>
    <x v="0"/>
    <n v="46987"/>
    <s v="9_45-50"/>
    <s v="4_40-50"/>
    <x v="1"/>
    <x v="5"/>
    <s v="Q2`21"/>
    <n v="10478101"/>
    <n v="144925"/>
  </r>
  <r>
    <n v="194"/>
    <x v="2"/>
    <s v="VivoBook M413D"/>
    <x v="2"/>
    <x v="0"/>
    <x v="0"/>
    <x v="1"/>
    <s v="Int"/>
    <x v="2"/>
    <s v="1920x1080"/>
    <x v="0"/>
    <x v="0"/>
    <n v="44414"/>
    <s v="8_40-45"/>
    <s v="4_40-50"/>
    <x v="1"/>
    <x v="5"/>
    <s v="Q2`21"/>
    <n v="8616316"/>
    <n v="119174"/>
  </r>
  <r>
    <n v="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5"/>
    <s v="Q2`21"/>
    <n v="113980"/>
    <n v="1576"/>
  </r>
  <r>
    <n v="87"/>
    <x v="2"/>
    <s v="VivoBook M433I"/>
    <x v="2"/>
    <x v="0"/>
    <x v="0"/>
    <x v="7"/>
    <s v="Int"/>
    <x v="2"/>
    <s v="1920x1080"/>
    <x v="0"/>
    <x v="0"/>
    <n v="51859"/>
    <s v="10_50-55"/>
    <s v="5_50-60"/>
    <x v="2"/>
    <x v="5"/>
    <s v="Q2`21"/>
    <n v="4511733"/>
    <n v="62403"/>
  </r>
  <r>
    <n v="1050"/>
    <x v="2"/>
    <s v="VivoBook M513I"/>
    <x v="0"/>
    <x v="0"/>
    <x v="0"/>
    <x v="7"/>
    <s v="Int"/>
    <x v="0"/>
    <s v="1920x1080"/>
    <x v="0"/>
    <x v="0"/>
    <n v="50420"/>
    <s v="10_50-55"/>
    <s v="5_50-60"/>
    <x v="2"/>
    <x v="5"/>
    <s v="Q2`21"/>
    <n v="52941000"/>
    <n v="732241"/>
  </r>
  <r>
    <n v="407"/>
    <x v="2"/>
    <s v="VivoBook M513U"/>
    <x v="0"/>
    <x v="0"/>
    <x v="0"/>
    <x v="25"/>
    <s v="Int"/>
    <x v="0"/>
    <s v="1920x1080"/>
    <x v="0"/>
    <x v="0"/>
    <n v="51666"/>
    <s v="10_50-55"/>
    <s v="5_50-60"/>
    <x v="2"/>
    <x v="5"/>
    <s v="Q2`21"/>
    <n v="21028062"/>
    <n v="290845"/>
  </r>
  <r>
    <n v="44"/>
    <x v="2"/>
    <s v="VivoBook S15 M533I"/>
    <x v="0"/>
    <x v="0"/>
    <x v="0"/>
    <x v="7"/>
    <s v="Int"/>
    <x v="0"/>
    <s v="1920x1080"/>
    <x v="0"/>
    <x v="0"/>
    <n v="56722"/>
    <s v="11_55-60"/>
    <s v="5_50-60"/>
    <x v="2"/>
    <x v="5"/>
    <s v="Q2`21"/>
    <n v="2495768"/>
    <n v="34520"/>
  </r>
  <r>
    <n v="817"/>
    <x v="2"/>
    <s v="VivoBook S15 S533E"/>
    <x v="1"/>
    <x v="0"/>
    <x v="1"/>
    <x v="6"/>
    <s v="Int/MX330/MX350"/>
    <x v="0"/>
    <s v="1920x1080"/>
    <x v="0"/>
    <x v="0"/>
    <n v="73778"/>
    <s v="14_70-75"/>
    <s v="7_70-80"/>
    <x v="6"/>
    <x v="5"/>
    <s v="Q2`21"/>
    <n v="60276626"/>
    <n v="833702"/>
  </r>
  <r>
    <n v="143"/>
    <x v="2"/>
    <s v="VivoBook S333E"/>
    <x v="2"/>
    <x v="0"/>
    <x v="1"/>
    <x v="6"/>
    <s v="Int"/>
    <x v="3"/>
    <s v="1920x1080"/>
    <x v="0"/>
    <x v="0"/>
    <n v="79101"/>
    <s v="15_75-80"/>
    <s v="7_70-80"/>
    <x v="6"/>
    <x v="5"/>
    <s v="Q2`21"/>
    <n v="11311443"/>
    <n v="156451"/>
  </r>
  <r>
    <n v="129"/>
    <x v="2"/>
    <s v="VivoBook S435E"/>
    <x v="2"/>
    <x v="0"/>
    <x v="1"/>
    <x v="6"/>
    <s v="Int"/>
    <x v="2"/>
    <s v="1920x1080"/>
    <x v="0"/>
    <x v="0"/>
    <n v="70875"/>
    <s v="14_70-75"/>
    <s v="7_70-80"/>
    <x v="6"/>
    <x v="5"/>
    <s v="Q2`21"/>
    <n v="9142875"/>
    <n v="126457"/>
  </r>
  <r>
    <n v="49"/>
    <x v="2"/>
    <s v="VivoBook X413E"/>
    <x v="2"/>
    <x v="0"/>
    <x v="1"/>
    <x v="6"/>
    <s v="Int"/>
    <x v="2"/>
    <s v="1920x1080"/>
    <x v="0"/>
    <x v="0"/>
    <n v="61702"/>
    <s v="12_60-65"/>
    <s v="6_60-70"/>
    <x v="4"/>
    <x v="5"/>
    <s v="Q2`21"/>
    <n v="3023398"/>
    <n v="41817"/>
  </r>
  <r>
    <n v="113"/>
    <x v="2"/>
    <s v="VivoBook X512D"/>
    <x v="1"/>
    <x v="0"/>
    <x v="0"/>
    <x v="1"/>
    <s v="RX540"/>
    <x v="0"/>
    <s v="1366x768"/>
    <x v="0"/>
    <x v="0"/>
    <n v="39147"/>
    <s v="7_35-40"/>
    <s v="3_30-40"/>
    <x v="3"/>
    <x v="5"/>
    <s v="Q2`21"/>
    <n v="4423611"/>
    <n v="61184"/>
  </r>
  <r>
    <n v="389"/>
    <x v="2"/>
    <s v="VivoBook X512J"/>
    <x v="1"/>
    <x v="0"/>
    <x v="1"/>
    <x v="5"/>
    <s v="MX330"/>
    <x v="0"/>
    <s v="1920x1080"/>
    <x v="0"/>
    <x v="0"/>
    <n v="59622"/>
    <s v="11_55-60"/>
    <s v="5_50-60"/>
    <x v="2"/>
    <x v="5"/>
    <s v="Q2`21"/>
    <n v="23192958"/>
    <n v="320788"/>
  </r>
  <r>
    <n v="456"/>
    <x v="2"/>
    <s v="VivoBook X543M"/>
    <x v="0"/>
    <x v="0"/>
    <x v="1"/>
    <x v="2"/>
    <s v="Int"/>
    <x v="0"/>
    <s v="1920x1080"/>
    <x v="0"/>
    <x v="1"/>
    <n v="32363"/>
    <s v="6_30-35"/>
    <s v="3_30-40"/>
    <x v="3"/>
    <x v="5"/>
    <s v="Q2`21"/>
    <n v="14757528"/>
    <n v="204115"/>
  </r>
  <r>
    <n v="62"/>
    <x v="2"/>
    <s v="VivoBook X712D"/>
    <x v="1"/>
    <x v="0"/>
    <x v="0"/>
    <x v="1"/>
    <s v="Int/R540X"/>
    <x v="1"/>
    <s v="1600x900/1920x1080"/>
    <x v="0"/>
    <x v="0"/>
    <n v="53057"/>
    <s v="10_50-55"/>
    <s v="5_50-60"/>
    <x v="2"/>
    <x v="5"/>
    <s v="Q2`21"/>
    <n v="3289534"/>
    <n v="45498"/>
  </r>
  <r>
    <n v="131"/>
    <x v="2"/>
    <s v="VivoBook X712F"/>
    <x v="1"/>
    <x v="0"/>
    <x v="1"/>
    <x v="4"/>
    <s v="Int/MX150"/>
    <x v="1"/>
    <s v="1600x900"/>
    <x v="0"/>
    <x v="0"/>
    <n v="62990"/>
    <s v="12_60-65"/>
    <s v="6_60-70"/>
    <x v="4"/>
    <x v="5"/>
    <s v="Q2`21"/>
    <n v="8251690"/>
    <n v="114131"/>
  </r>
  <r>
    <n v="566"/>
    <x v="2"/>
    <s v="VivoBook X712J"/>
    <x v="0"/>
    <x v="0"/>
    <x v="1"/>
    <x v="5"/>
    <s v="Int"/>
    <x v="1"/>
    <s v="1920x1080"/>
    <x v="0"/>
    <x v="0"/>
    <n v="46041"/>
    <s v="9_45-50"/>
    <s v="4_40-50"/>
    <x v="1"/>
    <x v="5"/>
    <s v="Q2`21"/>
    <n v="26059206"/>
    <n v="360432"/>
  </r>
  <r>
    <n v="108"/>
    <x v="2"/>
    <s v="Zenbook Duo UX482E"/>
    <x v="2"/>
    <x v="0"/>
    <x v="1"/>
    <x v="6"/>
    <s v="Int/MX450"/>
    <x v="2"/>
    <s v="1920x1080+ScreenPad"/>
    <x v="1"/>
    <x v="0"/>
    <n v="121068"/>
    <s v="24_120-125"/>
    <s v="12_120-130"/>
    <x v="5"/>
    <x v="5"/>
    <s v="Q2`21"/>
    <n v="13075344"/>
    <n v="180848"/>
  </r>
  <r>
    <n v="5"/>
    <x v="2"/>
    <s v="Zenbook Flip UX363E"/>
    <x v="2"/>
    <x v="0"/>
    <x v="1"/>
    <x v="6"/>
    <s v="Int"/>
    <x v="3"/>
    <s v="1920x1080"/>
    <x v="1"/>
    <x v="0"/>
    <n v="84955"/>
    <s v="16_80-85"/>
    <s v="8_80-90"/>
    <x v="5"/>
    <x v="5"/>
    <s v="Q2`21"/>
    <n v="424775"/>
    <n v="5875"/>
  </r>
  <r>
    <n v="4"/>
    <x v="2"/>
    <s v="Zenbook Flip UX463F"/>
    <x v="2"/>
    <x v="0"/>
    <x v="1"/>
    <x v="4"/>
    <s v="Int"/>
    <x v="2"/>
    <s v="1920x1080"/>
    <x v="1"/>
    <x v="0"/>
    <n v="74172"/>
    <s v="14_70-75"/>
    <s v="7_70-80"/>
    <x v="6"/>
    <x v="5"/>
    <s v="Q2`21"/>
    <n v="296688"/>
    <n v="4104"/>
  </r>
  <r>
    <n v="37"/>
    <x v="2"/>
    <s v="ZenBook Pro Duo UX581L"/>
    <x v="3"/>
    <x v="0"/>
    <x v="1"/>
    <x v="10"/>
    <s v="RTX2060"/>
    <x v="0"/>
    <s v="3840x2160+ScreenPad"/>
    <x v="1"/>
    <x v="0"/>
    <n v="223413"/>
    <s v="44_220-225"/>
    <s v="22_220-230"/>
    <x v="5"/>
    <x v="5"/>
    <s v="Q2`21"/>
    <n v="8266281"/>
    <n v="114333"/>
  </r>
  <r>
    <n v="88"/>
    <x v="2"/>
    <s v="ZenBook Pro Duo UX582L"/>
    <x v="3"/>
    <x v="0"/>
    <x v="1"/>
    <x v="10"/>
    <s v="RTX3070"/>
    <x v="0"/>
    <s v="3840x2160+ScreenPad"/>
    <x v="0"/>
    <x v="0"/>
    <n v="255695"/>
    <s v="51_255-260"/>
    <s v="25_250-260"/>
    <x v="5"/>
    <x v="5"/>
    <s v="Q2`21"/>
    <n v="22501160"/>
    <n v="311219"/>
  </r>
  <r>
    <n v="16"/>
    <x v="2"/>
    <s v="Zenbook UM325U"/>
    <x v="2"/>
    <x v="0"/>
    <x v="0"/>
    <x v="25"/>
    <s v="Int"/>
    <x v="3"/>
    <s v="1920x1080"/>
    <x v="0"/>
    <x v="0"/>
    <n v="69990"/>
    <s v="13_65-70"/>
    <s v="6_60-70"/>
    <x v="4"/>
    <x v="5"/>
    <s v="Q2`21"/>
    <n v="1119840"/>
    <n v="15489"/>
  </r>
  <r>
    <n v="64"/>
    <x v="2"/>
    <s v="Zenbook UM433I"/>
    <x v="2"/>
    <x v="0"/>
    <x v="0"/>
    <x v="7"/>
    <s v="Int/MX350"/>
    <x v="2"/>
    <s v="1920x1080"/>
    <x v="0"/>
    <x v="0"/>
    <n v="93990"/>
    <s v="18_90-95"/>
    <s v="9_90-100"/>
    <x v="5"/>
    <x v="5"/>
    <s v="Q2`21"/>
    <n v="6015360"/>
    <n v="83200"/>
  </r>
  <r>
    <n v="226"/>
    <x v="2"/>
    <s v="Zenbook UX325E"/>
    <x v="2"/>
    <x v="0"/>
    <x v="1"/>
    <x v="6"/>
    <s v="Int"/>
    <x v="3"/>
    <s v="1920x1080"/>
    <x v="0"/>
    <x v="0"/>
    <n v="74824"/>
    <s v="14_70-75"/>
    <s v="7_70-80"/>
    <x v="6"/>
    <x v="5"/>
    <s v="Q2`21"/>
    <n v="16910224"/>
    <n v="233890"/>
  </r>
  <r>
    <n v="16"/>
    <x v="2"/>
    <s v="Zenbook UX393E"/>
    <x v="2"/>
    <x v="0"/>
    <x v="1"/>
    <x v="6"/>
    <s v="Int"/>
    <x v="2"/>
    <s v="1920x1080"/>
    <x v="1"/>
    <x v="0"/>
    <n v="127048"/>
    <s v="25_125-130"/>
    <s v="12_120-130"/>
    <x v="5"/>
    <x v="5"/>
    <s v="Q2`21"/>
    <n v="2032768"/>
    <n v="28116"/>
  </r>
  <r>
    <n v="267"/>
    <x v="2"/>
    <s v="Zenbook UX425E"/>
    <x v="2"/>
    <x v="0"/>
    <x v="1"/>
    <x v="6"/>
    <s v="Int"/>
    <x v="2"/>
    <s v="1920x1080"/>
    <x v="0"/>
    <x v="0"/>
    <n v="76351"/>
    <s v="15_75-80"/>
    <s v="7_70-80"/>
    <x v="6"/>
    <x v="5"/>
    <s v="Q2`21"/>
    <n v="20385717"/>
    <n v="281960"/>
  </r>
  <r>
    <n v="83"/>
    <x v="2"/>
    <s v="Zenbook UX425J"/>
    <x v="2"/>
    <x v="0"/>
    <x v="1"/>
    <x v="5"/>
    <s v="Int"/>
    <x v="2"/>
    <s v="1920x1080"/>
    <x v="0"/>
    <x v="0"/>
    <n v="76270"/>
    <s v="15_75-80"/>
    <s v="7_70-80"/>
    <x v="6"/>
    <x v="5"/>
    <s v="Q2`21"/>
    <n v="6330410"/>
    <n v="87558"/>
  </r>
  <r>
    <n v="143"/>
    <x v="2"/>
    <s v="Zenbook UX434F"/>
    <x v="2"/>
    <x v="0"/>
    <x v="1"/>
    <x v="11"/>
    <s v="MX250"/>
    <x v="2"/>
    <s v="1920x1080"/>
    <x v="0"/>
    <x v="0"/>
    <n v="87207"/>
    <s v="17_85-90"/>
    <s v="8_80-90"/>
    <x v="5"/>
    <x v="5"/>
    <s v="Q2`21"/>
    <n v="12470601"/>
    <n v="172484"/>
  </r>
  <r>
    <n v="366"/>
    <x v="2"/>
    <s v="Zenbook UX435E"/>
    <x v="2"/>
    <x v="0"/>
    <x v="1"/>
    <x v="6"/>
    <s v="Int/MX450"/>
    <x v="2"/>
    <s v="1920x1080"/>
    <x v="0"/>
    <x v="0"/>
    <n v="98776"/>
    <s v="19_95-100"/>
    <s v="9_90-100"/>
    <x v="5"/>
    <x v="5"/>
    <s v="Q2`21"/>
    <n v="36152016"/>
    <n v="500028"/>
  </r>
  <r>
    <n v="407"/>
    <x v="2"/>
    <s v="Zenbook UX535L"/>
    <x v="3"/>
    <x v="0"/>
    <x v="1"/>
    <x v="10"/>
    <s v="GTX1650 Ti"/>
    <x v="0"/>
    <s v="1920x1080"/>
    <x v="0"/>
    <x v="0"/>
    <n v="108140"/>
    <s v="21_105-110"/>
    <s v="10_100-110"/>
    <x v="5"/>
    <x v="5"/>
    <s v="Q2`21"/>
    <n v="44012980"/>
    <n v="608755"/>
  </r>
  <r>
    <n v="21"/>
    <x v="2"/>
    <s v="Zephyrus Duo GX551Q"/>
    <x v="3"/>
    <x v="0"/>
    <x v="0"/>
    <x v="22"/>
    <s v="RTX3080"/>
    <x v="0"/>
    <s v="1920x1080+ScreenPad"/>
    <x v="1"/>
    <x v="0"/>
    <n v="272990"/>
    <s v="54_270-275"/>
    <s v="27_270-280"/>
    <x v="5"/>
    <x v="5"/>
    <s v="Q2`21"/>
    <n v="5732790"/>
    <n v="79292"/>
  </r>
  <r>
    <n v="85"/>
    <x v="2"/>
    <s v="Zephyrus GA401Q"/>
    <x v="2"/>
    <x v="0"/>
    <x v="0"/>
    <x v="22"/>
    <s v="RTX3060"/>
    <x v="2"/>
    <s v="1920x1080/2560x1440"/>
    <x v="0"/>
    <x v="0"/>
    <n v="141477"/>
    <s v="28_140-145"/>
    <s v="14_140-150"/>
    <x v="5"/>
    <x v="5"/>
    <s v="Q2`21"/>
    <n v="12025545"/>
    <n v="166328"/>
  </r>
  <r>
    <n v="378"/>
    <x v="2"/>
    <s v="Zephyrus GA503Q"/>
    <x v="3"/>
    <x v="0"/>
    <x v="0"/>
    <x v="22"/>
    <s v="RTX3060/RTX3070/RTX3080"/>
    <x v="0"/>
    <s v="1920x1080/2160x1440"/>
    <x v="0"/>
    <x v="0"/>
    <n v="181109"/>
    <s v="36_180-185"/>
    <s v="18_180-190"/>
    <x v="5"/>
    <x v="5"/>
    <s v="Q2`21"/>
    <n v="68459202"/>
    <n v="946877"/>
  </r>
  <r>
    <n v="10"/>
    <x v="3"/>
    <s v="Alienware m15 R3"/>
    <x v="3"/>
    <x v="0"/>
    <x v="1"/>
    <x v="10"/>
    <s v="RTX2060/RTX2070/RTX2080"/>
    <x v="0"/>
    <s v="1920x1080/3840x2160"/>
    <x v="0"/>
    <x v="0"/>
    <n v="205475"/>
    <s v="41_205-210"/>
    <s v="20_200-210"/>
    <x v="5"/>
    <x v="5"/>
    <s v="Q2`21"/>
    <n v="2054750"/>
    <n v="28420"/>
  </r>
  <r>
    <n v="6"/>
    <x v="3"/>
    <s v="Alienware m15 R4"/>
    <x v="3"/>
    <x v="0"/>
    <x v="1"/>
    <x v="10"/>
    <s v="RTX2070/RTX2080"/>
    <x v="0"/>
    <s v="1920x1080/3840x2160"/>
    <x v="0"/>
    <x v="0"/>
    <n v="253815"/>
    <s v="50_250-255"/>
    <s v="25_250-260"/>
    <x v="5"/>
    <x v="5"/>
    <s v="Q2`21"/>
    <n v="1522890"/>
    <n v="21063"/>
  </r>
  <r>
    <n v="42"/>
    <x v="3"/>
    <s v="G15 5510"/>
    <x v="3"/>
    <x v="0"/>
    <x v="1"/>
    <x v="10"/>
    <s v="GTX1650/RTX3060"/>
    <x v="0"/>
    <s v="1920x1080"/>
    <x v="0"/>
    <x v="0"/>
    <n v="112590"/>
    <s v="22_110-115"/>
    <s v="11_110-120"/>
    <x v="5"/>
    <x v="5"/>
    <s v="Q2`21"/>
    <n v="4728780"/>
    <n v="65405"/>
  </r>
  <r>
    <n v="174"/>
    <x v="3"/>
    <s v="Inspiron 3501"/>
    <x v="0"/>
    <x v="0"/>
    <x v="1"/>
    <x v="5"/>
    <s v="Int"/>
    <x v="0"/>
    <s v="1920x1080"/>
    <x v="0"/>
    <x v="0"/>
    <n v="39498"/>
    <s v="7_35-40"/>
    <s v="3_30-40"/>
    <x v="3"/>
    <x v="5"/>
    <s v="Q2`21"/>
    <n v="6872652"/>
    <n v="95057"/>
  </r>
  <r>
    <n v="139"/>
    <x v="3"/>
    <s v="Inspiron 3583"/>
    <x v="1"/>
    <x v="0"/>
    <x v="1"/>
    <x v="4"/>
    <s v="Int/520"/>
    <x v="0"/>
    <s v="1920x1080"/>
    <x v="0"/>
    <x v="0"/>
    <n v="30675"/>
    <s v="6_30-35"/>
    <s v="3_30-40"/>
    <x v="3"/>
    <x v="5"/>
    <s v="Q2`21"/>
    <n v="4263825"/>
    <n v="58974"/>
  </r>
  <r>
    <n v="365"/>
    <x v="3"/>
    <s v="Inspiron 3793"/>
    <x v="1"/>
    <x v="0"/>
    <x v="1"/>
    <x v="5"/>
    <s v="Int/MX230/MX250"/>
    <x v="1"/>
    <s v="1920x1080"/>
    <x v="0"/>
    <x v="0"/>
    <n v="62333"/>
    <s v="12_60-65"/>
    <s v="6_60-70"/>
    <x v="4"/>
    <x v="5"/>
    <s v="Q2`21"/>
    <n v="22751545"/>
    <n v="314683"/>
  </r>
  <r>
    <n v="14"/>
    <x v="3"/>
    <s v="Inspiron 7400"/>
    <x v="2"/>
    <x v="0"/>
    <x v="1"/>
    <x v="6"/>
    <s v="Int/MX350"/>
    <x v="2"/>
    <s v="2560x1600"/>
    <x v="0"/>
    <x v="0"/>
    <n v="102182"/>
    <s v="20_100-105"/>
    <s v="10_100-110"/>
    <x v="5"/>
    <x v="5"/>
    <s v="Q2`21"/>
    <n v="1430548"/>
    <n v="19786"/>
  </r>
  <r>
    <n v="2193"/>
    <x v="3"/>
    <s v="Inspiron G3 15-3500"/>
    <x v="3"/>
    <x v="0"/>
    <x v="1"/>
    <x v="10"/>
    <s v="GTX1650 Ti/GTX1660 Ti/RTX2060"/>
    <x v="0"/>
    <s v="1920x1080"/>
    <x v="0"/>
    <x v="0"/>
    <n v="71093"/>
    <s v="14_70-75"/>
    <s v="7_70-80"/>
    <x v="6"/>
    <x v="5"/>
    <s v="Q2`21"/>
    <n v="155906949"/>
    <n v="2156389"/>
  </r>
  <r>
    <n v="24"/>
    <x v="3"/>
    <s v="Inspiron G5 15-5000"/>
    <x v="3"/>
    <x v="0"/>
    <x v="1"/>
    <x v="10"/>
    <s v="RTX2060"/>
    <x v="0"/>
    <s v="1920x1080"/>
    <x v="0"/>
    <x v="0"/>
    <n v="104919"/>
    <s v="20_100-105"/>
    <s v="10_100-110"/>
    <x v="5"/>
    <x v="5"/>
    <s v="Q2`21"/>
    <n v="2518056"/>
    <n v="34828"/>
  </r>
  <r>
    <n v="396"/>
    <x v="3"/>
    <s v="Inspiron G5 15-5500"/>
    <x v="3"/>
    <x v="0"/>
    <x v="1"/>
    <x v="10"/>
    <s v="GTX1650/GTX1660 Ti/RTX2060/RTX2070"/>
    <x v="0"/>
    <s v="1920x1080"/>
    <x v="0"/>
    <x v="0"/>
    <n v="93161"/>
    <s v="18_90-95"/>
    <s v="9_90-100"/>
    <x v="5"/>
    <x v="5"/>
    <s v="Q2`21"/>
    <n v="36891756"/>
    <n v="510259"/>
  </r>
  <r>
    <n v="34"/>
    <x v="3"/>
    <s v="Inspiron G5 15-5505"/>
    <x v="3"/>
    <x v="0"/>
    <x v="0"/>
    <x v="8"/>
    <s v="RX 5600M"/>
    <x v="0"/>
    <s v="1920x1080"/>
    <x v="0"/>
    <x v="0"/>
    <n v="112572"/>
    <s v="22_110-115"/>
    <s v="11_110-120"/>
    <x v="5"/>
    <x v="5"/>
    <s v="Q2`21"/>
    <n v="3827448"/>
    <n v="52938"/>
  </r>
  <r>
    <n v="87"/>
    <x v="3"/>
    <s v="Inspiron G7 17-7700"/>
    <x v="3"/>
    <x v="0"/>
    <x v="1"/>
    <x v="10"/>
    <s v="GTX1660/RTX2060/RTX2070"/>
    <x v="1"/>
    <s v="1920x1080"/>
    <x v="0"/>
    <x v="0"/>
    <n v="133903"/>
    <s v="26_130-135"/>
    <s v="13_130-140"/>
    <x v="5"/>
    <x v="5"/>
    <s v="Q2`21"/>
    <n v="11649561"/>
    <n v="161128"/>
  </r>
  <r>
    <n v="25"/>
    <x v="3"/>
    <s v="Latitude 3190"/>
    <x v="4"/>
    <x v="1"/>
    <x v="1"/>
    <x v="2"/>
    <s v="Int"/>
    <x v="4"/>
    <s v="1366x768"/>
    <x v="1"/>
    <x v="1"/>
    <n v="29990"/>
    <s v="5_25-30"/>
    <s v="2_20-30"/>
    <x v="0"/>
    <x v="5"/>
    <s v="Q2`21"/>
    <n v="749750"/>
    <n v="10370"/>
  </r>
  <r>
    <n v="57"/>
    <x v="3"/>
    <s v="Latitude 3301"/>
    <x v="2"/>
    <x v="1"/>
    <x v="1"/>
    <x v="4"/>
    <s v="Int"/>
    <x v="3"/>
    <s v="1920x1080"/>
    <x v="0"/>
    <x v="0"/>
    <n v="71525"/>
    <s v="14_70-75"/>
    <s v="7_70-80"/>
    <x v="6"/>
    <x v="5"/>
    <s v="Q2`21"/>
    <n v="4076925"/>
    <n v="56389"/>
  </r>
  <r>
    <n v="13"/>
    <x v="3"/>
    <s v="Latitude 3400"/>
    <x v="2"/>
    <x v="1"/>
    <x v="1"/>
    <x v="4"/>
    <s v="Int"/>
    <x v="2"/>
    <s v="1920x1080"/>
    <x v="0"/>
    <x v="0"/>
    <n v="55145"/>
    <s v="11_55-60"/>
    <s v="5_50-60"/>
    <x v="2"/>
    <x v="5"/>
    <s v="Q2`21"/>
    <n v="716885"/>
    <n v="9915"/>
  </r>
  <r>
    <n v="7569"/>
    <x v="3"/>
    <s v="Latitude 3410"/>
    <x v="2"/>
    <x v="1"/>
    <x v="1"/>
    <x v="11"/>
    <s v="Int"/>
    <x v="2"/>
    <s v="1920x1080"/>
    <x v="0"/>
    <x v="0"/>
    <n v="61548"/>
    <s v="12_60-65"/>
    <s v="6_60-70"/>
    <x v="4"/>
    <x v="5"/>
    <s v="Q2`21"/>
    <n v="465856812"/>
    <n v="6443386"/>
  </r>
  <r>
    <n v="446"/>
    <x v="3"/>
    <s v="Latitude 3510"/>
    <x v="1"/>
    <x v="1"/>
    <x v="1"/>
    <x v="11"/>
    <s v="Int/RX640"/>
    <x v="0"/>
    <s v="1920x1080"/>
    <x v="0"/>
    <x v="0"/>
    <n v="55808"/>
    <s v="11_55-60"/>
    <s v="5_50-60"/>
    <x v="2"/>
    <x v="5"/>
    <s v="Q2`21"/>
    <n v="24890368"/>
    <n v="344265"/>
  </r>
  <r>
    <n v="120"/>
    <x v="3"/>
    <s v="Latitude 5310"/>
    <x v="2"/>
    <x v="1"/>
    <x v="1"/>
    <x v="11"/>
    <s v="Int"/>
    <x v="3"/>
    <s v="1920x1080"/>
    <x v="0"/>
    <x v="0"/>
    <n v="86654"/>
    <s v="17_85-90"/>
    <s v="8_80-90"/>
    <x v="5"/>
    <x v="5"/>
    <s v="Q2`21"/>
    <n v="10398480"/>
    <n v="143824"/>
  </r>
  <r>
    <n v="2"/>
    <x v="3"/>
    <s v="Latitude 5310 2-in-1"/>
    <x v="2"/>
    <x v="1"/>
    <x v="1"/>
    <x v="11"/>
    <s v="Int"/>
    <x v="3"/>
    <s v="1920x1080"/>
    <x v="1"/>
    <x v="0"/>
    <n v="91230"/>
    <s v="18_90-95"/>
    <s v="9_90-100"/>
    <x v="5"/>
    <x v="5"/>
    <s v="Q2`21"/>
    <n v="182460"/>
    <n v="2524"/>
  </r>
  <r>
    <n v="176"/>
    <x v="3"/>
    <s v="Latitude 5320"/>
    <x v="2"/>
    <x v="1"/>
    <x v="1"/>
    <x v="6"/>
    <s v="Int"/>
    <x v="3"/>
    <s v="1920x1080"/>
    <x v="0"/>
    <x v="0"/>
    <n v="83055"/>
    <s v="16_80-85"/>
    <s v="8_80-90"/>
    <x v="5"/>
    <x v="5"/>
    <s v="Q2`21"/>
    <n v="14617680"/>
    <n v="202181"/>
  </r>
  <r>
    <n v="2"/>
    <x v="3"/>
    <s v="Latitude 5400"/>
    <x v="2"/>
    <x v="1"/>
    <x v="1"/>
    <x v="4"/>
    <s v="Int"/>
    <x v="2"/>
    <s v="1920x1080"/>
    <x v="0"/>
    <x v="0"/>
    <n v="98680"/>
    <s v="19_95-100"/>
    <s v="9_90-100"/>
    <x v="5"/>
    <x v="5"/>
    <s v="Q2`21"/>
    <n v="197360"/>
    <n v="2730"/>
  </r>
  <r>
    <n v="530"/>
    <x v="3"/>
    <s v="Latitude 5410"/>
    <x v="2"/>
    <x v="1"/>
    <x v="1"/>
    <x v="11"/>
    <s v="Int"/>
    <x v="2"/>
    <s v="1920x1080"/>
    <x v="0"/>
    <x v="0"/>
    <n v="74824"/>
    <s v="14_70-75"/>
    <s v="7_70-80"/>
    <x v="6"/>
    <x v="5"/>
    <s v="Q2`21"/>
    <n v="39656720"/>
    <n v="548502"/>
  </r>
  <r>
    <n v="250"/>
    <x v="3"/>
    <s v="Latitude 5411"/>
    <x v="2"/>
    <x v="1"/>
    <x v="1"/>
    <x v="10"/>
    <s v="Int/MX250"/>
    <x v="2"/>
    <s v="1920x1080"/>
    <x v="0"/>
    <x v="0"/>
    <n v="97282"/>
    <s v="19_95-100"/>
    <s v="9_90-100"/>
    <x v="5"/>
    <x v="5"/>
    <s v="Q2`21"/>
    <n v="24320500"/>
    <n v="336383"/>
  </r>
  <r>
    <n v="113"/>
    <x v="3"/>
    <s v="Latitude 5420"/>
    <x v="2"/>
    <x v="1"/>
    <x v="1"/>
    <x v="6"/>
    <s v="Int"/>
    <x v="2"/>
    <s v="1920x1080"/>
    <x v="0"/>
    <x v="0"/>
    <n v="91625"/>
    <s v="18_90-95"/>
    <s v="9_90-100"/>
    <x v="5"/>
    <x v="5"/>
    <s v="Q2`21"/>
    <n v="10353625"/>
    <n v="143204"/>
  </r>
  <r>
    <n v="4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5"/>
    <s v="Q2`21"/>
    <n v="702796"/>
    <n v="9721"/>
  </r>
  <r>
    <n v="2"/>
    <x v="3"/>
    <s v="Latitude 5501"/>
    <x v="0"/>
    <x v="1"/>
    <x v="1"/>
    <x v="9"/>
    <s v="Int"/>
    <x v="0"/>
    <s v="1920x1080"/>
    <x v="0"/>
    <x v="0"/>
    <n v="73018"/>
    <s v="14_70-75"/>
    <s v="7_70-80"/>
    <x v="6"/>
    <x v="5"/>
    <s v="Q2`21"/>
    <n v="146036"/>
    <n v="2020"/>
  </r>
  <r>
    <n v="139"/>
    <x v="3"/>
    <s v="Latitude 5510"/>
    <x v="0"/>
    <x v="1"/>
    <x v="1"/>
    <x v="11"/>
    <s v="Int"/>
    <x v="0"/>
    <s v="1920x1080"/>
    <x v="0"/>
    <x v="0"/>
    <n v="78794"/>
    <s v="15_75-80"/>
    <s v="7_70-80"/>
    <x v="6"/>
    <x v="5"/>
    <s v="Q2`21"/>
    <n v="10952366"/>
    <n v="151485"/>
  </r>
  <r>
    <n v="229"/>
    <x v="3"/>
    <s v="Latitude 5511"/>
    <x v="0"/>
    <x v="1"/>
    <x v="1"/>
    <x v="11"/>
    <s v="Int"/>
    <x v="0"/>
    <s v="1920x1080"/>
    <x v="0"/>
    <x v="0"/>
    <n v="87035"/>
    <s v="17_85-90"/>
    <s v="8_80-90"/>
    <x v="5"/>
    <x v="5"/>
    <s v="Q2`21"/>
    <n v="19931015"/>
    <n v="275671"/>
  </r>
  <r>
    <n v="99"/>
    <x v="3"/>
    <s v="Latitude 5520"/>
    <x v="1"/>
    <x v="1"/>
    <x v="1"/>
    <x v="6"/>
    <s v="MX450"/>
    <x v="0"/>
    <s v="1920x1080"/>
    <x v="0"/>
    <x v="0"/>
    <n v="81993"/>
    <s v="16_80-85"/>
    <s v="8_80-90"/>
    <x v="5"/>
    <x v="5"/>
    <s v="Q2`21"/>
    <n v="8117307"/>
    <n v="112273"/>
  </r>
  <r>
    <n v="38"/>
    <x v="3"/>
    <s v="Latitude 7310"/>
    <x v="2"/>
    <x v="1"/>
    <x v="1"/>
    <x v="11"/>
    <s v="Int"/>
    <x v="3"/>
    <s v="1920x1080"/>
    <x v="0"/>
    <x v="0"/>
    <n v="104316"/>
    <s v="20_100-105"/>
    <s v="10_100-110"/>
    <x v="5"/>
    <x v="5"/>
    <s v="Q2`21"/>
    <n v="3964008"/>
    <n v="54827"/>
  </r>
  <r>
    <n v="84"/>
    <x v="3"/>
    <s v="Latitude 7320"/>
    <x v="2"/>
    <x v="1"/>
    <x v="1"/>
    <x v="6"/>
    <s v="Int"/>
    <x v="3"/>
    <s v="1920x1080"/>
    <x v="0"/>
    <x v="0"/>
    <n v="116250"/>
    <s v="23_115-120"/>
    <s v="11_110-120"/>
    <x v="5"/>
    <x v="5"/>
    <s v="Q2`21"/>
    <n v="9765000"/>
    <n v="135062"/>
  </r>
  <r>
    <n v="2"/>
    <x v="3"/>
    <s v="Latitude 7400"/>
    <x v="2"/>
    <x v="1"/>
    <x v="1"/>
    <x v="4"/>
    <s v="Int"/>
    <x v="2"/>
    <s v="1920x1080"/>
    <x v="0"/>
    <x v="0"/>
    <n v="67990"/>
    <s v="13_65-70"/>
    <s v="6_60-70"/>
    <x v="4"/>
    <x v="5"/>
    <s v="Q2`21"/>
    <n v="135980"/>
    <n v="1881"/>
  </r>
  <r>
    <n v="2"/>
    <x v="3"/>
    <s v="Latitude 7400 2-in-1"/>
    <x v="2"/>
    <x v="1"/>
    <x v="1"/>
    <x v="4"/>
    <s v="Int"/>
    <x v="2"/>
    <s v="1920x1080"/>
    <x v="1"/>
    <x v="0"/>
    <n v="118700"/>
    <s v="23_115-120"/>
    <s v="11_110-120"/>
    <x v="5"/>
    <x v="5"/>
    <s v="Q2`21"/>
    <n v="237400"/>
    <n v="3284"/>
  </r>
  <r>
    <n v="54"/>
    <x v="3"/>
    <s v="Latitude 7410"/>
    <x v="2"/>
    <x v="1"/>
    <x v="1"/>
    <x v="11"/>
    <s v="Int"/>
    <x v="2"/>
    <s v="1920x1080/3840x2160"/>
    <x v="0"/>
    <x v="0"/>
    <n v="103578"/>
    <s v="20_100-105"/>
    <s v="10_100-110"/>
    <x v="5"/>
    <x v="5"/>
    <s v="Q2`21"/>
    <n v="5593212"/>
    <n v="77361"/>
  </r>
  <r>
    <n v="4"/>
    <x v="3"/>
    <s v="Latitude 7410 2-in-1"/>
    <x v="2"/>
    <x v="1"/>
    <x v="1"/>
    <x v="11"/>
    <s v="Int"/>
    <x v="2"/>
    <s v="1920x1080"/>
    <x v="1"/>
    <x v="0"/>
    <n v="106210"/>
    <s v="21_105-110"/>
    <s v="10_100-110"/>
    <x v="5"/>
    <x v="5"/>
    <s v="Q2`21"/>
    <n v="424840"/>
    <n v="5876"/>
  </r>
  <r>
    <n v="78"/>
    <x v="3"/>
    <s v="Latitude 7420"/>
    <x v="2"/>
    <x v="1"/>
    <x v="1"/>
    <x v="6"/>
    <s v="Int"/>
    <x v="2"/>
    <s v="1920x1080"/>
    <x v="0"/>
    <x v="0"/>
    <n v="83555"/>
    <s v="16_80-85"/>
    <s v="8_80-90"/>
    <x v="5"/>
    <x v="5"/>
    <s v="Q2`21"/>
    <n v="6517290"/>
    <n v="90142"/>
  </r>
  <r>
    <n v="6"/>
    <x v="3"/>
    <s v="Latitude 7420 2-in-1"/>
    <x v="2"/>
    <x v="1"/>
    <x v="1"/>
    <x v="6"/>
    <s v="Int"/>
    <x v="2"/>
    <s v="1920x1080"/>
    <x v="1"/>
    <x v="0"/>
    <n v="86450"/>
    <s v="17_85-90"/>
    <s v="8_80-90"/>
    <x v="5"/>
    <x v="5"/>
    <s v="Q2`21"/>
    <n v="518700"/>
    <n v="7174"/>
  </r>
  <r>
    <n v="2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5"/>
    <s v="Q2`21"/>
    <n v="628000"/>
    <n v="8686"/>
  </r>
  <r>
    <n v="61"/>
    <x v="3"/>
    <s v="Latitude 7520"/>
    <x v="0"/>
    <x v="1"/>
    <x v="1"/>
    <x v="6"/>
    <s v="Int"/>
    <x v="0"/>
    <s v="1920x1080/3840x2160"/>
    <x v="0"/>
    <x v="0"/>
    <n v="120633"/>
    <s v="24_120-125"/>
    <s v="12_120-130"/>
    <x v="5"/>
    <x v="5"/>
    <s v="Q2`21"/>
    <n v="7358613"/>
    <n v="101779"/>
  </r>
  <r>
    <n v="23"/>
    <x v="3"/>
    <s v="Latitude 9410 2-in-1"/>
    <x v="2"/>
    <x v="1"/>
    <x v="1"/>
    <x v="11"/>
    <s v="Int"/>
    <x v="2"/>
    <s v="1920x1080"/>
    <x v="1"/>
    <x v="0"/>
    <n v="146995"/>
    <s v="29_145-150"/>
    <s v="14_140-150"/>
    <x v="5"/>
    <x v="5"/>
    <s v="Q2`21"/>
    <n v="3380885"/>
    <n v="46762"/>
  </r>
  <r>
    <n v="2"/>
    <x v="3"/>
    <s v="Latitude 9510"/>
    <x v="0"/>
    <x v="1"/>
    <x v="1"/>
    <x v="11"/>
    <s v="Int"/>
    <x v="0"/>
    <s v="1920x1080"/>
    <x v="0"/>
    <x v="0"/>
    <n v="146540"/>
    <s v="29_145-150"/>
    <s v="14_140-150"/>
    <x v="5"/>
    <x v="5"/>
    <s v="Q2`21"/>
    <n v="293080"/>
    <n v="4054"/>
  </r>
  <r>
    <n v="4"/>
    <x v="3"/>
    <s v="Precision 3551"/>
    <x v="5"/>
    <x v="1"/>
    <x v="1"/>
    <x v="10"/>
    <s v="Quadro P620"/>
    <x v="0"/>
    <s v="1920x1080"/>
    <x v="0"/>
    <x v="0"/>
    <n v="116213"/>
    <s v="23_115-120"/>
    <s v="11_110-120"/>
    <x v="5"/>
    <x v="5"/>
    <s v="Q2`21"/>
    <n v="464852"/>
    <n v="6429"/>
  </r>
  <r>
    <n v="2"/>
    <x v="3"/>
    <s v="Precision 3560"/>
    <x v="5"/>
    <x v="1"/>
    <x v="1"/>
    <x v="6"/>
    <s v="Int"/>
    <x v="0"/>
    <s v="1920x1080"/>
    <x v="0"/>
    <x v="0"/>
    <n v="116615"/>
    <s v="23_115-120"/>
    <s v="11_110-120"/>
    <x v="5"/>
    <x v="5"/>
    <s v="Q2`21"/>
    <n v="233230"/>
    <n v="3226"/>
  </r>
  <r>
    <n v="17"/>
    <x v="3"/>
    <s v="Precision 5550"/>
    <x v="5"/>
    <x v="1"/>
    <x v="1"/>
    <x v="10"/>
    <s v="Quadro T1000/T2000"/>
    <x v="0"/>
    <s v="1920x1280"/>
    <x v="0"/>
    <x v="0"/>
    <n v="217023"/>
    <s v="43_215-220"/>
    <s v="21_210-220"/>
    <x v="5"/>
    <x v="5"/>
    <s v="Q2`21"/>
    <n v="3689391"/>
    <n v="51029"/>
  </r>
  <r>
    <n v="18"/>
    <x v="3"/>
    <s v="Precision 5750"/>
    <x v="5"/>
    <x v="1"/>
    <x v="1"/>
    <x v="10"/>
    <s v="Quadro RTX3000"/>
    <x v="0"/>
    <s v="1920x1280/3840x2400"/>
    <x v="0"/>
    <x v="0"/>
    <n v="261210"/>
    <s v="52_260-265"/>
    <s v="26_260-270"/>
    <x v="5"/>
    <x v="5"/>
    <s v="Q2`21"/>
    <n v="4701780"/>
    <n v="65032"/>
  </r>
  <r>
    <n v="8"/>
    <x v="3"/>
    <s v="Precision 7550"/>
    <x v="5"/>
    <x v="1"/>
    <x v="1"/>
    <x v="10"/>
    <s v="Quadro RTX4000/RTX5000"/>
    <x v="0"/>
    <s v="1920x1080/3840x2160"/>
    <x v="0"/>
    <x v="0"/>
    <n v="216843"/>
    <s v="43_215-220"/>
    <s v="21_210-220"/>
    <x v="5"/>
    <x v="5"/>
    <s v="Q2`21"/>
    <n v="1734744"/>
    <n v="23994"/>
  </r>
  <r>
    <n v="8"/>
    <x v="3"/>
    <s v="Precision 7750"/>
    <x v="5"/>
    <x v="1"/>
    <x v="1"/>
    <x v="10"/>
    <s v="RTX3000/RTX4000"/>
    <x v="1"/>
    <s v="3840x2160"/>
    <x v="0"/>
    <x v="0"/>
    <n v="305246"/>
    <s v="61_305-310"/>
    <s v="30_300-310"/>
    <x v="5"/>
    <x v="5"/>
    <s v="Q2`21"/>
    <n v="2441968"/>
    <n v="33775"/>
  </r>
  <r>
    <n v="221"/>
    <x v="3"/>
    <s v="Vostro 3400"/>
    <x v="2"/>
    <x v="1"/>
    <x v="1"/>
    <x v="6"/>
    <s v="Int"/>
    <x v="2"/>
    <s v="1920x1080"/>
    <x v="0"/>
    <x v="0"/>
    <n v="51381"/>
    <s v="10_50-55"/>
    <s v="5_50-60"/>
    <x v="2"/>
    <x v="5"/>
    <s v="Q2`21"/>
    <n v="11355201"/>
    <n v="157057"/>
  </r>
  <r>
    <n v="44"/>
    <x v="3"/>
    <s v="Vostro 3401"/>
    <x v="2"/>
    <x v="1"/>
    <x v="1"/>
    <x v="5"/>
    <s v="Int"/>
    <x v="2"/>
    <s v="1920x1080"/>
    <x v="0"/>
    <x v="0"/>
    <n v="42612"/>
    <s v="8_40-45"/>
    <s v="4_40-50"/>
    <x v="1"/>
    <x v="5"/>
    <s v="Q2`21"/>
    <n v="1874928"/>
    <n v="25933"/>
  </r>
  <r>
    <n v="770"/>
    <x v="3"/>
    <s v="Vostro 3500"/>
    <x v="1"/>
    <x v="1"/>
    <x v="1"/>
    <x v="6"/>
    <s v="Int/MX330"/>
    <x v="0"/>
    <s v="1920x1080"/>
    <x v="0"/>
    <x v="0"/>
    <n v="51333"/>
    <s v="10_50-55"/>
    <s v="5_50-60"/>
    <x v="2"/>
    <x v="5"/>
    <s v="Q2`21"/>
    <n v="39526410"/>
    <n v="546700"/>
  </r>
  <r>
    <n v="78"/>
    <x v="3"/>
    <s v="Vostro 3501"/>
    <x v="0"/>
    <x v="1"/>
    <x v="1"/>
    <x v="5"/>
    <s v="Int"/>
    <x v="0"/>
    <s v="1920x1080"/>
    <x v="0"/>
    <x v="0"/>
    <n v="44405"/>
    <s v="8_40-45"/>
    <s v="4_40-50"/>
    <x v="1"/>
    <x v="5"/>
    <s v="Q2`21"/>
    <n v="3463590"/>
    <n v="47906"/>
  </r>
  <r>
    <n v="34"/>
    <x v="3"/>
    <s v="Vostro 5301"/>
    <x v="2"/>
    <x v="1"/>
    <x v="1"/>
    <x v="6"/>
    <s v="Int"/>
    <x v="3"/>
    <s v="1920x1080"/>
    <x v="0"/>
    <x v="0"/>
    <n v="70127"/>
    <s v="14_70-75"/>
    <s v="7_70-80"/>
    <x v="6"/>
    <x v="5"/>
    <s v="Q2`21"/>
    <n v="2384318"/>
    <n v="32978"/>
  </r>
  <r>
    <n v="2"/>
    <x v="3"/>
    <s v="Vostro 5310"/>
    <x v="2"/>
    <x v="1"/>
    <x v="1"/>
    <x v="21"/>
    <s v="Int"/>
    <x v="3"/>
    <s v="1920x1200"/>
    <x v="0"/>
    <x v="0"/>
    <n v="67800"/>
    <s v="13_65-70"/>
    <s v="6_60-70"/>
    <x v="4"/>
    <x v="5"/>
    <s v="Q2`21"/>
    <n v="135600"/>
    <n v="1876"/>
  </r>
  <r>
    <n v="34"/>
    <x v="3"/>
    <s v="Vostro 5401"/>
    <x v="2"/>
    <x v="1"/>
    <x v="1"/>
    <x v="5"/>
    <s v="Int"/>
    <x v="2"/>
    <s v="1920x1080"/>
    <x v="0"/>
    <x v="0"/>
    <n v="64097"/>
    <s v="12_60-65"/>
    <s v="6_60-70"/>
    <x v="4"/>
    <x v="5"/>
    <s v="Q2`21"/>
    <n v="2179298"/>
    <n v="30142"/>
  </r>
  <r>
    <n v="387"/>
    <x v="3"/>
    <s v="Vostro 5402"/>
    <x v="2"/>
    <x v="1"/>
    <x v="1"/>
    <x v="6"/>
    <s v="Int/MX330"/>
    <x v="2"/>
    <s v="1920x1080"/>
    <x v="0"/>
    <x v="0"/>
    <n v="67246"/>
    <s v="13_65-70"/>
    <s v="6_60-70"/>
    <x v="4"/>
    <x v="5"/>
    <s v="Q2`21"/>
    <n v="26024202"/>
    <n v="359947"/>
  </r>
  <r>
    <n v="281"/>
    <x v="3"/>
    <s v="Vostro 5502"/>
    <x v="1"/>
    <x v="1"/>
    <x v="1"/>
    <x v="6"/>
    <s v="Int/MX350"/>
    <x v="0"/>
    <s v="1920x1080"/>
    <x v="0"/>
    <x v="0"/>
    <n v="66712"/>
    <s v="13_65-70"/>
    <s v="6_60-70"/>
    <x v="4"/>
    <x v="5"/>
    <s v="Q2`21"/>
    <n v="18746072"/>
    <n v="259282"/>
  </r>
  <r>
    <n v="4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5"/>
    <s v="Q2`21"/>
    <n v="274800"/>
    <n v="3801"/>
  </r>
  <r>
    <n v="257"/>
    <x v="3"/>
    <s v="Vostro 7500"/>
    <x v="3"/>
    <x v="1"/>
    <x v="1"/>
    <x v="10"/>
    <s v="GTX1650"/>
    <x v="0"/>
    <s v="1920x1080"/>
    <x v="0"/>
    <x v="0"/>
    <n v="107695"/>
    <s v="21_105-110"/>
    <s v="10_100-110"/>
    <x v="5"/>
    <x v="5"/>
    <s v="Q2`21"/>
    <n v="27677615"/>
    <n v="382816"/>
  </r>
  <r>
    <n v="6"/>
    <x v="3"/>
    <s v="XPS 13 7390"/>
    <x v="2"/>
    <x v="0"/>
    <x v="1"/>
    <x v="11"/>
    <s v="Int"/>
    <x v="3"/>
    <s v="1920x1080/3840x2160"/>
    <x v="1"/>
    <x v="0"/>
    <n v="110273"/>
    <s v="22_110-115"/>
    <s v="11_110-120"/>
    <x v="5"/>
    <x v="5"/>
    <s v="Q2`21"/>
    <n v="661638"/>
    <n v="9151"/>
  </r>
  <r>
    <n v="6"/>
    <x v="3"/>
    <s v="XPS 13 7390 2-in-1"/>
    <x v="2"/>
    <x v="0"/>
    <x v="1"/>
    <x v="5"/>
    <s v="Int"/>
    <x v="3"/>
    <s v="1920x1080/1920x1200/3840x2160/3840x2400"/>
    <x v="1"/>
    <x v="0"/>
    <n v="140460"/>
    <s v="28_140-145"/>
    <s v="14_140-150"/>
    <x v="5"/>
    <x v="5"/>
    <s v="Q2`21"/>
    <n v="842760"/>
    <n v="11656"/>
  </r>
  <r>
    <n v="27"/>
    <x v="3"/>
    <s v="XPS 13 9305"/>
    <x v="2"/>
    <x v="0"/>
    <x v="1"/>
    <x v="6"/>
    <s v="Int"/>
    <x v="3"/>
    <s v="1920x1080/1920x1200/3840x2160/3840x2400"/>
    <x v="0"/>
    <x v="0"/>
    <n v="128910"/>
    <s v="25_125-130"/>
    <s v="12_120-130"/>
    <x v="5"/>
    <x v="5"/>
    <s v="Q2`21"/>
    <n v="3480570"/>
    <n v="48141"/>
  </r>
  <r>
    <n v="9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5"/>
    <s v="Q2`21"/>
    <n v="1184040"/>
    <n v="16377"/>
  </r>
  <r>
    <n v="38"/>
    <x v="3"/>
    <s v="XPS 13 9310"/>
    <x v="2"/>
    <x v="0"/>
    <x v="1"/>
    <x v="6"/>
    <s v="Int"/>
    <x v="3"/>
    <s v="1920x1080/1920x1200/3840x2400"/>
    <x v="0"/>
    <x v="0"/>
    <n v="147871"/>
    <s v="29_145-150"/>
    <s v="14_140-150"/>
    <x v="5"/>
    <x v="5"/>
    <s v="Q2`21"/>
    <n v="5619098"/>
    <n v="77719"/>
  </r>
  <r>
    <n v="109"/>
    <x v="3"/>
    <s v="XPS 13 9310 2-in-1"/>
    <x v="2"/>
    <x v="0"/>
    <x v="1"/>
    <x v="6"/>
    <s v="Int"/>
    <x v="3"/>
    <s v="1920x1200/3840x2400"/>
    <x v="1"/>
    <x v="0"/>
    <n v="154625"/>
    <s v="30_150-155"/>
    <s v="15_150-160"/>
    <x v="5"/>
    <x v="5"/>
    <s v="Q2`21"/>
    <n v="16854125"/>
    <n v="233114"/>
  </r>
  <r>
    <n v="99"/>
    <x v="3"/>
    <s v="XPS 15 9500"/>
    <x v="3"/>
    <x v="0"/>
    <x v="1"/>
    <x v="10"/>
    <s v="GTX1650 Ti"/>
    <x v="0"/>
    <s v="1920x1080/3840x2400"/>
    <x v="1"/>
    <x v="0"/>
    <n v="174618"/>
    <s v="34_170-175"/>
    <s v="17_170-180"/>
    <x v="5"/>
    <x v="5"/>
    <s v="Q2`21"/>
    <n v="17287182"/>
    <n v="239103"/>
  </r>
  <r>
    <n v="126"/>
    <x v="3"/>
    <s v="XPS 17 9700"/>
    <x v="3"/>
    <x v="0"/>
    <x v="1"/>
    <x v="10"/>
    <s v="GTX1650 Ti/RTX2060"/>
    <x v="0"/>
    <s v="1920x1200/3840x2400"/>
    <x v="0"/>
    <x v="0"/>
    <n v="231274"/>
    <s v="46_230-235"/>
    <s v="23_230-240"/>
    <x v="5"/>
    <x v="5"/>
    <s v="Q2`21"/>
    <n v="29140524"/>
    <n v="403050"/>
  </r>
  <r>
    <n v="188"/>
    <x v="4"/>
    <s v="340S G7"/>
    <x v="2"/>
    <x v="1"/>
    <x v="1"/>
    <x v="5"/>
    <s v="Int"/>
    <x v="2"/>
    <s v="1920x1080"/>
    <x v="0"/>
    <x v="0"/>
    <n v="53514"/>
    <s v="10_50-55"/>
    <s v="5_50-60"/>
    <x v="2"/>
    <x v="5"/>
    <s v="Q2`21"/>
    <n v="10060632"/>
    <n v="139151"/>
  </r>
  <r>
    <n v="28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5"/>
    <s v="Q2`21"/>
    <n v="4311720"/>
    <n v="59637"/>
  </r>
  <r>
    <n v="26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5"/>
    <s v="Q2`21"/>
    <n v="4095000"/>
    <n v="56639"/>
  </r>
  <r>
    <n v="3"/>
    <x v="4"/>
    <s v="Elitebook 735 G6"/>
    <x v="2"/>
    <x v="1"/>
    <x v="0"/>
    <x v="1"/>
    <s v="Int"/>
    <x v="3"/>
    <s v="1920x1080"/>
    <x v="0"/>
    <x v="0"/>
    <n v="96651"/>
    <s v="19_95-100"/>
    <s v="9_90-100"/>
    <x v="5"/>
    <x v="5"/>
    <s v="Q2`21"/>
    <n v="289953"/>
    <n v="4010"/>
  </r>
  <r>
    <n v="2"/>
    <x v="4"/>
    <s v="Elitebook 745 G6"/>
    <x v="2"/>
    <x v="1"/>
    <x v="0"/>
    <x v="1"/>
    <s v="Int"/>
    <x v="2"/>
    <s v="1920x1080"/>
    <x v="0"/>
    <x v="0"/>
    <n v="102350"/>
    <s v="20_100-105"/>
    <s v="10_100-110"/>
    <x v="5"/>
    <x v="5"/>
    <s v="Q2`21"/>
    <n v="204700"/>
    <n v="2831"/>
  </r>
  <r>
    <n v="2"/>
    <x v="4"/>
    <s v="EliteBook 830 G6"/>
    <x v="2"/>
    <x v="1"/>
    <x v="1"/>
    <x v="4"/>
    <s v="Int"/>
    <x v="3"/>
    <s v="1920x1080"/>
    <x v="0"/>
    <x v="0"/>
    <n v="99190"/>
    <s v="19_95-100"/>
    <s v="9_90-100"/>
    <x v="5"/>
    <x v="5"/>
    <s v="Q2`21"/>
    <n v="198380"/>
    <n v="2744"/>
  </r>
  <r>
    <n v="308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5"/>
    <s v="Q2`21"/>
    <n v="34187692"/>
    <n v="472859"/>
  </r>
  <r>
    <n v="21"/>
    <x v="4"/>
    <s v="EliteBook 830 G8"/>
    <x v="2"/>
    <x v="1"/>
    <x v="1"/>
    <x v="6"/>
    <s v="Int"/>
    <x v="3"/>
    <s v="1920x1080"/>
    <x v="0"/>
    <x v="0"/>
    <n v="105530"/>
    <s v="21_105-110"/>
    <s v="10_100-110"/>
    <x v="5"/>
    <x v="5"/>
    <s v="Q2`21"/>
    <n v="2216130"/>
    <n v="30652"/>
  </r>
  <r>
    <n v="98"/>
    <x v="4"/>
    <s v="EliteBook 835 G7"/>
    <x v="2"/>
    <x v="1"/>
    <x v="0"/>
    <x v="7"/>
    <s v="Int"/>
    <x v="3"/>
    <s v="1920x1080"/>
    <x v="0"/>
    <x v="0"/>
    <n v="106083"/>
    <s v="21_105-110"/>
    <s v="10_100-110"/>
    <x v="5"/>
    <x v="5"/>
    <s v="Q2`21"/>
    <n v="10396134"/>
    <n v="143792"/>
  </r>
  <r>
    <n v="69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5"/>
    <s v="Q2`21"/>
    <n v="80384301"/>
    <n v="1111816"/>
  </r>
  <r>
    <n v="13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5"/>
    <s v="Q2`21"/>
    <n v="14331793"/>
    <n v="198227"/>
  </r>
  <r>
    <n v="14"/>
    <x v="4"/>
    <s v="EliteBook 845 G7"/>
    <x v="2"/>
    <x v="1"/>
    <x v="0"/>
    <x v="7"/>
    <s v="Int"/>
    <x v="2"/>
    <s v="1920x1080"/>
    <x v="0"/>
    <x v="0"/>
    <n v="87866"/>
    <s v="17_85-90"/>
    <s v="8_80-90"/>
    <x v="5"/>
    <x v="5"/>
    <s v="Q2`21"/>
    <n v="1230124"/>
    <n v="17014"/>
  </r>
  <r>
    <n v="243"/>
    <x v="4"/>
    <s v="EliteBook 850 G7"/>
    <x v="1"/>
    <x v="1"/>
    <x v="1"/>
    <x v="11"/>
    <s v="Int/MX230"/>
    <x v="0"/>
    <s v="1920x1080"/>
    <x v="0"/>
    <x v="0"/>
    <n v="106900"/>
    <s v="21_105-110"/>
    <s v="10_100-110"/>
    <x v="5"/>
    <x v="5"/>
    <s v="Q2`21"/>
    <n v="25976700"/>
    <n v="359290"/>
  </r>
  <r>
    <n v="153"/>
    <x v="4"/>
    <s v="EliteBook 850 G8"/>
    <x v="0"/>
    <x v="1"/>
    <x v="1"/>
    <x v="6"/>
    <s v="Int"/>
    <x v="0"/>
    <s v="1920x1080"/>
    <x v="0"/>
    <x v="0"/>
    <n v="92130"/>
    <s v="18_90-95"/>
    <s v="9_90-100"/>
    <x v="5"/>
    <x v="5"/>
    <s v="Q2`21"/>
    <n v="14095890"/>
    <n v="194964"/>
  </r>
  <r>
    <n v="49"/>
    <x v="4"/>
    <s v="EliteBook 855 G7"/>
    <x v="0"/>
    <x v="1"/>
    <x v="0"/>
    <x v="7"/>
    <s v="Int"/>
    <x v="0"/>
    <s v="1920x1080"/>
    <x v="0"/>
    <x v="0"/>
    <n v="103167"/>
    <s v="20_100-105"/>
    <s v="10_100-110"/>
    <x v="5"/>
    <x v="5"/>
    <s v="Q2`21"/>
    <n v="5055183"/>
    <n v="69920"/>
  </r>
  <r>
    <n v="22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5"/>
    <s v="Q2`21"/>
    <n v="3695978"/>
    <n v="51120"/>
  </r>
  <r>
    <n v="27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5"/>
    <s v="Q2`21"/>
    <n v="3875040"/>
    <n v="53597"/>
  </r>
  <r>
    <n v="2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5"/>
    <s v="Q2`21"/>
    <n v="304800"/>
    <n v="4216"/>
  </r>
  <r>
    <n v="16"/>
    <x v="4"/>
    <s v="Elitebook x360 1040 G7"/>
    <x v="2"/>
    <x v="1"/>
    <x v="1"/>
    <x v="11"/>
    <s v="Int"/>
    <x v="2"/>
    <s v="1920x1080/3840x2160"/>
    <x v="1"/>
    <x v="0"/>
    <n v="164432"/>
    <s v="32_160-165"/>
    <s v="16_160-170"/>
    <x v="5"/>
    <x v="5"/>
    <s v="Q2`21"/>
    <n v="2630912"/>
    <n v="36389"/>
  </r>
  <r>
    <n v="77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5"/>
    <s v="Q2`21"/>
    <n v="10086230"/>
    <n v="139505"/>
  </r>
  <r>
    <n v="3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5"/>
    <s v="Q2`21"/>
    <n v="267600"/>
    <n v="3701"/>
  </r>
  <r>
    <n v="87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5"/>
    <s v="Q2`21"/>
    <n v="6493593"/>
    <n v="89815"/>
  </r>
  <r>
    <n v="12"/>
    <x v="4"/>
    <s v="Envy 13-ba0000"/>
    <x v="2"/>
    <x v="0"/>
    <x v="1"/>
    <x v="11"/>
    <s v="Int/MX350"/>
    <x v="3"/>
    <s v="1920x1080"/>
    <x v="0"/>
    <x v="0"/>
    <n v="76768"/>
    <s v="15_75-80"/>
    <s v="7_70-80"/>
    <x v="6"/>
    <x v="5"/>
    <s v="Q2`21"/>
    <n v="921216"/>
    <n v="12742"/>
  </r>
  <r>
    <n v="80"/>
    <x v="4"/>
    <s v="Envy 13-ba1000"/>
    <x v="2"/>
    <x v="0"/>
    <x v="1"/>
    <x v="6"/>
    <s v="Int/MX450"/>
    <x v="3"/>
    <s v="1920x1080"/>
    <x v="0"/>
    <x v="0"/>
    <n v="75888"/>
    <s v="15_75-80"/>
    <s v="7_70-80"/>
    <x v="6"/>
    <x v="5"/>
    <s v="Q2`21"/>
    <n v="6071040"/>
    <n v="83970"/>
  </r>
  <r>
    <n v="199"/>
    <x v="4"/>
    <s v="Envy 14-eb0000"/>
    <x v="2"/>
    <x v="0"/>
    <x v="1"/>
    <x v="6"/>
    <s v="GTX1650"/>
    <x v="2"/>
    <s v="1920x1080"/>
    <x v="0"/>
    <x v="0"/>
    <n v="111149"/>
    <s v="22_110-115"/>
    <s v="11_110-120"/>
    <x v="5"/>
    <x v="5"/>
    <s v="Q2`21"/>
    <n v="22118651"/>
    <n v="305929"/>
  </r>
  <r>
    <n v="50"/>
    <x v="4"/>
    <s v="Envy 15-ep0000"/>
    <x v="3"/>
    <x v="0"/>
    <x v="1"/>
    <x v="10"/>
    <s v="GTX1660"/>
    <x v="0"/>
    <s v="3840x2160"/>
    <x v="1"/>
    <x v="0"/>
    <n v="154025"/>
    <s v="30_150-155"/>
    <s v="15_150-160"/>
    <x v="5"/>
    <x v="5"/>
    <s v="Q2`21"/>
    <n v="7701250"/>
    <n v="106518"/>
  </r>
  <r>
    <n v="10"/>
    <x v="4"/>
    <s v="Envy 17-cg0000"/>
    <x v="1"/>
    <x v="0"/>
    <x v="1"/>
    <x v="5"/>
    <s v="MX330"/>
    <x v="1"/>
    <s v="1920x1080"/>
    <x v="0"/>
    <x v="0"/>
    <n v="87150"/>
    <s v="17_85-90"/>
    <s v="8_80-90"/>
    <x v="5"/>
    <x v="5"/>
    <s v="Q2`21"/>
    <n v="871500"/>
    <n v="12054"/>
  </r>
  <r>
    <n v="114"/>
    <x v="4"/>
    <s v="Envy 17-cg1000"/>
    <x v="1"/>
    <x v="0"/>
    <x v="1"/>
    <x v="6"/>
    <s v="Int/MX450"/>
    <x v="1"/>
    <s v="1920x1080"/>
    <x v="0"/>
    <x v="0"/>
    <n v="85990"/>
    <s v="17_85-90"/>
    <s v="8_80-90"/>
    <x v="5"/>
    <x v="5"/>
    <s v="Q2`21"/>
    <n v="9802860"/>
    <n v="135586"/>
  </r>
  <r>
    <n v="167"/>
    <x v="4"/>
    <s v="Envy x360 13-ay0000"/>
    <x v="2"/>
    <x v="0"/>
    <x v="0"/>
    <x v="7"/>
    <s v="Int"/>
    <x v="3"/>
    <s v="1920x1080"/>
    <x v="1"/>
    <x v="0"/>
    <n v="68523"/>
    <s v="13_65-70"/>
    <s v="6_60-70"/>
    <x v="4"/>
    <x v="5"/>
    <s v="Q2`21"/>
    <n v="11443341"/>
    <n v="158276"/>
  </r>
  <r>
    <n v="17"/>
    <x v="4"/>
    <s v="Envy x360 15-ed1000"/>
    <x v="1"/>
    <x v="0"/>
    <x v="1"/>
    <x v="6"/>
    <s v="Int/MX450"/>
    <x v="0"/>
    <s v="1920x1080"/>
    <x v="1"/>
    <x v="0"/>
    <n v="76133"/>
    <s v="15_75-80"/>
    <s v="7_70-80"/>
    <x v="6"/>
    <x v="5"/>
    <s v="Q2`21"/>
    <n v="1294261"/>
    <n v="17901"/>
  </r>
  <r>
    <n v="134"/>
    <x v="4"/>
    <s v="Envy x360 15-ee0000"/>
    <x v="0"/>
    <x v="0"/>
    <x v="0"/>
    <x v="7"/>
    <s v="Int"/>
    <x v="0"/>
    <s v="1920x1080"/>
    <x v="1"/>
    <x v="0"/>
    <n v="73098"/>
    <s v="14_70-75"/>
    <s v="7_70-80"/>
    <x v="6"/>
    <x v="5"/>
    <s v="Q2`21"/>
    <n v="9795132"/>
    <n v="135479"/>
  </r>
  <r>
    <n v="1147"/>
    <x v="4"/>
    <s v="Essential 240 G8 Core"/>
    <x v="2"/>
    <x v="1"/>
    <x v="1"/>
    <x v="5"/>
    <s v="Int"/>
    <x v="2"/>
    <s v="1366x768/1920x1080"/>
    <x v="0"/>
    <x v="0"/>
    <n v="54868"/>
    <s v="10_50-55"/>
    <s v="5_50-60"/>
    <x v="2"/>
    <x v="5"/>
    <s v="Q2`21"/>
    <n v="62933596"/>
    <n v="870451"/>
  </r>
  <r>
    <n v="115"/>
    <x v="4"/>
    <s v="Essential 245 G8"/>
    <x v="2"/>
    <x v="1"/>
    <x v="0"/>
    <x v="1"/>
    <s v="Int"/>
    <x v="2"/>
    <s v="1920x1080"/>
    <x v="0"/>
    <x v="0"/>
    <n v="48678"/>
    <s v="9_45-50"/>
    <s v="4_40-50"/>
    <x v="1"/>
    <x v="5"/>
    <s v="Q2`21"/>
    <n v="5597970"/>
    <n v="77427"/>
  </r>
  <r>
    <n v="202"/>
    <x v="4"/>
    <s v="Essential 250 G7"/>
    <x v="0"/>
    <x v="1"/>
    <x v="1"/>
    <x v="2"/>
    <s v="Int"/>
    <x v="0"/>
    <s v="1920x1080"/>
    <x v="0"/>
    <x v="1"/>
    <n v="37012"/>
    <s v="7_35-40"/>
    <s v="3_30-40"/>
    <x v="3"/>
    <x v="5"/>
    <s v="Q2`21"/>
    <n v="7476424"/>
    <n v="103408"/>
  </r>
  <r>
    <n v="123"/>
    <x v="4"/>
    <s v="Essential 250 G7 Core IL"/>
    <x v="0"/>
    <x v="1"/>
    <x v="1"/>
    <x v="5"/>
    <s v="Int"/>
    <x v="0"/>
    <s v="1920x1080"/>
    <x v="0"/>
    <x v="0"/>
    <n v="52779"/>
    <s v="10_50-55"/>
    <s v="5_50-60"/>
    <x v="2"/>
    <x v="5"/>
    <s v="Q2`21"/>
    <n v="6491817"/>
    <n v="89790"/>
  </r>
  <r>
    <n v="19"/>
    <x v="4"/>
    <s v="Essential 250 G8"/>
    <x v="0"/>
    <x v="1"/>
    <x v="1"/>
    <x v="2"/>
    <s v="Int"/>
    <x v="0"/>
    <s v="1366x768"/>
    <x v="0"/>
    <x v="1"/>
    <n v="30895"/>
    <s v="6_30-35"/>
    <s v="3_30-40"/>
    <x v="3"/>
    <x v="5"/>
    <s v="Q2`21"/>
    <n v="587005"/>
    <n v="8119"/>
  </r>
  <r>
    <n v="418"/>
    <x v="4"/>
    <s v="Essential 250 G8 Core"/>
    <x v="0"/>
    <x v="1"/>
    <x v="1"/>
    <x v="5"/>
    <s v="Int"/>
    <x v="0"/>
    <s v="1920x1080"/>
    <x v="0"/>
    <x v="0"/>
    <n v="57937"/>
    <s v="11_55-60"/>
    <s v="5_50-60"/>
    <x v="2"/>
    <x v="5"/>
    <s v="Q2`21"/>
    <n v="24217666"/>
    <n v="334961"/>
  </r>
  <r>
    <n v="982"/>
    <x v="4"/>
    <s v="Essential 255 G7"/>
    <x v="0"/>
    <x v="1"/>
    <x v="0"/>
    <x v="8"/>
    <s v="Int"/>
    <x v="0"/>
    <s v="1920x1080"/>
    <x v="0"/>
    <x v="0"/>
    <n v="45674"/>
    <s v="9_45-50"/>
    <s v="4_40-50"/>
    <x v="1"/>
    <x v="5"/>
    <s v="Q2`21"/>
    <n v="44851868"/>
    <n v="620358"/>
  </r>
  <r>
    <n v="1082"/>
    <x v="4"/>
    <s v="Essential 255 G8"/>
    <x v="0"/>
    <x v="1"/>
    <x v="0"/>
    <x v="1"/>
    <s v="Int"/>
    <x v="0"/>
    <s v="1920x1080"/>
    <x v="0"/>
    <x v="0"/>
    <n v="36275"/>
    <s v="7_35-40"/>
    <s v="3_30-40"/>
    <x v="3"/>
    <x v="5"/>
    <s v="Q2`21"/>
    <n v="39249550"/>
    <n v="542871"/>
  </r>
  <r>
    <n v="191"/>
    <x v="4"/>
    <s v="HP 14s-dq0000"/>
    <x v="2"/>
    <x v="0"/>
    <x v="1"/>
    <x v="2"/>
    <s v="Int"/>
    <x v="2"/>
    <s v="1366x768/1920x1080"/>
    <x v="0"/>
    <x v="1"/>
    <n v="27952"/>
    <s v="5_25-30"/>
    <s v="2_20-30"/>
    <x v="0"/>
    <x v="5"/>
    <s v="Q2`21"/>
    <n v="5338832"/>
    <n v="73843"/>
  </r>
  <r>
    <n v="302"/>
    <x v="4"/>
    <s v="HP 14s-dq2000"/>
    <x v="2"/>
    <x v="0"/>
    <x v="1"/>
    <x v="6"/>
    <s v="Int"/>
    <x v="2"/>
    <s v="1920x1080"/>
    <x v="0"/>
    <x v="0"/>
    <n v="37110"/>
    <s v="7_35-40"/>
    <s v="3_30-40"/>
    <x v="3"/>
    <x v="5"/>
    <s v="Q2`21"/>
    <n v="11207220"/>
    <n v="155010"/>
  </r>
  <r>
    <n v="4056"/>
    <x v="4"/>
    <s v="HP 14s-fq0000"/>
    <x v="2"/>
    <x v="0"/>
    <x v="0"/>
    <x v="7"/>
    <s v="Int"/>
    <x v="2"/>
    <s v="1366x768/1920x1080"/>
    <x v="0"/>
    <x v="0"/>
    <n v="30843"/>
    <s v="6_30-35"/>
    <s v="3_30-40"/>
    <x v="3"/>
    <x v="5"/>
    <s v="Q2`21"/>
    <n v="125099208"/>
    <n v="1730280"/>
  </r>
  <r>
    <n v="3414"/>
    <x v="4"/>
    <s v="HP 14s-fq1000"/>
    <x v="2"/>
    <x v="0"/>
    <x v="0"/>
    <x v="25"/>
    <s v="Int"/>
    <x v="2"/>
    <s v="1920x1080"/>
    <x v="0"/>
    <x v="0"/>
    <n v="44150"/>
    <s v="8_40-45"/>
    <s v="4_40-50"/>
    <x v="1"/>
    <x v="5"/>
    <s v="Q2`21"/>
    <n v="150728100"/>
    <n v="2084759"/>
  </r>
  <r>
    <n v="3226"/>
    <x v="4"/>
    <s v="HP 15-dw1000 Core"/>
    <x v="0"/>
    <x v="0"/>
    <x v="1"/>
    <x v="11"/>
    <s v="Int"/>
    <x v="0"/>
    <s v="1366x768/1920x1080"/>
    <x v="0"/>
    <x v="0"/>
    <n v="36407"/>
    <s v="7_35-40"/>
    <s v="3_30-40"/>
    <x v="3"/>
    <x v="5"/>
    <s v="Q2`21"/>
    <n v="117448982"/>
    <n v="1624467"/>
  </r>
  <r>
    <n v="1"/>
    <x v="4"/>
    <s v="HP 15-dw3000 Core"/>
    <x v="1"/>
    <x v="0"/>
    <x v="1"/>
    <x v="6"/>
    <s v="MX350"/>
    <x v="0"/>
    <s v="1920x1080"/>
    <x v="0"/>
    <x v="0"/>
    <n v="59916"/>
    <s v="11_55-60"/>
    <s v="5_50-60"/>
    <x v="2"/>
    <x v="5"/>
    <s v="Q2`21"/>
    <n v="59916"/>
    <n v="829"/>
  </r>
  <r>
    <n v="628"/>
    <x v="4"/>
    <s v="HP 15-gw0000"/>
    <x v="0"/>
    <x v="0"/>
    <x v="0"/>
    <x v="1"/>
    <s v="Int"/>
    <x v="0"/>
    <s v="1920x1080"/>
    <x v="0"/>
    <x v="0"/>
    <n v="36071"/>
    <s v="7_35-40"/>
    <s v="3_30-40"/>
    <x v="3"/>
    <x v="5"/>
    <s v="Q2`21"/>
    <n v="22652588"/>
    <n v="313314"/>
  </r>
  <r>
    <n v="8227"/>
    <x v="4"/>
    <s v="HP 15s-eq1000"/>
    <x v="0"/>
    <x v="0"/>
    <x v="0"/>
    <x v="1"/>
    <s v="Int"/>
    <x v="0"/>
    <s v="1920x1080"/>
    <x v="0"/>
    <x v="0"/>
    <n v="33571"/>
    <s v="6_30-35"/>
    <s v="3_30-40"/>
    <x v="3"/>
    <x v="5"/>
    <s v="Q2`21"/>
    <n v="276188617"/>
    <n v="3820036"/>
  </r>
  <r>
    <n v="6670"/>
    <x v="4"/>
    <s v="HP 15s-eq2000"/>
    <x v="0"/>
    <x v="0"/>
    <x v="0"/>
    <x v="25"/>
    <s v="Int"/>
    <x v="0"/>
    <s v="1920x1080"/>
    <x v="0"/>
    <x v="0"/>
    <n v="44810"/>
    <s v="8_40-45"/>
    <s v="4_40-50"/>
    <x v="1"/>
    <x v="5"/>
    <s v="Q2`21"/>
    <n v="298882700"/>
    <n v="4133924"/>
  </r>
  <r>
    <n v="54"/>
    <x v="4"/>
    <s v="HP 15s-fq1000 Core"/>
    <x v="0"/>
    <x v="0"/>
    <x v="1"/>
    <x v="5"/>
    <s v="Int"/>
    <x v="0"/>
    <s v="1366x768/1920x1080"/>
    <x v="0"/>
    <x v="0"/>
    <n v="44455"/>
    <s v="8_40-45"/>
    <s v="4_40-50"/>
    <x v="1"/>
    <x v="5"/>
    <s v="Q2`21"/>
    <n v="2400570"/>
    <n v="33203"/>
  </r>
  <r>
    <n v="2478"/>
    <x v="4"/>
    <s v="HP 15s-fq2000 Core"/>
    <x v="0"/>
    <x v="0"/>
    <x v="1"/>
    <x v="6"/>
    <s v="Int"/>
    <x v="0"/>
    <s v="1920x1080"/>
    <x v="0"/>
    <x v="0"/>
    <n v="44322"/>
    <s v="8_40-45"/>
    <s v="4_40-50"/>
    <x v="1"/>
    <x v="5"/>
    <s v="Q2`21"/>
    <n v="109829916"/>
    <n v="1519086"/>
  </r>
  <r>
    <n v="1928"/>
    <x v="4"/>
    <s v="HP 15s-fq3000"/>
    <x v="0"/>
    <x v="0"/>
    <x v="1"/>
    <x v="24"/>
    <s v="Int"/>
    <x v="0"/>
    <s v="1920x1080"/>
    <x v="0"/>
    <x v="1"/>
    <n v="33300"/>
    <s v="6_30-35"/>
    <s v="3_30-40"/>
    <x v="3"/>
    <x v="5"/>
    <s v="Q2`21"/>
    <n v="64202400"/>
    <n v="888000"/>
  </r>
  <r>
    <n v="2366"/>
    <x v="4"/>
    <s v="HP 17-by2000 Core"/>
    <x v="1"/>
    <x v="0"/>
    <x v="1"/>
    <x v="11"/>
    <s v="Radeon 530"/>
    <x v="1"/>
    <s v="1600x900/1920x1080"/>
    <x v="0"/>
    <x v="0"/>
    <n v="41621"/>
    <s v="8_40-45"/>
    <s v="4_40-50"/>
    <x v="1"/>
    <x v="5"/>
    <s v="Q2`21"/>
    <n v="98475286"/>
    <n v="1362037"/>
  </r>
  <r>
    <n v="33"/>
    <x v="4"/>
    <s v="HP 17-by3000 Core"/>
    <x v="1"/>
    <x v="0"/>
    <x v="1"/>
    <x v="5"/>
    <s v="Int/MX330"/>
    <x v="1"/>
    <s v="1920x1080"/>
    <x v="0"/>
    <x v="0"/>
    <n v="50993"/>
    <s v="10_50-55"/>
    <s v="5_50-60"/>
    <x v="2"/>
    <x v="5"/>
    <s v="Q2`21"/>
    <n v="1682769"/>
    <n v="23275"/>
  </r>
  <r>
    <n v="175"/>
    <x v="4"/>
    <s v="HP 17-by4000 Core"/>
    <x v="1"/>
    <x v="0"/>
    <x v="1"/>
    <x v="6"/>
    <s v="Int/MX350"/>
    <x v="1"/>
    <s v="1920x1080"/>
    <x v="0"/>
    <x v="0"/>
    <n v="50700"/>
    <s v="10_50-55"/>
    <s v="5_50-60"/>
    <x v="2"/>
    <x v="5"/>
    <s v="Q2`21"/>
    <n v="8872500"/>
    <n v="122718"/>
  </r>
  <r>
    <n v="820"/>
    <x v="4"/>
    <s v="HP 17-ca2000"/>
    <x v="0"/>
    <x v="0"/>
    <x v="0"/>
    <x v="1"/>
    <s v="Int"/>
    <x v="1"/>
    <s v="1600x900/1920x1080"/>
    <x v="0"/>
    <x v="0"/>
    <n v="41888"/>
    <s v="8_40-45"/>
    <s v="4_40-50"/>
    <x v="1"/>
    <x v="5"/>
    <s v="Q2`21"/>
    <n v="34348160"/>
    <n v="475078"/>
  </r>
  <r>
    <n v="1832"/>
    <x v="4"/>
    <s v="HP 17-ca3000"/>
    <x v="0"/>
    <x v="0"/>
    <x v="0"/>
    <x v="7"/>
    <s v="Int"/>
    <x v="1"/>
    <s v="1920x1080"/>
    <x v="0"/>
    <x v="0"/>
    <n v="50756"/>
    <s v="10_50-55"/>
    <s v="5_50-60"/>
    <x v="2"/>
    <x v="5"/>
    <s v="Q2`21"/>
    <n v="92984992"/>
    <n v="1286099"/>
  </r>
  <r>
    <n v="27"/>
    <x v="4"/>
    <s v="Omen 15-ek0000"/>
    <x v="3"/>
    <x v="0"/>
    <x v="1"/>
    <x v="10"/>
    <s v="GTX1660"/>
    <x v="0"/>
    <s v="1920x1080"/>
    <x v="0"/>
    <x v="0"/>
    <n v="127607"/>
    <s v="25_125-130"/>
    <s v="12_120-130"/>
    <x v="5"/>
    <x v="5"/>
    <s v="Q2`21"/>
    <n v="3445389"/>
    <n v="47654"/>
  </r>
  <r>
    <n v="21"/>
    <x v="4"/>
    <s v="Omen 15-ek1000"/>
    <x v="3"/>
    <x v="0"/>
    <x v="1"/>
    <x v="10"/>
    <s v="RTX3070"/>
    <x v="0"/>
    <s v="1920x1080/2560х1440"/>
    <x v="0"/>
    <x v="0"/>
    <n v="146028"/>
    <s v="29_145-150"/>
    <s v="14_140-150"/>
    <x v="5"/>
    <x v="5"/>
    <s v="Q2`21"/>
    <n v="3066588"/>
    <n v="42415"/>
  </r>
  <r>
    <n v="5"/>
    <x v="4"/>
    <s v="Omen 15-en0000"/>
    <x v="3"/>
    <x v="0"/>
    <x v="0"/>
    <x v="28"/>
    <s v="GTX1660"/>
    <x v="0"/>
    <s v="1920x1080"/>
    <x v="0"/>
    <x v="0"/>
    <n v="81555"/>
    <s v="16_80-85"/>
    <s v="8_80-90"/>
    <x v="5"/>
    <x v="5"/>
    <s v="Q2`21"/>
    <n v="407775"/>
    <n v="5640"/>
  </r>
  <r>
    <n v="86"/>
    <x v="4"/>
    <s v="Omen 15-en1000"/>
    <x v="3"/>
    <x v="0"/>
    <x v="0"/>
    <x v="22"/>
    <s v="RTX3070"/>
    <x v="0"/>
    <s v="1920x1080"/>
    <x v="0"/>
    <x v="0"/>
    <n v="130994"/>
    <s v="26_130-135"/>
    <s v="13_130-140"/>
    <x v="5"/>
    <x v="5"/>
    <s v="Q2`21"/>
    <n v="11265484"/>
    <n v="155816"/>
  </r>
  <r>
    <n v="30"/>
    <x v="4"/>
    <s v="Omen 17-cb1000"/>
    <x v="3"/>
    <x v="0"/>
    <x v="1"/>
    <x v="10"/>
    <s v="RTX2070/RTX2080"/>
    <x v="1"/>
    <s v="1920x1080"/>
    <x v="0"/>
    <x v="0"/>
    <n v="106990"/>
    <s v="21_105-110"/>
    <s v="10_100-110"/>
    <x v="5"/>
    <x v="5"/>
    <s v="Q2`21"/>
    <n v="3209700"/>
    <n v="44394"/>
  </r>
  <r>
    <n v="78"/>
    <x v="4"/>
    <s v="Pavilion 13-bb0000"/>
    <x v="2"/>
    <x v="0"/>
    <x v="1"/>
    <x v="6"/>
    <s v="Int"/>
    <x v="3"/>
    <s v="1920x1080"/>
    <x v="0"/>
    <x v="0"/>
    <n v="56220"/>
    <s v="11_55-60"/>
    <s v="5_50-60"/>
    <x v="2"/>
    <x v="5"/>
    <s v="Q2`21"/>
    <n v="4385160"/>
    <n v="60652"/>
  </r>
  <r>
    <n v="171"/>
    <x v="4"/>
    <s v="Pavilion 14-dv0000"/>
    <x v="2"/>
    <x v="0"/>
    <x v="1"/>
    <x v="6"/>
    <s v="Int"/>
    <x v="2"/>
    <s v="1920x1080"/>
    <x v="0"/>
    <x v="0"/>
    <n v="55949"/>
    <s v="11_55-60"/>
    <s v="5_50-60"/>
    <x v="2"/>
    <x v="5"/>
    <s v="Q2`21"/>
    <n v="9567279"/>
    <n v="132328"/>
  </r>
  <r>
    <n v="25"/>
    <x v="4"/>
    <s v="Pavilion 15-dk0000"/>
    <x v="3"/>
    <x v="0"/>
    <x v="1"/>
    <x v="9"/>
    <s v="GTX1660"/>
    <x v="0"/>
    <s v="1920x1080"/>
    <x v="0"/>
    <x v="0"/>
    <n v="62442"/>
    <s v="12_60-65"/>
    <s v="6_60-70"/>
    <x v="4"/>
    <x v="5"/>
    <s v="Q2`21"/>
    <n v="1561050"/>
    <n v="21591"/>
  </r>
  <r>
    <n v="387"/>
    <x v="4"/>
    <s v="Pavilion 15-dk1000"/>
    <x v="3"/>
    <x v="0"/>
    <x v="1"/>
    <x v="10"/>
    <s v="GTX1650/GTX1660"/>
    <x v="0"/>
    <s v="1920x1080"/>
    <x v="0"/>
    <x v="0"/>
    <n v="77463"/>
    <s v="15_75-80"/>
    <s v="7_70-80"/>
    <x v="6"/>
    <x v="5"/>
    <s v="Q2`21"/>
    <n v="29978181"/>
    <n v="414636"/>
  </r>
  <r>
    <n v="1557"/>
    <x v="4"/>
    <s v="Pavilion 15-ec1000"/>
    <x v="3"/>
    <x v="0"/>
    <x v="0"/>
    <x v="28"/>
    <s v="GTX1650"/>
    <x v="0"/>
    <s v="1920x1080"/>
    <x v="0"/>
    <x v="0"/>
    <n v="66050"/>
    <s v="13_65-70"/>
    <s v="6_60-70"/>
    <x v="4"/>
    <x v="5"/>
    <s v="Q2`21"/>
    <n v="102839850"/>
    <n v="1422405"/>
  </r>
  <r>
    <n v="173"/>
    <x v="4"/>
    <s v="Pavilion 15-ec2000"/>
    <x v="3"/>
    <x v="0"/>
    <x v="0"/>
    <x v="22"/>
    <s v="GTX1650"/>
    <x v="0"/>
    <s v="1920x1080"/>
    <x v="0"/>
    <x v="0"/>
    <n v="66545"/>
    <s v="13_65-70"/>
    <s v="6_60-70"/>
    <x v="4"/>
    <x v="5"/>
    <s v="Q2`21"/>
    <n v="11512285"/>
    <n v="159229"/>
  </r>
  <r>
    <n v="353"/>
    <x v="4"/>
    <s v="Pavilion 15-eg0000"/>
    <x v="1"/>
    <x v="0"/>
    <x v="1"/>
    <x v="6"/>
    <s v="MX450"/>
    <x v="0"/>
    <s v="1920x1080"/>
    <x v="0"/>
    <x v="0"/>
    <n v="61558"/>
    <s v="12_60-65"/>
    <s v="6_60-70"/>
    <x v="4"/>
    <x v="5"/>
    <s v="Q2`21"/>
    <n v="21729974"/>
    <n v="300553"/>
  </r>
  <r>
    <n v="480"/>
    <x v="4"/>
    <s v="Pavilion 15-eh0000"/>
    <x v="0"/>
    <x v="0"/>
    <x v="0"/>
    <x v="7"/>
    <s v="Int"/>
    <x v="0"/>
    <s v="1920x1080"/>
    <x v="0"/>
    <x v="0"/>
    <n v="51401"/>
    <s v="10_50-55"/>
    <s v="5_50-60"/>
    <x v="2"/>
    <x v="5"/>
    <s v="Q2`21"/>
    <n v="24672480"/>
    <n v="341251"/>
  </r>
  <r>
    <n v="1057"/>
    <x v="4"/>
    <s v="Pavilion 15-eh1000"/>
    <x v="0"/>
    <x v="0"/>
    <x v="0"/>
    <x v="25"/>
    <s v="Int"/>
    <x v="0"/>
    <s v="1920x1080"/>
    <x v="0"/>
    <x v="0"/>
    <n v="52642"/>
    <s v="10_50-55"/>
    <s v="5_50-60"/>
    <x v="2"/>
    <x v="5"/>
    <s v="Q2`21"/>
    <n v="55642594"/>
    <n v="769607"/>
  </r>
  <r>
    <n v="300"/>
    <x v="4"/>
    <s v="Pavilion 16-a0000"/>
    <x v="3"/>
    <x v="0"/>
    <x v="1"/>
    <x v="10"/>
    <s v="GTX1650/GTX1660/RTX2060"/>
    <x v="5"/>
    <s v="1920x1080"/>
    <x v="0"/>
    <x v="0"/>
    <n v="82747"/>
    <s v="16_80-85"/>
    <s v="8_80-90"/>
    <x v="5"/>
    <x v="5"/>
    <s v="Q2`21"/>
    <n v="24824100"/>
    <n v="343349"/>
  </r>
  <r>
    <n v="456"/>
    <x v="4"/>
    <s v="Pavilion 17-cd1000"/>
    <x v="3"/>
    <x v="0"/>
    <x v="1"/>
    <x v="10"/>
    <s v="GTX1650/GTX1660"/>
    <x v="1"/>
    <s v="1920x1080"/>
    <x v="0"/>
    <x v="0"/>
    <n v="79717"/>
    <s v="15_75-80"/>
    <s v="7_70-80"/>
    <x v="6"/>
    <x v="5"/>
    <s v="Q2`21"/>
    <n v="36350952"/>
    <n v="502779"/>
  </r>
  <r>
    <n v="16"/>
    <x v="4"/>
    <s v="Pavilion x360 14-dw0000"/>
    <x v="2"/>
    <x v="0"/>
    <x v="1"/>
    <x v="5"/>
    <s v="Int"/>
    <x v="2"/>
    <s v="1920x1080"/>
    <x v="1"/>
    <x v="0"/>
    <n v="48502"/>
    <s v="9_45-50"/>
    <s v="4_40-50"/>
    <x v="1"/>
    <x v="5"/>
    <s v="Q2`21"/>
    <n v="776032"/>
    <n v="10733"/>
  </r>
  <r>
    <n v="131"/>
    <x v="4"/>
    <s v="Pavilion x360 14-dw1000"/>
    <x v="2"/>
    <x v="0"/>
    <x v="1"/>
    <x v="6"/>
    <s v="Int"/>
    <x v="2"/>
    <s v="1920x1080"/>
    <x v="1"/>
    <x v="0"/>
    <n v="59189"/>
    <s v="11_55-60"/>
    <s v="5_50-60"/>
    <x v="2"/>
    <x v="5"/>
    <s v="Q2`21"/>
    <n v="7753759"/>
    <n v="107244"/>
  </r>
  <r>
    <n v="21"/>
    <x v="4"/>
    <s v="Pavilion x360 15-dq1000"/>
    <x v="1"/>
    <x v="0"/>
    <x v="1"/>
    <x v="11"/>
    <s v="Int/M535"/>
    <x v="0"/>
    <s v="1920x1080"/>
    <x v="1"/>
    <x v="0"/>
    <n v="53984"/>
    <s v="10_50-55"/>
    <s v="5_50-60"/>
    <x v="2"/>
    <x v="5"/>
    <s v="Q2`21"/>
    <n v="1133664"/>
    <n v="15680"/>
  </r>
  <r>
    <n v="569"/>
    <x v="4"/>
    <s v="Pavilion x360 15-er0000"/>
    <x v="0"/>
    <x v="0"/>
    <x v="1"/>
    <x v="6"/>
    <s v="Int"/>
    <x v="0"/>
    <s v="1920x1080"/>
    <x v="1"/>
    <x v="0"/>
    <n v="52647"/>
    <s v="10_50-55"/>
    <s v="5_50-60"/>
    <x v="2"/>
    <x v="5"/>
    <s v="Q2`21"/>
    <n v="29956143"/>
    <n v="414331"/>
  </r>
  <r>
    <n v="1252"/>
    <x v="4"/>
    <s v="ProBook 430 G7"/>
    <x v="2"/>
    <x v="1"/>
    <x v="1"/>
    <x v="11"/>
    <s v="Int"/>
    <x v="3"/>
    <s v="1920x1080"/>
    <x v="0"/>
    <x v="0"/>
    <n v="64354"/>
    <s v="12_60-65"/>
    <s v="6_60-70"/>
    <x v="4"/>
    <x v="5"/>
    <s v="Q2`21"/>
    <n v="80571208"/>
    <n v="1114401"/>
  </r>
  <r>
    <n v="643"/>
    <x v="4"/>
    <s v="ProBook 430 G8"/>
    <x v="2"/>
    <x v="1"/>
    <x v="1"/>
    <x v="6"/>
    <s v="Int"/>
    <x v="3"/>
    <s v="1920x1080"/>
    <x v="0"/>
    <x v="0"/>
    <n v="78584"/>
    <s v="15_75-80"/>
    <s v="7_70-80"/>
    <x v="6"/>
    <x v="5"/>
    <s v="Q2`21"/>
    <n v="50529512"/>
    <n v="698887"/>
  </r>
  <r>
    <n v="821"/>
    <x v="4"/>
    <s v="ProBook 440 G7"/>
    <x v="2"/>
    <x v="1"/>
    <x v="1"/>
    <x v="11"/>
    <s v="Int"/>
    <x v="2"/>
    <s v="1366x768/1920x1080"/>
    <x v="0"/>
    <x v="0"/>
    <n v="66153"/>
    <s v="13_65-70"/>
    <s v="6_60-70"/>
    <x v="4"/>
    <x v="5"/>
    <s v="Q2`21"/>
    <n v="54311613"/>
    <n v="751198"/>
  </r>
  <r>
    <n v="219"/>
    <x v="4"/>
    <s v="ProBook 440 G8"/>
    <x v="2"/>
    <x v="1"/>
    <x v="1"/>
    <x v="6"/>
    <s v="Int"/>
    <x v="2"/>
    <s v="1920x1080"/>
    <x v="0"/>
    <x v="0"/>
    <n v="66203"/>
    <s v="13_65-70"/>
    <s v="6_60-70"/>
    <x v="4"/>
    <x v="5"/>
    <s v="Q2`21"/>
    <n v="14498457"/>
    <n v="200532"/>
  </r>
  <r>
    <n v="331"/>
    <x v="4"/>
    <s v="ProBook 445 G7"/>
    <x v="2"/>
    <x v="1"/>
    <x v="0"/>
    <x v="7"/>
    <s v="Int"/>
    <x v="2"/>
    <s v="1920x1080"/>
    <x v="0"/>
    <x v="0"/>
    <n v="55947"/>
    <s v="11_55-60"/>
    <s v="5_50-60"/>
    <x v="2"/>
    <x v="5"/>
    <s v="Q2`21"/>
    <n v="18518457"/>
    <n v="256134"/>
  </r>
  <r>
    <n v="118"/>
    <x v="4"/>
    <s v="ProBook 445 G8"/>
    <x v="2"/>
    <x v="1"/>
    <x v="0"/>
    <x v="25"/>
    <s v="Int"/>
    <x v="2"/>
    <s v="1920x1080"/>
    <x v="0"/>
    <x v="0"/>
    <n v="77210"/>
    <s v="15_75-80"/>
    <s v="7_70-80"/>
    <x v="6"/>
    <x v="5"/>
    <s v="Q2`21"/>
    <n v="9110780"/>
    <n v="126014"/>
  </r>
  <r>
    <n v="1494"/>
    <x v="4"/>
    <s v="ProBook 450 G7"/>
    <x v="0"/>
    <x v="1"/>
    <x v="1"/>
    <x v="11"/>
    <s v="Int"/>
    <x v="0"/>
    <s v="1920x1080"/>
    <x v="0"/>
    <x v="0"/>
    <n v="73930"/>
    <s v="14_70-75"/>
    <s v="7_70-80"/>
    <x v="6"/>
    <x v="5"/>
    <s v="Q2`21"/>
    <n v="110451420"/>
    <n v="1527682"/>
  </r>
  <r>
    <n v="289"/>
    <x v="4"/>
    <s v="ProBook 450 G8"/>
    <x v="0"/>
    <x v="1"/>
    <x v="1"/>
    <x v="6"/>
    <s v="Int"/>
    <x v="0"/>
    <s v="1920x1080"/>
    <x v="0"/>
    <x v="0"/>
    <n v="72838"/>
    <s v="14_70-75"/>
    <s v="7_70-80"/>
    <x v="6"/>
    <x v="5"/>
    <s v="Q2`21"/>
    <n v="21050182"/>
    <n v="291151"/>
  </r>
  <r>
    <n v="522"/>
    <x v="4"/>
    <s v="ProBook 455 G7"/>
    <x v="0"/>
    <x v="1"/>
    <x v="0"/>
    <x v="7"/>
    <s v="Int"/>
    <x v="0"/>
    <s v="1920x1080"/>
    <x v="0"/>
    <x v="0"/>
    <n v="60633"/>
    <s v="12_60-65"/>
    <s v="6_60-70"/>
    <x v="4"/>
    <x v="5"/>
    <s v="Q2`21"/>
    <n v="31650426"/>
    <n v="437765"/>
  </r>
  <r>
    <n v="1164"/>
    <x v="4"/>
    <s v="ProBook 470 G7"/>
    <x v="1"/>
    <x v="1"/>
    <x v="1"/>
    <x v="11"/>
    <s v="Radeon 530"/>
    <x v="1"/>
    <s v="1920x1080"/>
    <x v="0"/>
    <x v="0"/>
    <n v="68155"/>
    <s v="13_65-70"/>
    <s v="6_60-70"/>
    <x v="4"/>
    <x v="5"/>
    <s v="Q2`21"/>
    <n v="79332420"/>
    <n v="1097267"/>
  </r>
  <r>
    <n v="112"/>
    <x v="4"/>
    <s v="ProBook 630 G8"/>
    <x v="2"/>
    <x v="1"/>
    <x v="1"/>
    <x v="6"/>
    <s v="Int"/>
    <x v="3"/>
    <s v="1920x1080"/>
    <x v="0"/>
    <x v="0"/>
    <n v="77237"/>
    <s v="15_75-80"/>
    <s v="7_70-80"/>
    <x v="6"/>
    <x v="5"/>
    <s v="Q2`21"/>
    <n v="8650544"/>
    <n v="119648"/>
  </r>
  <r>
    <n v="128"/>
    <x v="4"/>
    <s v="ProBook 635 G7"/>
    <x v="2"/>
    <x v="1"/>
    <x v="0"/>
    <x v="7"/>
    <s v="Int"/>
    <x v="3"/>
    <s v="1920x1080"/>
    <x v="0"/>
    <x v="0"/>
    <n v="91650"/>
    <s v="18_90-95"/>
    <s v="9_90-100"/>
    <x v="5"/>
    <x v="5"/>
    <s v="Q2`21"/>
    <n v="11731200"/>
    <n v="162257"/>
  </r>
  <r>
    <n v="22"/>
    <x v="4"/>
    <s v="ProBook 640 G5"/>
    <x v="2"/>
    <x v="1"/>
    <x v="1"/>
    <x v="4"/>
    <s v="Int"/>
    <x v="2"/>
    <s v="1920x1080"/>
    <x v="0"/>
    <x v="0"/>
    <n v="76690"/>
    <s v="15_75-80"/>
    <s v="7_70-80"/>
    <x v="6"/>
    <x v="5"/>
    <s v="Q2`21"/>
    <n v="1687180"/>
    <n v="23336"/>
  </r>
  <r>
    <n v="33"/>
    <x v="4"/>
    <s v="ProBook 640 G8"/>
    <x v="2"/>
    <x v="1"/>
    <x v="1"/>
    <x v="6"/>
    <s v="Int"/>
    <x v="2"/>
    <s v="1920x1080"/>
    <x v="0"/>
    <x v="0"/>
    <n v="88599"/>
    <s v="17_85-90"/>
    <s v="8_80-90"/>
    <x v="5"/>
    <x v="5"/>
    <s v="Q2`21"/>
    <n v="2923767"/>
    <n v="40439"/>
  </r>
  <r>
    <n v="27"/>
    <x v="4"/>
    <s v="ProBook 650 G5"/>
    <x v="0"/>
    <x v="1"/>
    <x v="1"/>
    <x v="4"/>
    <s v="Int"/>
    <x v="0"/>
    <s v="1920x1080"/>
    <x v="0"/>
    <x v="0"/>
    <n v="74074"/>
    <s v="14_70-75"/>
    <s v="7_70-80"/>
    <x v="6"/>
    <x v="5"/>
    <s v="Q2`21"/>
    <n v="1999998"/>
    <n v="27662"/>
  </r>
  <r>
    <n v="54"/>
    <x v="4"/>
    <s v="ProBook 650 G8"/>
    <x v="0"/>
    <x v="1"/>
    <x v="1"/>
    <x v="6"/>
    <s v="Int"/>
    <x v="0"/>
    <s v="1920x1080"/>
    <x v="0"/>
    <x v="0"/>
    <n v="83326"/>
    <s v="16_80-85"/>
    <s v="8_80-90"/>
    <x v="5"/>
    <x v="5"/>
    <s v="Q2`21"/>
    <n v="4499604"/>
    <n v="62235"/>
  </r>
  <r>
    <n v="8"/>
    <x v="4"/>
    <s v="ProBook x360 435 G7"/>
    <x v="2"/>
    <x v="1"/>
    <x v="0"/>
    <x v="7"/>
    <s v="Int"/>
    <x v="3"/>
    <s v="1920x1080"/>
    <x v="1"/>
    <x v="0"/>
    <n v="59990"/>
    <s v="11_55-60"/>
    <s v="5_50-60"/>
    <x v="2"/>
    <x v="5"/>
    <s v="Q2`21"/>
    <n v="479920"/>
    <n v="6638"/>
  </r>
  <r>
    <n v="19"/>
    <x v="4"/>
    <s v="ProBook x360 435 G8"/>
    <x v="2"/>
    <x v="1"/>
    <x v="0"/>
    <x v="25"/>
    <s v="Int"/>
    <x v="3"/>
    <s v="1920x1080"/>
    <x v="1"/>
    <x v="0"/>
    <n v="69622"/>
    <s v="13_65-70"/>
    <s v="6_60-70"/>
    <x v="4"/>
    <x v="5"/>
    <s v="Q2`21"/>
    <n v="1322818"/>
    <n v="18296"/>
  </r>
  <r>
    <n v="7"/>
    <x v="4"/>
    <s v="Spectre x360 13-aw0000"/>
    <x v="2"/>
    <x v="0"/>
    <x v="1"/>
    <x v="11"/>
    <s v="Int"/>
    <x v="3"/>
    <s v="1920x1080"/>
    <x v="1"/>
    <x v="0"/>
    <n v="103273"/>
    <s v="20_100-105"/>
    <s v="10_100-110"/>
    <x v="5"/>
    <x v="5"/>
    <s v="Q2`21"/>
    <n v="722911"/>
    <n v="9999"/>
  </r>
  <r>
    <n v="12"/>
    <x v="4"/>
    <s v="Spectre x360 13-aw2000"/>
    <x v="2"/>
    <x v="0"/>
    <x v="1"/>
    <x v="6"/>
    <s v="Int"/>
    <x v="3"/>
    <s v="1920x1080"/>
    <x v="1"/>
    <x v="0"/>
    <n v="116969"/>
    <s v="23_115-120"/>
    <s v="11_110-120"/>
    <x v="5"/>
    <x v="5"/>
    <s v="Q2`21"/>
    <n v="1403628"/>
    <n v="19414"/>
  </r>
  <r>
    <n v="76"/>
    <x v="4"/>
    <s v="Spectre x360 14-ea0000"/>
    <x v="2"/>
    <x v="0"/>
    <x v="1"/>
    <x v="6"/>
    <s v="Int"/>
    <x v="3"/>
    <s v="1920x1080"/>
    <x v="1"/>
    <x v="0"/>
    <n v="130632"/>
    <s v="26_130-135"/>
    <s v="13_130-140"/>
    <x v="5"/>
    <x v="5"/>
    <s v="Q2`21"/>
    <n v="9928032"/>
    <n v="137317"/>
  </r>
  <r>
    <n v="40"/>
    <x v="4"/>
    <s v="Spectre x360 15-eb0000"/>
    <x v="3"/>
    <x v="0"/>
    <x v="1"/>
    <x v="11"/>
    <s v="MX350/GTX1650"/>
    <x v="0"/>
    <s v="3840x2160"/>
    <x v="1"/>
    <x v="0"/>
    <n v="175862"/>
    <s v="35_175-180"/>
    <s v="17_170-180"/>
    <x v="5"/>
    <x v="5"/>
    <s v="Q2`21"/>
    <n v="7034480"/>
    <n v="97296"/>
  </r>
  <r>
    <n v="85"/>
    <x v="4"/>
    <s v="Spectre x360 15-eb1000"/>
    <x v="0"/>
    <x v="0"/>
    <x v="1"/>
    <x v="6"/>
    <s v="Int"/>
    <x v="0"/>
    <s v="3840x2160"/>
    <x v="1"/>
    <x v="0"/>
    <n v="147304"/>
    <s v="29_145-150"/>
    <s v="14_140-150"/>
    <x v="5"/>
    <x v="5"/>
    <s v="Q2`21"/>
    <n v="12520840"/>
    <n v="173179"/>
  </r>
  <r>
    <n v="5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5"/>
    <s v="Q2`21"/>
    <n v="962150"/>
    <n v="13308"/>
  </r>
  <r>
    <n v="2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5"/>
    <s v="Q2`21"/>
    <n v="451390"/>
    <n v="6243"/>
  </r>
  <r>
    <n v="14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5"/>
    <s v="Q2`21"/>
    <n v="1783460"/>
    <n v="24667"/>
  </r>
  <r>
    <n v="8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5"/>
    <s v="Q2`21"/>
    <n v="1431920"/>
    <n v="19805"/>
  </r>
  <r>
    <n v="1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5"/>
    <s v="Q2`21"/>
    <n v="2071130"/>
    <n v="28646"/>
  </r>
  <r>
    <n v="2"/>
    <x v="4"/>
    <s v="ZBook 15v G5"/>
    <x v="5"/>
    <x v="1"/>
    <x v="1"/>
    <x v="9"/>
    <s v="Quadro P600"/>
    <x v="0"/>
    <s v="1920x1080"/>
    <x v="0"/>
    <x v="0"/>
    <n v="158900"/>
    <s v="31_155-160"/>
    <s v="15_150-160"/>
    <x v="5"/>
    <x v="5"/>
    <s v="Q2`21"/>
    <n v="317800"/>
    <n v="4396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5"/>
    <s v="Q2`21"/>
    <n v="229400"/>
    <n v="3173"/>
  </r>
  <r>
    <n v="21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5"/>
    <s v="Q2`21"/>
    <n v="2671200"/>
    <n v="36946"/>
  </r>
  <r>
    <n v="9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5"/>
    <s v="Q2`21"/>
    <n v="1124910"/>
    <n v="15559"/>
  </r>
  <r>
    <n v="1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5"/>
    <s v="Q2`21"/>
    <n v="2226400"/>
    <n v="30794"/>
  </r>
  <r>
    <n v="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5"/>
    <s v="Q2`21"/>
    <n v="1149950"/>
    <n v="15905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5"/>
    <s v="Q2`21"/>
    <n v="2513896"/>
    <n v="34770"/>
  </r>
  <r>
    <n v="379"/>
    <x v="5"/>
    <s v="IdeaPad 1 11ADA05"/>
    <x v="4"/>
    <x v="0"/>
    <x v="0"/>
    <x v="8"/>
    <s v="Int"/>
    <x v="4"/>
    <s v="1366x1768"/>
    <x v="0"/>
    <x v="0"/>
    <n v="28800"/>
    <s v="5_25-30"/>
    <s v="2_20-30"/>
    <x v="0"/>
    <x v="5"/>
    <s v="Q2`21"/>
    <n v="10915200"/>
    <n v="150971"/>
  </r>
  <r>
    <n v="367"/>
    <x v="5"/>
    <s v="IdeaPad 1 14IGL05"/>
    <x v="2"/>
    <x v="0"/>
    <x v="1"/>
    <x v="2"/>
    <s v="Int"/>
    <x v="2"/>
    <s v="1920x1080"/>
    <x v="0"/>
    <x v="1"/>
    <n v="30300"/>
    <s v="6_30-35"/>
    <s v="3_30-40"/>
    <x v="3"/>
    <x v="5"/>
    <s v="Q2`21"/>
    <n v="11120100"/>
    <n v="153805"/>
  </r>
  <r>
    <n v="5822"/>
    <x v="5"/>
    <s v="IdeaPad 3 14ADA05"/>
    <x v="2"/>
    <x v="0"/>
    <x v="0"/>
    <x v="1"/>
    <s v="Int"/>
    <x v="2"/>
    <s v="1920x1080"/>
    <x v="0"/>
    <x v="0"/>
    <n v="33390"/>
    <s v="6_30-35"/>
    <s v="3_30-40"/>
    <x v="3"/>
    <x v="5"/>
    <s v="Q2`21"/>
    <n v="194396580"/>
    <n v="2688749"/>
  </r>
  <r>
    <n v="225"/>
    <x v="5"/>
    <s v="IdeaPad 3 14IIL05"/>
    <x v="2"/>
    <x v="0"/>
    <x v="1"/>
    <x v="5"/>
    <s v="Int"/>
    <x v="2"/>
    <s v="1920x1080"/>
    <x v="0"/>
    <x v="0"/>
    <n v="43340"/>
    <s v="8_40-45"/>
    <s v="4_40-50"/>
    <x v="1"/>
    <x v="5"/>
    <s v="Q2`21"/>
    <n v="9751500"/>
    <n v="134876"/>
  </r>
  <r>
    <n v="536"/>
    <x v="5"/>
    <s v="IdeaPad 3 14ITL6"/>
    <x v="2"/>
    <x v="0"/>
    <x v="1"/>
    <x v="6"/>
    <s v="Int"/>
    <x v="2"/>
    <s v="1920x1080"/>
    <x v="0"/>
    <x v="0"/>
    <n v="39505"/>
    <s v="7_35-40"/>
    <s v="3_30-40"/>
    <x v="3"/>
    <x v="5"/>
    <s v="Q2`21"/>
    <n v="21174680"/>
    <n v="292872"/>
  </r>
  <r>
    <n v="9287"/>
    <x v="5"/>
    <s v="IdeaPad 3 15ADA05"/>
    <x v="0"/>
    <x v="0"/>
    <x v="0"/>
    <x v="1"/>
    <s v="Int"/>
    <x v="0"/>
    <s v="1920x1080"/>
    <x v="0"/>
    <x v="0"/>
    <n v="33866"/>
    <s v="6_30-35"/>
    <s v="3_30-40"/>
    <x v="3"/>
    <x v="5"/>
    <s v="Q2`21"/>
    <n v="314513542"/>
    <n v="4350118"/>
  </r>
  <r>
    <n v="539"/>
    <x v="5"/>
    <s v="IdeaPad 3 15ARE05"/>
    <x v="0"/>
    <x v="0"/>
    <x v="0"/>
    <x v="7"/>
    <s v="Int"/>
    <x v="0"/>
    <s v="1920x1080"/>
    <x v="0"/>
    <x v="0"/>
    <n v="42994"/>
    <s v="8_40-45"/>
    <s v="4_40-50"/>
    <x v="1"/>
    <x v="5"/>
    <s v="Q2`21"/>
    <n v="23173766"/>
    <n v="320522"/>
  </r>
  <r>
    <n v="1533"/>
    <x v="5"/>
    <s v="IdeaPad 3 15IGL05"/>
    <x v="0"/>
    <x v="0"/>
    <x v="1"/>
    <x v="2"/>
    <s v="Int"/>
    <x v="0"/>
    <s v="1920x1080"/>
    <x v="0"/>
    <x v="1"/>
    <n v="29376"/>
    <s v="5_25-30"/>
    <s v="2_20-30"/>
    <x v="0"/>
    <x v="5"/>
    <s v="Q2`21"/>
    <n v="45033408"/>
    <n v="622869"/>
  </r>
  <r>
    <n v="271"/>
    <x v="5"/>
    <s v="IdeaPad 3 15IIL05"/>
    <x v="0"/>
    <x v="0"/>
    <x v="1"/>
    <x v="5"/>
    <s v="Int"/>
    <x v="0"/>
    <s v="1920x1080"/>
    <x v="0"/>
    <x v="0"/>
    <n v="44793"/>
    <s v="8_40-45"/>
    <s v="4_40-50"/>
    <x v="1"/>
    <x v="5"/>
    <s v="Q2`21"/>
    <n v="12138903"/>
    <n v="167896"/>
  </r>
  <r>
    <n v="277"/>
    <x v="5"/>
    <s v="IdeaPad 3 17ADA05"/>
    <x v="0"/>
    <x v="0"/>
    <x v="0"/>
    <x v="1"/>
    <s v="Int"/>
    <x v="1"/>
    <s v="1600x900"/>
    <x v="0"/>
    <x v="0"/>
    <n v="42878"/>
    <s v="8_40-45"/>
    <s v="4_40-50"/>
    <x v="1"/>
    <x v="5"/>
    <s v="Q2`21"/>
    <n v="11877206"/>
    <n v="164277"/>
  </r>
  <r>
    <n v="121"/>
    <x v="5"/>
    <s v="IdeaPad 3 17ITL6"/>
    <x v="0"/>
    <x v="0"/>
    <x v="1"/>
    <x v="6"/>
    <s v="Int"/>
    <x v="1"/>
    <s v="1600x900"/>
    <x v="0"/>
    <x v="0"/>
    <n v="32400"/>
    <s v="6_30-35"/>
    <s v="3_30-40"/>
    <x v="3"/>
    <x v="5"/>
    <s v="Q2`21"/>
    <n v="3920400"/>
    <n v="54224"/>
  </r>
  <r>
    <n v="3"/>
    <x v="5"/>
    <s v="IdeaPad 330-15ARR"/>
    <x v="0"/>
    <x v="0"/>
    <x v="0"/>
    <x v="8"/>
    <s v="Int"/>
    <x v="0"/>
    <s v="1920x1080"/>
    <x v="0"/>
    <x v="0"/>
    <n v="37787"/>
    <s v="7_35-40"/>
    <s v="3_30-40"/>
    <x v="3"/>
    <x v="5"/>
    <s v="Q2`21"/>
    <n v="113361"/>
    <n v="1568"/>
  </r>
  <r>
    <n v="3"/>
    <x v="5"/>
    <s v="IdeaPad 330-15AST"/>
    <x v="0"/>
    <x v="0"/>
    <x v="0"/>
    <x v="0"/>
    <s v="Int"/>
    <x v="0"/>
    <s v="1366x768/1920x1080"/>
    <x v="0"/>
    <x v="0"/>
    <n v="30990"/>
    <s v="6_30-35"/>
    <s v="3_30-40"/>
    <x v="3"/>
    <x v="5"/>
    <s v="Q2`21"/>
    <n v="92970"/>
    <n v="1286"/>
  </r>
  <r>
    <n v="7"/>
    <x v="5"/>
    <s v="IdeaPad 330-15IKB"/>
    <x v="1"/>
    <x v="0"/>
    <x v="1"/>
    <x v="3"/>
    <s v="Radeon 530/MX110"/>
    <x v="0"/>
    <s v="1920x1080"/>
    <x v="0"/>
    <x v="0"/>
    <n v="40990"/>
    <s v="8_40-45"/>
    <s v="4_40-50"/>
    <x v="1"/>
    <x v="5"/>
    <s v="Q2`21"/>
    <n v="286930"/>
    <n v="3969"/>
  </r>
  <r>
    <n v="3"/>
    <x v="5"/>
    <s v="IdeaPad 330-17AST"/>
    <x v="0"/>
    <x v="0"/>
    <x v="0"/>
    <x v="0"/>
    <s v="Int"/>
    <x v="1"/>
    <s v="1600x900"/>
    <x v="0"/>
    <x v="0"/>
    <n v="29990"/>
    <s v="5_25-30"/>
    <s v="2_20-30"/>
    <x v="0"/>
    <x v="5"/>
    <s v="Q2`21"/>
    <n v="89970"/>
    <n v="1244"/>
  </r>
  <r>
    <n v="2"/>
    <x v="5"/>
    <s v="IdeaPad 330s-15IKB"/>
    <x v="1"/>
    <x v="0"/>
    <x v="1"/>
    <x v="15"/>
    <s v="Radeon 540"/>
    <x v="0"/>
    <s v="1920x1080"/>
    <x v="0"/>
    <x v="0"/>
    <n v="46915"/>
    <s v="9_45-50"/>
    <s v="4_40-50"/>
    <x v="1"/>
    <x v="5"/>
    <s v="Q2`21"/>
    <n v="93830"/>
    <n v="1298"/>
  </r>
  <r>
    <n v="783"/>
    <x v="5"/>
    <s v="IdeaPad 5 14ALC05"/>
    <x v="2"/>
    <x v="0"/>
    <x v="0"/>
    <x v="25"/>
    <s v="Int"/>
    <x v="2"/>
    <s v="1920x1080"/>
    <x v="0"/>
    <x v="0"/>
    <n v="56590"/>
    <s v="11_55-60"/>
    <s v="5_50-60"/>
    <x v="2"/>
    <x v="5"/>
    <s v="Q2`21"/>
    <n v="44309970"/>
    <n v="612863"/>
  </r>
  <r>
    <n v="465"/>
    <x v="5"/>
    <s v="IdeaPad 5 14ARE05"/>
    <x v="2"/>
    <x v="0"/>
    <x v="0"/>
    <x v="7"/>
    <s v="Int"/>
    <x v="2"/>
    <s v="1920x1080"/>
    <x v="0"/>
    <x v="0"/>
    <n v="59835"/>
    <s v="11_55-60"/>
    <s v="5_50-60"/>
    <x v="2"/>
    <x v="5"/>
    <s v="Q2`21"/>
    <n v="27823275"/>
    <n v="384831"/>
  </r>
  <r>
    <n v="5"/>
    <x v="5"/>
    <s v="IdeaPad 5 14IIL05"/>
    <x v="2"/>
    <x v="0"/>
    <x v="1"/>
    <x v="5"/>
    <s v="Int"/>
    <x v="2"/>
    <s v="1920x1080"/>
    <x v="0"/>
    <x v="0"/>
    <n v="51518"/>
    <s v="10_50-55"/>
    <s v="5_50-60"/>
    <x v="2"/>
    <x v="5"/>
    <s v="Q2`21"/>
    <n v="257590"/>
    <n v="3563"/>
  </r>
  <r>
    <n v="145"/>
    <x v="5"/>
    <s v="IdeaPad 5 14ITL05"/>
    <x v="2"/>
    <x v="0"/>
    <x v="1"/>
    <x v="6"/>
    <s v="Int"/>
    <x v="2"/>
    <s v="1920x1080"/>
    <x v="0"/>
    <x v="0"/>
    <n v="62865"/>
    <s v="12_60-65"/>
    <s v="6_60-70"/>
    <x v="4"/>
    <x v="5"/>
    <s v="Q2`21"/>
    <n v="9115425"/>
    <n v="126078"/>
  </r>
  <r>
    <n v="685"/>
    <x v="5"/>
    <s v="IdeaPad 5 15ARE05"/>
    <x v="0"/>
    <x v="0"/>
    <x v="0"/>
    <x v="7"/>
    <s v="Int"/>
    <x v="0"/>
    <s v="1920x1080"/>
    <x v="0"/>
    <x v="0"/>
    <n v="59593"/>
    <s v="11_55-60"/>
    <s v="5_50-60"/>
    <x v="2"/>
    <x v="5"/>
    <s v="Q2`21"/>
    <n v="40821205"/>
    <n v="564609"/>
  </r>
  <r>
    <n v="14"/>
    <x v="5"/>
    <s v="IdeaPad 5 15ITL05"/>
    <x v="0"/>
    <x v="0"/>
    <x v="1"/>
    <x v="6"/>
    <s v="Int"/>
    <x v="0"/>
    <s v="1920x1080"/>
    <x v="0"/>
    <x v="0"/>
    <n v="61129"/>
    <s v="12_60-65"/>
    <s v="6_60-70"/>
    <x v="4"/>
    <x v="5"/>
    <s v="Q2`21"/>
    <n v="855806"/>
    <n v="11837"/>
  </r>
  <r>
    <n v="856"/>
    <x v="5"/>
    <s v="IdeaPad C340-14API"/>
    <x v="2"/>
    <x v="0"/>
    <x v="0"/>
    <x v="1"/>
    <s v="Int"/>
    <x v="2"/>
    <s v="1920x1080"/>
    <x v="1"/>
    <x v="0"/>
    <n v="66990"/>
    <s v="13_65-70"/>
    <s v="6_60-70"/>
    <x v="4"/>
    <x v="5"/>
    <s v="Q2`21"/>
    <n v="57343440"/>
    <n v="793132"/>
  </r>
  <r>
    <n v="7"/>
    <x v="5"/>
    <s v="IdeaPad C340-14IML"/>
    <x v="2"/>
    <x v="0"/>
    <x v="1"/>
    <x v="11"/>
    <s v="Int"/>
    <x v="2"/>
    <s v="1920x1080"/>
    <x v="1"/>
    <x v="0"/>
    <n v="46390"/>
    <s v="9_45-50"/>
    <s v="4_40-50"/>
    <x v="1"/>
    <x v="5"/>
    <s v="Q2`21"/>
    <n v="324730"/>
    <n v="4491"/>
  </r>
  <r>
    <n v="10"/>
    <x v="5"/>
    <s v="IdeaPad Creator 5i 15IMH05"/>
    <x v="3"/>
    <x v="0"/>
    <x v="1"/>
    <x v="10"/>
    <s v="GTX1650"/>
    <x v="0"/>
    <s v="1920x1080"/>
    <x v="0"/>
    <x v="0"/>
    <n v="104990"/>
    <s v="20_100-105"/>
    <s v="10_100-110"/>
    <x v="5"/>
    <x v="5"/>
    <s v="Q2`21"/>
    <n v="1049900"/>
    <n v="14521"/>
  </r>
  <r>
    <n v="3447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5"/>
    <s v="Q2`21"/>
    <n v="110269530"/>
    <n v="1525166"/>
  </r>
  <r>
    <n v="1030"/>
    <x v="5"/>
    <s v="IdeaPad Gaming 3 15ARH05"/>
    <x v="3"/>
    <x v="0"/>
    <x v="0"/>
    <x v="28"/>
    <s v="GTX1650, GTX1650 Ti"/>
    <x v="0"/>
    <s v="1920x1080"/>
    <x v="0"/>
    <x v="0"/>
    <n v="66602"/>
    <s v="13_65-70"/>
    <s v="6_60-70"/>
    <x v="4"/>
    <x v="5"/>
    <s v="Q2`21"/>
    <n v="68600060"/>
    <n v="948825"/>
  </r>
  <r>
    <n v="2441"/>
    <x v="5"/>
    <s v="IdeaPad Gaming 3 15IMH05"/>
    <x v="3"/>
    <x v="0"/>
    <x v="1"/>
    <x v="10"/>
    <s v="GTX1650, GTX1650 Ti"/>
    <x v="0"/>
    <s v="1920x1080"/>
    <x v="0"/>
    <x v="0"/>
    <n v="70667"/>
    <s v="14_70-75"/>
    <s v="7_70-80"/>
    <x v="6"/>
    <x v="5"/>
    <s v="Q2`21"/>
    <n v="172498147"/>
    <n v="2385866"/>
  </r>
  <r>
    <n v="209"/>
    <x v="5"/>
    <s v="IdeaPad L3 15IML05"/>
    <x v="0"/>
    <x v="0"/>
    <x v="1"/>
    <x v="11"/>
    <s v="Int"/>
    <x v="0"/>
    <s v="1920x1080"/>
    <x v="0"/>
    <x v="0"/>
    <n v="32153"/>
    <s v="6_30-35"/>
    <s v="3_30-40"/>
    <x v="3"/>
    <x v="5"/>
    <s v="Q2`21"/>
    <n v="6719977"/>
    <n v="92946"/>
  </r>
  <r>
    <n v="1540"/>
    <x v="5"/>
    <s v="IdeaPad L340-15API"/>
    <x v="0"/>
    <x v="0"/>
    <x v="0"/>
    <x v="1"/>
    <s v="Int"/>
    <x v="0"/>
    <s v="1920x1080"/>
    <x v="0"/>
    <x v="0"/>
    <n v="36971"/>
    <s v="7_35-40"/>
    <s v="3_30-40"/>
    <x v="3"/>
    <x v="5"/>
    <s v="Q2`21"/>
    <n v="56935340"/>
    <n v="787487"/>
  </r>
  <r>
    <n v="2"/>
    <x v="5"/>
    <s v="IdeaPad L340-17API"/>
    <x v="0"/>
    <x v="0"/>
    <x v="0"/>
    <x v="1"/>
    <s v="Int"/>
    <x v="1"/>
    <s v="1920x1080"/>
    <x v="0"/>
    <x v="0"/>
    <n v="63757"/>
    <s v="12_60-65"/>
    <s v="6_60-70"/>
    <x v="4"/>
    <x v="5"/>
    <s v="Q2`21"/>
    <n v="127514"/>
    <n v="1764"/>
  </r>
  <r>
    <n v="1701"/>
    <x v="5"/>
    <s v="IdeaPad L340-17IRH"/>
    <x v="3"/>
    <x v="0"/>
    <x v="1"/>
    <x v="9"/>
    <s v="GTX1050/GTX1650"/>
    <x v="1"/>
    <s v="1920x1080"/>
    <x v="0"/>
    <x v="0"/>
    <n v="64926"/>
    <s v="12_60-65"/>
    <s v="6_60-70"/>
    <x v="4"/>
    <x v="5"/>
    <s v="Q2`21"/>
    <n v="110439126"/>
    <n v="1527512"/>
  </r>
  <r>
    <n v="885"/>
    <x v="5"/>
    <s v="IdeaPad S145-15API"/>
    <x v="0"/>
    <x v="0"/>
    <x v="0"/>
    <x v="1"/>
    <s v="Int"/>
    <x v="0"/>
    <s v="1920x1080"/>
    <x v="0"/>
    <x v="0"/>
    <n v="35423"/>
    <s v="7_35-40"/>
    <s v="3_30-40"/>
    <x v="3"/>
    <x v="5"/>
    <s v="Q2`21"/>
    <n v="31349355"/>
    <n v="433601"/>
  </r>
  <r>
    <n v="1175"/>
    <x v="5"/>
    <s v="IdeaPad S145-15AST"/>
    <x v="0"/>
    <x v="0"/>
    <x v="0"/>
    <x v="0"/>
    <s v="Int"/>
    <x v="0"/>
    <s v="1920x1080"/>
    <x v="0"/>
    <x v="0"/>
    <n v="29660"/>
    <s v="5_25-30"/>
    <s v="2_20-30"/>
    <x v="0"/>
    <x v="5"/>
    <s v="Q2`21"/>
    <n v="34850500"/>
    <n v="482026"/>
  </r>
  <r>
    <n v="4628"/>
    <x v="5"/>
    <s v="IdeaPad S145-15IIL"/>
    <x v="0"/>
    <x v="0"/>
    <x v="1"/>
    <x v="5"/>
    <s v="Int"/>
    <x v="0"/>
    <s v="1920x1080"/>
    <x v="0"/>
    <x v="0"/>
    <n v="37683"/>
    <s v="7_35-40"/>
    <s v="3_30-40"/>
    <x v="3"/>
    <x v="5"/>
    <s v="Q2`21"/>
    <n v="174396924"/>
    <n v="2412129"/>
  </r>
  <r>
    <n v="2991"/>
    <x v="5"/>
    <s v="Legion 5 15ACH6H"/>
    <x v="3"/>
    <x v="0"/>
    <x v="0"/>
    <x v="22"/>
    <s v="RTX3060/RTX3070"/>
    <x v="0"/>
    <s v="2560x1600"/>
    <x v="0"/>
    <x v="0"/>
    <n v="135269"/>
    <s v="27_135-140"/>
    <s v="13_130-140"/>
    <x v="5"/>
    <x v="5"/>
    <s v="Q2`21"/>
    <n v="404589579"/>
    <n v="5595983"/>
  </r>
  <r>
    <n v="48"/>
    <x v="5"/>
    <s v="Legion 5 15ARH05"/>
    <x v="3"/>
    <x v="0"/>
    <x v="0"/>
    <x v="28"/>
    <s v="GTX1650/GTX1660"/>
    <x v="0"/>
    <s v="1920x1080"/>
    <x v="0"/>
    <x v="0"/>
    <n v="76190"/>
    <s v="15_75-80"/>
    <s v="7_70-80"/>
    <x v="6"/>
    <x v="5"/>
    <s v="Q2`21"/>
    <n v="3657120"/>
    <n v="50583"/>
  </r>
  <r>
    <n v="93"/>
    <x v="5"/>
    <s v="Legion 5 17IMH05"/>
    <x v="3"/>
    <x v="0"/>
    <x v="1"/>
    <x v="10"/>
    <s v="GTX1660"/>
    <x v="1"/>
    <s v="1920x1080"/>
    <x v="0"/>
    <x v="0"/>
    <n v="99895"/>
    <s v="19_95-100"/>
    <s v="9_90-100"/>
    <x v="5"/>
    <x v="5"/>
    <s v="Q2`21"/>
    <n v="9290235"/>
    <n v="128496"/>
  </r>
  <r>
    <n v="14"/>
    <x v="5"/>
    <s v="Legion 5 Pro 16ACH6H"/>
    <x v="3"/>
    <x v="0"/>
    <x v="0"/>
    <x v="22"/>
    <s v="RTX3050 Ti/RTX3060/RTX3070"/>
    <x v="5"/>
    <s v="2560x1600"/>
    <x v="0"/>
    <x v="0"/>
    <n v="181980"/>
    <s v="36_180-185"/>
    <s v="18_180-190"/>
    <x v="5"/>
    <x v="5"/>
    <s v="Q2`21"/>
    <n v="2547720"/>
    <n v="35238"/>
  </r>
  <r>
    <n v="61"/>
    <x v="5"/>
    <s v="Legion 5i 15IMH05"/>
    <x v="3"/>
    <x v="0"/>
    <x v="1"/>
    <x v="10"/>
    <s v="GTX1650/GTX1660/RTX2060"/>
    <x v="0"/>
    <s v="1920x1080"/>
    <x v="0"/>
    <x v="0"/>
    <n v="98509"/>
    <s v="19_95-100"/>
    <s v="9_90-100"/>
    <x v="5"/>
    <x v="5"/>
    <s v="Q2`21"/>
    <n v="6009049"/>
    <n v="83113"/>
  </r>
  <r>
    <n v="3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5"/>
    <s v="Q2`21"/>
    <n v="527970"/>
    <n v="7302"/>
  </r>
  <r>
    <n v="88"/>
    <x v="5"/>
    <s v="Legion 7i 15IMH05"/>
    <x v="3"/>
    <x v="0"/>
    <x v="1"/>
    <x v="10"/>
    <s v="RTX2060/RTX2070/RTX2080"/>
    <x v="0"/>
    <s v="1920x1080"/>
    <x v="0"/>
    <x v="0"/>
    <n v="160075"/>
    <s v="32_160-165"/>
    <s v="16_160-170"/>
    <x v="5"/>
    <x v="5"/>
    <s v="Q2`21"/>
    <n v="14086600"/>
    <n v="194835"/>
  </r>
  <r>
    <n v="14"/>
    <x v="5"/>
    <s v="Legion 7i 15IMHG05"/>
    <x v="3"/>
    <x v="0"/>
    <x v="1"/>
    <x v="10"/>
    <s v="RTX2070/RTX2080"/>
    <x v="0"/>
    <s v="1920x1080"/>
    <x v="0"/>
    <x v="0"/>
    <n v="205563"/>
    <s v="41_205-210"/>
    <s v="20_200-210"/>
    <x v="5"/>
    <x v="5"/>
    <s v="Q2`21"/>
    <n v="2877882"/>
    <n v="39805"/>
  </r>
  <r>
    <n v="17"/>
    <x v="5"/>
    <s v="Legion Creator 7i 15IMH05"/>
    <x v="3"/>
    <x v="0"/>
    <x v="1"/>
    <x v="10"/>
    <s v="RTX2060"/>
    <x v="0"/>
    <s v="1920x1080"/>
    <x v="0"/>
    <x v="0"/>
    <n v="193990"/>
    <s v="38_190-195"/>
    <s v="19_190-200"/>
    <x v="5"/>
    <x v="5"/>
    <s v="Q2`21"/>
    <n v="3297830"/>
    <n v="45613"/>
  </r>
  <r>
    <n v="28"/>
    <x v="5"/>
    <s v="Legion Y540-15IRH"/>
    <x v="3"/>
    <x v="0"/>
    <x v="1"/>
    <x v="9"/>
    <s v="GTX1660"/>
    <x v="0"/>
    <s v="1920x1080"/>
    <x v="0"/>
    <x v="0"/>
    <n v="91276"/>
    <s v="18_90-95"/>
    <s v="9_90-100"/>
    <x v="5"/>
    <x v="5"/>
    <s v="Q2`21"/>
    <n v="2555728"/>
    <n v="35349"/>
  </r>
  <r>
    <n v="26"/>
    <x v="5"/>
    <s v="Thinkbook 13s-IML"/>
    <x v="2"/>
    <x v="1"/>
    <x v="1"/>
    <x v="11"/>
    <s v="Int"/>
    <x v="3"/>
    <s v="1920x1080"/>
    <x v="0"/>
    <x v="0"/>
    <n v="69296"/>
    <s v="13_65-70"/>
    <s v="6_60-70"/>
    <x v="4"/>
    <x v="5"/>
    <s v="Q2`21"/>
    <n v="1801696"/>
    <n v="24920"/>
  </r>
  <r>
    <n v="620"/>
    <x v="5"/>
    <s v="Thinkbook 13s-ITL G2"/>
    <x v="2"/>
    <x v="1"/>
    <x v="1"/>
    <x v="6"/>
    <s v="Int"/>
    <x v="3"/>
    <s v="1920x1200/2560x1600"/>
    <x v="0"/>
    <x v="0"/>
    <n v="80336"/>
    <s v="16_80-85"/>
    <s v="8_80-90"/>
    <x v="5"/>
    <x v="5"/>
    <s v="Q2`21"/>
    <n v="49808320"/>
    <n v="688912"/>
  </r>
  <r>
    <n v="1011"/>
    <x v="5"/>
    <s v="Thinkbook 14-ARE G2"/>
    <x v="2"/>
    <x v="1"/>
    <x v="0"/>
    <x v="7"/>
    <s v="Int"/>
    <x v="2"/>
    <s v="1920x1080"/>
    <x v="0"/>
    <x v="0"/>
    <n v="50582"/>
    <s v="10_50-55"/>
    <s v="5_50-60"/>
    <x v="2"/>
    <x v="5"/>
    <s v="Q2`21"/>
    <n v="51138402"/>
    <n v="707308"/>
  </r>
  <r>
    <n v="189"/>
    <x v="5"/>
    <s v="Thinkbook 14-IIL"/>
    <x v="2"/>
    <x v="1"/>
    <x v="1"/>
    <x v="11"/>
    <s v="Int"/>
    <x v="2"/>
    <s v="1920x1080"/>
    <x v="0"/>
    <x v="0"/>
    <n v="58751"/>
    <s v="11_55-60"/>
    <s v="5_50-60"/>
    <x v="2"/>
    <x v="5"/>
    <s v="Q2`21"/>
    <n v="11103939"/>
    <n v="153581"/>
  </r>
  <r>
    <n v="1432"/>
    <x v="5"/>
    <s v="Thinkbook 14-ITL G2"/>
    <x v="2"/>
    <x v="1"/>
    <x v="1"/>
    <x v="6"/>
    <s v="Int"/>
    <x v="2"/>
    <s v="1920x1080"/>
    <x v="0"/>
    <x v="0"/>
    <n v="66014"/>
    <s v="13_65-70"/>
    <s v="6_60-70"/>
    <x v="4"/>
    <x v="5"/>
    <s v="Q2`21"/>
    <n v="94532048"/>
    <n v="1307497"/>
  </r>
  <r>
    <n v="115"/>
    <x v="5"/>
    <s v="Thinkbook 14s Yoga ITL"/>
    <x v="2"/>
    <x v="1"/>
    <x v="1"/>
    <x v="6"/>
    <s v="Int"/>
    <x v="2"/>
    <s v="1920x1080"/>
    <x v="1"/>
    <x v="0"/>
    <n v="80935"/>
    <s v="16_80-85"/>
    <s v="8_80-90"/>
    <x v="5"/>
    <x v="5"/>
    <s v="Q2`21"/>
    <n v="9307525"/>
    <n v="128735"/>
  </r>
  <r>
    <n v="2191"/>
    <x v="5"/>
    <s v="Thinkbook 15-ARE G2"/>
    <x v="0"/>
    <x v="1"/>
    <x v="0"/>
    <x v="7"/>
    <s v="Int"/>
    <x v="0"/>
    <s v="1920x1080"/>
    <x v="0"/>
    <x v="0"/>
    <n v="57593"/>
    <s v="11_55-60"/>
    <s v="5_50-60"/>
    <x v="2"/>
    <x v="5"/>
    <s v="Q2`21"/>
    <n v="126186263"/>
    <n v="1745315"/>
  </r>
  <r>
    <n v="446"/>
    <x v="5"/>
    <s v="Thinkbook 15-IIL"/>
    <x v="0"/>
    <x v="1"/>
    <x v="1"/>
    <x v="5"/>
    <s v="Int"/>
    <x v="0"/>
    <s v="1920x1080"/>
    <x v="0"/>
    <x v="0"/>
    <n v="61300"/>
    <s v="12_60-65"/>
    <s v="6_60-70"/>
    <x v="4"/>
    <x v="5"/>
    <s v="Q2`21"/>
    <n v="27339800"/>
    <n v="378144"/>
  </r>
  <r>
    <n v="5221"/>
    <x v="5"/>
    <s v="Thinkbook 15-ITL G2"/>
    <x v="0"/>
    <x v="1"/>
    <x v="1"/>
    <x v="6"/>
    <s v="Int"/>
    <x v="0"/>
    <s v="1920x1080"/>
    <x v="0"/>
    <x v="0"/>
    <n v="62386"/>
    <s v="12_60-65"/>
    <s v="6_60-70"/>
    <x v="4"/>
    <x v="5"/>
    <s v="Q2`21"/>
    <n v="325717306"/>
    <n v="4505080"/>
  </r>
  <r>
    <n v="76"/>
    <x v="5"/>
    <s v="Thinkbook 15P-IMH"/>
    <x v="3"/>
    <x v="1"/>
    <x v="1"/>
    <x v="10"/>
    <s v="GTX1650"/>
    <x v="0"/>
    <s v="1920x1080"/>
    <x v="0"/>
    <x v="0"/>
    <n v="88190"/>
    <s v="17_85-90"/>
    <s v="8_80-90"/>
    <x v="5"/>
    <x v="5"/>
    <s v="Q2`21"/>
    <n v="6702440"/>
    <n v="92703"/>
  </r>
  <r>
    <n v="1"/>
    <x v="5"/>
    <s v="Thinkbook Plus 13 IML"/>
    <x v="2"/>
    <x v="1"/>
    <x v="1"/>
    <x v="11"/>
    <s v="Int"/>
    <x v="3"/>
    <s v="1920x1080+10,8&quot;"/>
    <x v="1"/>
    <x v="0"/>
    <n v="97126"/>
    <s v="19_95-100"/>
    <s v="9_90-100"/>
    <x v="5"/>
    <x v="5"/>
    <s v="Q2`21"/>
    <n v="97126"/>
    <n v="1343"/>
  </r>
  <r>
    <n v="575"/>
    <x v="5"/>
    <s v="ThinkPad E14 Gen2-ITU"/>
    <x v="2"/>
    <x v="1"/>
    <x v="1"/>
    <x v="6"/>
    <s v="Int"/>
    <x v="2"/>
    <s v="1920x1080"/>
    <x v="0"/>
    <x v="0"/>
    <n v="56999"/>
    <s v="11_55-60"/>
    <s v="5_50-60"/>
    <x v="2"/>
    <x v="5"/>
    <s v="Q2`21"/>
    <n v="32774425"/>
    <n v="453312"/>
  </r>
  <r>
    <n v="408"/>
    <x v="5"/>
    <s v="ThinkPad E14-IML"/>
    <x v="2"/>
    <x v="1"/>
    <x v="1"/>
    <x v="11"/>
    <s v="Int/RX640"/>
    <x v="2"/>
    <s v="1920x1080"/>
    <x v="0"/>
    <x v="0"/>
    <n v="80025"/>
    <s v="16_80-85"/>
    <s v="8_80-90"/>
    <x v="5"/>
    <x v="5"/>
    <s v="Q2`21"/>
    <n v="32650200"/>
    <n v="451593"/>
  </r>
  <r>
    <n v="1"/>
    <x v="5"/>
    <s v="ThinkPad E15 Gen2-ARE"/>
    <x v="0"/>
    <x v="1"/>
    <x v="0"/>
    <x v="7"/>
    <s v="Int"/>
    <x v="0"/>
    <s v="1920x1080"/>
    <x v="0"/>
    <x v="0"/>
    <n v="80329"/>
    <s v="16_80-85"/>
    <s v="8_80-90"/>
    <x v="5"/>
    <x v="5"/>
    <s v="Q2`21"/>
    <n v="80329"/>
    <n v="1111"/>
  </r>
  <r>
    <n v="134"/>
    <x v="5"/>
    <s v="ThinkPad E15 Gen2-ITU"/>
    <x v="0"/>
    <x v="1"/>
    <x v="1"/>
    <x v="6"/>
    <s v="Int"/>
    <x v="0"/>
    <s v="1920x1080"/>
    <x v="0"/>
    <x v="0"/>
    <n v="84473"/>
    <s v="16_80-85"/>
    <s v="8_80-90"/>
    <x v="5"/>
    <x v="5"/>
    <s v="Q2`21"/>
    <n v="11319382"/>
    <n v="156561"/>
  </r>
  <r>
    <n v="173"/>
    <x v="5"/>
    <s v="ThinkPad E15-IML"/>
    <x v="0"/>
    <x v="1"/>
    <x v="1"/>
    <x v="11"/>
    <s v="Int"/>
    <x v="0"/>
    <s v="1920x1080"/>
    <x v="0"/>
    <x v="0"/>
    <n v="74883"/>
    <s v="14_70-75"/>
    <s v="7_70-80"/>
    <x v="6"/>
    <x v="5"/>
    <s v="Q2`21"/>
    <n v="12954759"/>
    <n v="179181"/>
  </r>
  <r>
    <n v="184"/>
    <x v="5"/>
    <s v="ThinkPad L13"/>
    <x v="2"/>
    <x v="1"/>
    <x v="1"/>
    <x v="11"/>
    <s v="Int"/>
    <x v="3"/>
    <s v="1920x1080"/>
    <x v="0"/>
    <x v="0"/>
    <n v="69485"/>
    <s v="13_65-70"/>
    <s v="6_60-70"/>
    <x v="4"/>
    <x v="5"/>
    <s v="Q2`21"/>
    <n v="12785240"/>
    <n v="176836"/>
  </r>
  <r>
    <n v="107"/>
    <x v="5"/>
    <s v="ThinkPad L13 Gen2"/>
    <x v="2"/>
    <x v="1"/>
    <x v="1"/>
    <x v="6"/>
    <s v="Int"/>
    <x v="3"/>
    <s v="1920x1080"/>
    <x v="0"/>
    <x v="0"/>
    <n v="68634"/>
    <s v="13_65-70"/>
    <s v="6_60-70"/>
    <x v="4"/>
    <x v="5"/>
    <s v="Q2`21"/>
    <n v="7343838"/>
    <n v="101575"/>
  </r>
  <r>
    <n v="30"/>
    <x v="5"/>
    <s v="ThinkPad L13 Yoga"/>
    <x v="2"/>
    <x v="1"/>
    <x v="1"/>
    <x v="11"/>
    <s v="Int"/>
    <x v="3"/>
    <s v="1920x1080"/>
    <x v="1"/>
    <x v="0"/>
    <n v="82027"/>
    <s v="16_80-85"/>
    <s v="8_80-90"/>
    <x v="5"/>
    <x v="5"/>
    <s v="Q2`21"/>
    <n v="2460810"/>
    <n v="34036"/>
  </r>
  <r>
    <n v="7"/>
    <x v="5"/>
    <s v="ThinkPad L13 Yoga Gen2"/>
    <x v="2"/>
    <x v="1"/>
    <x v="1"/>
    <x v="6"/>
    <s v="Int"/>
    <x v="3"/>
    <s v="1920x1080"/>
    <x v="1"/>
    <x v="0"/>
    <n v="89998"/>
    <s v="17_85-90"/>
    <s v="8_80-90"/>
    <x v="5"/>
    <x v="5"/>
    <s v="Q2`21"/>
    <n v="629986"/>
    <n v="8713"/>
  </r>
  <r>
    <n v="24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5"/>
    <s v="Q2`21"/>
    <n v="2311200"/>
    <n v="31967"/>
  </r>
  <r>
    <n v="120"/>
    <x v="5"/>
    <s v="ThinkPad L14 Gen1"/>
    <x v="2"/>
    <x v="1"/>
    <x v="1"/>
    <x v="11"/>
    <s v="Int"/>
    <x v="2"/>
    <s v="1920x1080"/>
    <x v="1"/>
    <x v="0"/>
    <n v="142999"/>
    <s v="28_140-145"/>
    <s v="14_140-150"/>
    <x v="5"/>
    <x v="5"/>
    <s v="Q2`21"/>
    <n v="17159880"/>
    <n v="237343"/>
  </r>
  <r>
    <n v="59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5"/>
    <s v="Q2`21"/>
    <n v="5979060"/>
    <n v="82698"/>
  </r>
  <r>
    <n v="450"/>
    <x v="5"/>
    <s v="ThinkPad L15 Gen1"/>
    <x v="0"/>
    <x v="1"/>
    <x v="1"/>
    <x v="11"/>
    <s v="Int"/>
    <x v="0"/>
    <s v="1920x1080"/>
    <x v="0"/>
    <x v="0"/>
    <n v="121999"/>
    <s v="24_120-125"/>
    <s v="12_120-130"/>
    <x v="5"/>
    <x v="5"/>
    <s v="Q2`21"/>
    <n v="54899550"/>
    <n v="759330"/>
  </r>
  <r>
    <n v="1"/>
    <x v="5"/>
    <s v="ThinkPad P1 Gen2"/>
    <x v="5"/>
    <x v="1"/>
    <x v="1"/>
    <x v="9"/>
    <s v="Quadro T1000"/>
    <x v="0"/>
    <s v="1920x1080/3840x2160"/>
    <x v="0"/>
    <x v="0"/>
    <n v="261250"/>
    <s v="52_260-265"/>
    <s v="26_260-270"/>
    <x v="5"/>
    <x v="5"/>
    <s v="Q2`21"/>
    <n v="261250"/>
    <n v="3613"/>
  </r>
  <r>
    <n v="92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5"/>
    <s v="Q2`21"/>
    <n v="25382156"/>
    <n v="351067"/>
  </r>
  <r>
    <n v="3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5"/>
    <s v="Q2`21"/>
    <n v="3486000"/>
    <n v="48216"/>
  </r>
  <r>
    <n v="54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5"/>
    <s v="Q2`21"/>
    <n v="6815448"/>
    <n v="94266"/>
  </r>
  <r>
    <n v="1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5"/>
    <s v="Q2`21"/>
    <n v="1351933"/>
    <n v="18699"/>
  </r>
  <r>
    <n v="49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5"/>
    <s v="Q2`21"/>
    <n v="10601885"/>
    <n v="146637"/>
  </r>
  <r>
    <n v="7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5"/>
    <s v="Q2`21"/>
    <n v="1006950"/>
    <n v="13927"/>
  </r>
  <r>
    <n v="9"/>
    <x v="5"/>
    <s v="ThinkPad P15s Gen2"/>
    <x v="5"/>
    <x v="1"/>
    <x v="1"/>
    <x v="6"/>
    <s v="Qoadro T500"/>
    <x v="0"/>
    <s v="1920x1080"/>
    <x v="0"/>
    <x v="0"/>
    <n v="118340"/>
    <s v="23_115-120"/>
    <s v="11_110-120"/>
    <x v="5"/>
    <x v="5"/>
    <s v="Q2`21"/>
    <n v="1065060"/>
    <n v="14731"/>
  </r>
  <r>
    <n v="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5"/>
    <s v="Q2`21"/>
    <n v="828478"/>
    <n v="11459"/>
  </r>
  <r>
    <n v="16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5"/>
    <s v="Q2`21"/>
    <n v="4592320"/>
    <n v="63518"/>
  </r>
  <r>
    <n v="5"/>
    <x v="5"/>
    <s v="ThinkPad P43s"/>
    <x v="5"/>
    <x v="1"/>
    <x v="1"/>
    <x v="4"/>
    <s v="Quadro P520"/>
    <x v="0"/>
    <s v="1920x1080/2560x1440"/>
    <x v="0"/>
    <x v="0"/>
    <n v="103640"/>
    <s v="20_100-105"/>
    <s v="10_100-110"/>
    <x v="5"/>
    <x v="5"/>
    <s v="Q2`21"/>
    <n v="518200"/>
    <n v="7167"/>
  </r>
  <r>
    <n v="36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5"/>
    <s v="Q2`21"/>
    <n v="34389638"/>
    <n v="475652"/>
  </r>
  <r>
    <n v="889"/>
    <x v="5"/>
    <s v="ThinkPad T14 Gen1"/>
    <x v="2"/>
    <x v="1"/>
    <x v="1"/>
    <x v="11"/>
    <s v="Int"/>
    <x v="2"/>
    <s v="1920x1080/3840x2160"/>
    <x v="0"/>
    <x v="0"/>
    <n v="105566"/>
    <s v="21_105-110"/>
    <s v="10_100-110"/>
    <x v="5"/>
    <x v="5"/>
    <s v="Q2`21"/>
    <n v="93848174"/>
    <n v="1298038"/>
  </r>
  <r>
    <n v="253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5"/>
    <s v="Q2`21"/>
    <n v="26954620"/>
    <n v="372816"/>
  </r>
  <r>
    <n v="98"/>
    <x v="5"/>
    <s v="ThinkPad T14s AMD Gen1"/>
    <x v="2"/>
    <x v="1"/>
    <x v="0"/>
    <x v="7"/>
    <s v="Int"/>
    <x v="2"/>
    <s v="1920x1080"/>
    <x v="0"/>
    <x v="0"/>
    <n v="110799"/>
    <s v="22_110-115"/>
    <s v="11_110-120"/>
    <x v="5"/>
    <x v="5"/>
    <s v="Q2`21"/>
    <n v="10858302"/>
    <n v="150184"/>
  </r>
  <r>
    <n v="253"/>
    <x v="5"/>
    <s v="ThinkPad T14s Gen1"/>
    <x v="2"/>
    <x v="1"/>
    <x v="1"/>
    <x v="11"/>
    <s v="Int"/>
    <x v="2"/>
    <s v="1920x1080"/>
    <x v="0"/>
    <x v="0"/>
    <n v="132395"/>
    <s v="26_130-135"/>
    <s v="13_130-140"/>
    <x v="5"/>
    <x v="5"/>
    <s v="Q2`21"/>
    <n v="33495935"/>
    <n v="463291"/>
  </r>
  <r>
    <n v="218"/>
    <x v="5"/>
    <s v="ThinkPad T15 Gen1"/>
    <x v="1"/>
    <x v="1"/>
    <x v="1"/>
    <x v="11"/>
    <s v="Int/MX330"/>
    <x v="0"/>
    <s v="1920x1080"/>
    <x v="0"/>
    <x v="0"/>
    <n v="104892"/>
    <s v="20_100-105"/>
    <s v="10_100-110"/>
    <x v="5"/>
    <x v="5"/>
    <s v="Q2`21"/>
    <n v="22866456"/>
    <n v="316272"/>
  </r>
  <r>
    <n v="19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5"/>
    <s v="Q2`21"/>
    <n v="3244250"/>
    <n v="44872"/>
  </r>
  <r>
    <n v="83"/>
    <x v="5"/>
    <s v="ThinkPad T15 Gen2"/>
    <x v="1"/>
    <x v="1"/>
    <x v="1"/>
    <x v="6"/>
    <s v="Int/MX450"/>
    <x v="0"/>
    <s v="1920x1080"/>
    <x v="0"/>
    <x v="0"/>
    <n v="122345"/>
    <s v="24_120-125"/>
    <s v="12_120-130"/>
    <x v="5"/>
    <x v="5"/>
    <s v="Q2`21"/>
    <n v="10154635"/>
    <n v="140451"/>
  </r>
  <r>
    <n v="6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5"/>
    <s v="Q2`21"/>
    <n v="17086800"/>
    <n v="236332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5"/>
    <s v="Q2`21"/>
    <n v="4906440"/>
    <n v="67862"/>
  </r>
  <r>
    <n v="5"/>
    <x v="5"/>
    <s v="ThinkPad X1 Carbon Gen7"/>
    <x v="2"/>
    <x v="1"/>
    <x v="1"/>
    <x v="4"/>
    <s v="Int"/>
    <x v="2"/>
    <s v="1920x1080/2560x1440"/>
    <x v="0"/>
    <x v="0"/>
    <n v="123393"/>
    <s v="24_120-125"/>
    <s v="12_120-130"/>
    <x v="5"/>
    <x v="5"/>
    <s v="Q2`21"/>
    <n v="616965"/>
    <n v="8533"/>
  </r>
  <r>
    <n v="175"/>
    <x v="5"/>
    <s v="ThinkPad X1 Carbon Gen8"/>
    <x v="2"/>
    <x v="1"/>
    <x v="1"/>
    <x v="11"/>
    <s v="Int"/>
    <x v="2"/>
    <s v="1920x1080/3840x2160"/>
    <x v="1"/>
    <x v="0"/>
    <n v="152365"/>
    <s v="30_150-155"/>
    <s v="15_150-160"/>
    <x v="5"/>
    <x v="5"/>
    <s v="Q2`21"/>
    <n v="26663875"/>
    <n v="368795"/>
  </r>
  <r>
    <n v="860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5"/>
    <s v="Q2`21"/>
    <n v="125465400"/>
    <n v="1735344"/>
  </r>
  <r>
    <n v="2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5"/>
    <s v="Q2`21"/>
    <n v="4859000"/>
    <n v="67206"/>
  </r>
  <r>
    <n v="21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5"/>
    <s v="Q2`21"/>
    <n v="6929790"/>
    <n v="95848"/>
  </r>
  <r>
    <n v="4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5"/>
    <s v="Q2`21"/>
    <n v="7111468"/>
    <n v="98361"/>
  </r>
  <r>
    <n v="11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5"/>
    <s v="Q2`21"/>
    <n v="2187900"/>
    <n v="30261"/>
  </r>
  <r>
    <n v="1"/>
    <x v="5"/>
    <s v="ThinkPad X1 Yoga 14 Gen4"/>
    <x v="2"/>
    <x v="1"/>
    <x v="1"/>
    <x v="4"/>
    <s v="Int"/>
    <x v="2"/>
    <s v="3840x2160/2560x1440"/>
    <x v="1"/>
    <x v="0"/>
    <n v="115500"/>
    <s v="23_115-120"/>
    <s v="11_110-120"/>
    <x v="5"/>
    <x v="5"/>
    <s v="Q2`21"/>
    <n v="115500"/>
    <n v="1598"/>
  </r>
  <r>
    <n v="87"/>
    <x v="5"/>
    <s v="ThinkPad X1 Yoga 14 Gen5"/>
    <x v="2"/>
    <x v="1"/>
    <x v="1"/>
    <x v="11"/>
    <s v="Int"/>
    <x v="2"/>
    <s v="1920x1080/2560x1440/3840x2160"/>
    <x v="1"/>
    <x v="0"/>
    <n v="173946"/>
    <s v="34_170-175"/>
    <s v="17_170-180"/>
    <x v="5"/>
    <x v="5"/>
    <s v="Q2`21"/>
    <n v="15133302"/>
    <n v="209313"/>
  </r>
  <r>
    <n v="9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5"/>
    <s v="Q2`21"/>
    <n v="1279710"/>
    <n v="17700"/>
  </r>
  <r>
    <n v="52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5"/>
    <s v="Q2`21"/>
    <n v="4979520"/>
    <n v="68873"/>
  </r>
  <r>
    <n v="122"/>
    <x v="5"/>
    <s v="ThinkPad X13 G1"/>
    <x v="2"/>
    <x v="1"/>
    <x v="1"/>
    <x v="11"/>
    <s v="Int"/>
    <x v="3"/>
    <s v="1920x1080"/>
    <x v="0"/>
    <x v="0"/>
    <n v="94134"/>
    <s v="18_90-95"/>
    <s v="9_90-100"/>
    <x v="5"/>
    <x v="5"/>
    <s v="Q2`21"/>
    <n v="11484348"/>
    <n v="158843"/>
  </r>
  <r>
    <n v="32"/>
    <x v="5"/>
    <s v="ThinkPad X13 Yoga G1"/>
    <x v="2"/>
    <x v="1"/>
    <x v="1"/>
    <x v="11"/>
    <s v="Int"/>
    <x v="3"/>
    <s v="1920x1080"/>
    <x v="1"/>
    <x v="0"/>
    <n v="142477"/>
    <s v="28_140-145"/>
    <s v="14_140-150"/>
    <x v="5"/>
    <x v="5"/>
    <s v="Q2`21"/>
    <n v="4559264"/>
    <n v="63060"/>
  </r>
  <r>
    <n v="32"/>
    <x v="5"/>
    <s v="ThinkPad X395"/>
    <x v="2"/>
    <x v="1"/>
    <x v="0"/>
    <x v="1"/>
    <s v="Int"/>
    <x v="3"/>
    <s v="1920x1080"/>
    <x v="0"/>
    <x v="0"/>
    <n v="79990"/>
    <s v="15_75-80"/>
    <s v="7_70-80"/>
    <x v="6"/>
    <x v="5"/>
    <s v="Q2`21"/>
    <n v="2559680"/>
    <n v="35404"/>
  </r>
  <r>
    <n v="263"/>
    <x v="5"/>
    <s v="V130-15IKB"/>
    <x v="0"/>
    <x v="1"/>
    <x v="1"/>
    <x v="3"/>
    <s v="Int"/>
    <x v="0"/>
    <s v="1920x1080"/>
    <x v="0"/>
    <x v="0"/>
    <n v="39631"/>
    <s v="7_35-40"/>
    <s v="3_30-40"/>
    <x v="3"/>
    <x v="5"/>
    <s v="Q2`21"/>
    <n v="10422953"/>
    <n v="144163"/>
  </r>
  <r>
    <n v="27"/>
    <x v="5"/>
    <s v="V14 Gen2 ALC"/>
    <x v="0"/>
    <x v="1"/>
    <x v="0"/>
    <x v="25"/>
    <s v="Int"/>
    <x v="2"/>
    <s v="1920x1080"/>
    <x v="0"/>
    <x v="0"/>
    <n v="56480"/>
    <s v="11_55-60"/>
    <s v="5_50-60"/>
    <x v="2"/>
    <x v="5"/>
    <s v="Q2`21"/>
    <n v="1524960"/>
    <n v="21092"/>
  </r>
  <r>
    <n v="1231"/>
    <x v="5"/>
    <s v="V145-15AST"/>
    <x v="0"/>
    <x v="1"/>
    <x v="0"/>
    <x v="0"/>
    <s v="Int"/>
    <x v="0"/>
    <s v="1920x1080"/>
    <x v="0"/>
    <x v="0"/>
    <n v="28725"/>
    <s v="5_25-30"/>
    <s v="2_20-30"/>
    <x v="0"/>
    <x v="5"/>
    <s v="Q2`21"/>
    <n v="35360475"/>
    <n v="489080"/>
  </r>
  <r>
    <n v="1110"/>
    <x v="5"/>
    <s v="V14-ADA"/>
    <x v="2"/>
    <x v="1"/>
    <x v="0"/>
    <x v="1"/>
    <s v="Int"/>
    <x v="2"/>
    <s v="1920x1080"/>
    <x v="0"/>
    <x v="0"/>
    <n v="40490"/>
    <s v="8_40-45"/>
    <s v="4_40-50"/>
    <x v="1"/>
    <x v="5"/>
    <s v="Q2`21"/>
    <n v="44943900"/>
    <n v="621631"/>
  </r>
  <r>
    <n v="215"/>
    <x v="5"/>
    <s v="V14-IIL"/>
    <x v="2"/>
    <x v="1"/>
    <x v="1"/>
    <x v="5"/>
    <s v="Int"/>
    <x v="2"/>
    <s v="1920x1080"/>
    <x v="0"/>
    <x v="0"/>
    <n v="54528"/>
    <s v="10_50-55"/>
    <s v="5_50-60"/>
    <x v="2"/>
    <x v="5"/>
    <s v="Q2`21"/>
    <n v="11723520"/>
    <n v="162151"/>
  </r>
  <r>
    <n v="400"/>
    <x v="5"/>
    <s v="V155-15API"/>
    <x v="0"/>
    <x v="1"/>
    <x v="0"/>
    <x v="1"/>
    <s v="Int"/>
    <x v="0"/>
    <s v="1920x1080"/>
    <x v="0"/>
    <x v="0"/>
    <n v="41304"/>
    <s v="8_40-45"/>
    <s v="4_40-50"/>
    <x v="1"/>
    <x v="5"/>
    <s v="Q2`21"/>
    <n v="16521600"/>
    <n v="228515"/>
  </r>
  <r>
    <n v="1883"/>
    <x v="5"/>
    <s v="V15-ADA"/>
    <x v="0"/>
    <x v="1"/>
    <x v="0"/>
    <x v="1"/>
    <s v="Int"/>
    <x v="0"/>
    <s v="1920x1080"/>
    <x v="0"/>
    <x v="0"/>
    <n v="39475"/>
    <s v="7_35-40"/>
    <s v="3_30-40"/>
    <x v="3"/>
    <x v="5"/>
    <s v="Q2`21"/>
    <n v="74331425"/>
    <n v="1028097"/>
  </r>
  <r>
    <n v="245"/>
    <x v="5"/>
    <s v="V15-IIL"/>
    <x v="0"/>
    <x v="1"/>
    <x v="1"/>
    <x v="5"/>
    <s v="Int"/>
    <x v="0"/>
    <s v="1920x1080"/>
    <x v="0"/>
    <x v="0"/>
    <n v="50645"/>
    <s v="10_50-55"/>
    <s v="5_50-60"/>
    <x v="2"/>
    <x v="5"/>
    <s v="Q2`21"/>
    <n v="12408025"/>
    <n v="171619"/>
  </r>
  <r>
    <n v="264"/>
    <x v="5"/>
    <s v="V17-IIL"/>
    <x v="1"/>
    <x v="1"/>
    <x v="1"/>
    <x v="5"/>
    <s v="Int/MX330"/>
    <x v="1"/>
    <s v="1920x1080"/>
    <x v="0"/>
    <x v="0"/>
    <n v="59868"/>
    <s v="11_55-60"/>
    <s v="5_50-60"/>
    <x v="2"/>
    <x v="5"/>
    <s v="Q2`21"/>
    <n v="15805152"/>
    <n v="218605"/>
  </r>
  <r>
    <n v="36"/>
    <x v="5"/>
    <s v="V340-17IWL"/>
    <x v="0"/>
    <x v="1"/>
    <x v="1"/>
    <x v="4"/>
    <s v="Int"/>
    <x v="1"/>
    <s v="1920x1080"/>
    <x v="0"/>
    <x v="0"/>
    <n v="77733"/>
    <s v="15_75-80"/>
    <s v="7_70-80"/>
    <x v="6"/>
    <x v="5"/>
    <s v="Q2`21"/>
    <n v="2798388"/>
    <n v="38705"/>
  </r>
  <r>
    <n v="3"/>
    <x v="5"/>
    <s v="Yoga 530-14IKB"/>
    <x v="2"/>
    <x v="0"/>
    <x v="1"/>
    <x v="15"/>
    <s v="Int"/>
    <x v="2"/>
    <s v="1920x1080"/>
    <x v="1"/>
    <x v="0"/>
    <n v="43133"/>
    <s v="8_40-45"/>
    <s v="4_40-50"/>
    <x v="1"/>
    <x v="5"/>
    <s v="Q2`21"/>
    <n v="129399"/>
    <n v="1790"/>
  </r>
  <r>
    <n v="40"/>
    <x v="5"/>
    <s v="Yoga 7 14ITL05"/>
    <x v="2"/>
    <x v="0"/>
    <x v="1"/>
    <x v="6"/>
    <s v="Int"/>
    <x v="2"/>
    <s v="1920x1080"/>
    <x v="1"/>
    <x v="0"/>
    <n v="89684"/>
    <s v="17_85-90"/>
    <s v="8_80-90"/>
    <x v="5"/>
    <x v="5"/>
    <s v="Q2`21"/>
    <n v="3587360"/>
    <n v="49618"/>
  </r>
  <r>
    <n v="2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5"/>
    <s v="Q2`21"/>
    <n v="187886"/>
    <n v="2599"/>
  </r>
  <r>
    <n v="10"/>
    <x v="5"/>
    <s v="Yoga 9 15IMH5"/>
    <x v="3"/>
    <x v="0"/>
    <x v="1"/>
    <x v="10"/>
    <s v="GTX1650"/>
    <x v="0"/>
    <s v="1920x1080"/>
    <x v="1"/>
    <x v="0"/>
    <n v="163312"/>
    <s v="32_160-165"/>
    <s v="16_160-170"/>
    <x v="5"/>
    <x v="5"/>
    <s v="Q2`21"/>
    <n v="1633120"/>
    <n v="22588"/>
  </r>
  <r>
    <n v="10"/>
    <x v="5"/>
    <s v="Yoga 9i 14ITL5"/>
    <x v="2"/>
    <x v="0"/>
    <x v="1"/>
    <x v="6"/>
    <s v="Int"/>
    <x v="2"/>
    <s v="3840x2160"/>
    <x v="1"/>
    <x v="0"/>
    <n v="194220"/>
    <s v="38_190-195"/>
    <s v="19_190-200"/>
    <x v="5"/>
    <x v="5"/>
    <s v="Q2`21"/>
    <n v="1942200"/>
    <n v="26863"/>
  </r>
  <r>
    <n v="16"/>
    <x v="5"/>
    <s v="Yoga C940-15IRH"/>
    <x v="3"/>
    <x v="0"/>
    <x v="1"/>
    <x v="9"/>
    <s v="GTX1650"/>
    <x v="0"/>
    <s v="1920x1080/3840x2160"/>
    <x v="1"/>
    <x v="0"/>
    <n v="149190"/>
    <s v="29_145-150"/>
    <s v="14_140-150"/>
    <x v="5"/>
    <x v="5"/>
    <s v="Q2`21"/>
    <n v="2387040"/>
    <n v="33016"/>
  </r>
  <r>
    <n v="131"/>
    <x v="5"/>
    <s v="Yoga Slim 7 14ARE05"/>
    <x v="2"/>
    <x v="0"/>
    <x v="0"/>
    <x v="7"/>
    <s v="Int"/>
    <x v="2"/>
    <s v="1920x1080"/>
    <x v="1"/>
    <x v="0"/>
    <n v="86042"/>
    <s v="17_85-90"/>
    <s v="8_80-90"/>
    <x v="5"/>
    <x v="5"/>
    <s v="Q2`21"/>
    <n v="11271502"/>
    <n v="155899"/>
  </r>
  <r>
    <n v="17"/>
    <x v="5"/>
    <s v="Yoga Slim 7 14IIL05"/>
    <x v="2"/>
    <x v="0"/>
    <x v="1"/>
    <x v="5"/>
    <s v="Int"/>
    <x v="2"/>
    <s v="1920x1080"/>
    <x v="1"/>
    <x v="0"/>
    <n v="82004"/>
    <s v="16_80-85"/>
    <s v="8_80-90"/>
    <x v="5"/>
    <x v="5"/>
    <s v="Q2`21"/>
    <n v="1394068"/>
    <n v="19282"/>
  </r>
  <r>
    <n v="16"/>
    <x v="5"/>
    <s v="Yoga Slim 7 14ITL05"/>
    <x v="2"/>
    <x v="0"/>
    <x v="1"/>
    <x v="6"/>
    <s v="Int"/>
    <x v="2"/>
    <s v="1920x1080"/>
    <x v="1"/>
    <x v="0"/>
    <n v="89132"/>
    <s v="17_85-90"/>
    <s v="8_80-90"/>
    <x v="5"/>
    <x v="5"/>
    <s v="Q2`21"/>
    <n v="1426112"/>
    <n v="19725"/>
  </r>
  <r>
    <n v="173"/>
    <x v="5"/>
    <s v="Yoga Slim 7 15IMH05"/>
    <x v="3"/>
    <x v="0"/>
    <x v="1"/>
    <x v="10"/>
    <s v="GTX1650"/>
    <x v="0"/>
    <s v="1920x1080"/>
    <x v="1"/>
    <x v="0"/>
    <n v="89990"/>
    <s v="17_85-90"/>
    <s v="8_80-90"/>
    <x v="5"/>
    <x v="5"/>
    <s v="Q2`21"/>
    <n v="15568270"/>
    <n v="215329"/>
  </r>
  <r>
    <n v="29"/>
    <x v="6"/>
    <s v="Alpha 15 A4D"/>
    <x v="3"/>
    <x v="0"/>
    <x v="0"/>
    <x v="28"/>
    <s v="RX 5600M"/>
    <x v="0"/>
    <s v="1920x1080"/>
    <x v="0"/>
    <x v="0"/>
    <n v="105282"/>
    <s v="21_105-110"/>
    <s v="10_100-110"/>
    <x v="5"/>
    <x v="5"/>
    <s v="Q2`21"/>
    <n v="3053178"/>
    <n v="42229"/>
  </r>
  <r>
    <n v="28"/>
    <x v="6"/>
    <s v="Bravo 15 A4D"/>
    <x v="3"/>
    <x v="0"/>
    <x v="0"/>
    <x v="28"/>
    <s v="RX 5500"/>
    <x v="0"/>
    <s v="3840x2160"/>
    <x v="0"/>
    <x v="0"/>
    <n v="72485"/>
    <s v="14_70-75"/>
    <s v="7_70-80"/>
    <x v="6"/>
    <x v="5"/>
    <s v="Q2`21"/>
    <n v="2029580"/>
    <n v="28072"/>
  </r>
  <r>
    <n v="7"/>
    <x v="6"/>
    <s v="Creator 15 A10S"/>
    <x v="3"/>
    <x v="0"/>
    <x v="1"/>
    <x v="10"/>
    <s v="RTX2070/RTX2080"/>
    <x v="0"/>
    <s v="1920x1080"/>
    <x v="0"/>
    <x v="0"/>
    <n v="182899"/>
    <s v="36_180-185"/>
    <s v="18_180-190"/>
    <x v="5"/>
    <x v="5"/>
    <s v="Q2`21"/>
    <n v="1280293"/>
    <n v="17708"/>
  </r>
  <r>
    <n v="2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5"/>
    <s v="Q2`21"/>
    <n v="336600"/>
    <n v="4656"/>
  </r>
  <r>
    <n v="55"/>
    <x v="6"/>
    <s v="Creator 15 A10U"/>
    <x v="3"/>
    <x v="0"/>
    <x v="1"/>
    <x v="10"/>
    <s v="RTX3060/RTX3070/RTX3080"/>
    <x v="0"/>
    <s v="1920x1080/3840x2160"/>
    <x v="0"/>
    <x v="0"/>
    <n v="230829"/>
    <s v="46_230-235"/>
    <s v="23_230-240"/>
    <x v="5"/>
    <x v="5"/>
    <s v="Q2`21"/>
    <n v="12695595"/>
    <n v="175596"/>
  </r>
  <r>
    <n v="2"/>
    <x v="6"/>
    <s v="Creator 17 A10S"/>
    <x v="3"/>
    <x v="0"/>
    <x v="1"/>
    <x v="10"/>
    <s v="RTX2070/RTX2080"/>
    <x v="1"/>
    <s v="1920x1080/3840x2160"/>
    <x v="0"/>
    <x v="0"/>
    <n v="266400"/>
    <s v="53_265-270"/>
    <s v="26_260-270"/>
    <x v="5"/>
    <x v="5"/>
    <s v="Q2`21"/>
    <n v="532800"/>
    <n v="7369"/>
  </r>
  <r>
    <n v="2"/>
    <x v="6"/>
    <s v="Creator 17M A10S"/>
    <x v="3"/>
    <x v="0"/>
    <x v="1"/>
    <x v="10"/>
    <s v="GTX1660/RTX2060/RTX2070"/>
    <x v="1"/>
    <s v="1920x1080/3840x2160"/>
    <x v="0"/>
    <x v="0"/>
    <n v="125657"/>
    <s v="25_125-130"/>
    <s v="12_120-130"/>
    <x v="5"/>
    <x v="5"/>
    <s v="Q2`21"/>
    <n v="251314"/>
    <n v="3476"/>
  </r>
  <r>
    <n v="34"/>
    <x v="6"/>
    <s v="GF63 Thin 10S"/>
    <x v="3"/>
    <x v="0"/>
    <x v="1"/>
    <x v="10"/>
    <s v="GTX1650"/>
    <x v="0"/>
    <s v="1920x1080"/>
    <x v="0"/>
    <x v="0"/>
    <n v="69078"/>
    <s v="13_65-70"/>
    <s v="6_60-70"/>
    <x v="4"/>
    <x v="5"/>
    <s v="Q2`21"/>
    <n v="2348652"/>
    <n v="32485"/>
  </r>
  <r>
    <n v="545"/>
    <x v="6"/>
    <s v="GF63 Thin 10U"/>
    <x v="3"/>
    <x v="0"/>
    <x v="1"/>
    <x v="10"/>
    <s v="RTX3050/RTX3050 Ti"/>
    <x v="0"/>
    <s v="1920x1080"/>
    <x v="0"/>
    <x v="0"/>
    <n v="78340"/>
    <s v="15_75-80"/>
    <s v="7_70-80"/>
    <x v="6"/>
    <x v="5"/>
    <s v="Q2`21"/>
    <n v="42695300"/>
    <n v="590530"/>
  </r>
  <r>
    <n v="11"/>
    <x v="6"/>
    <s v="GS66 Stealth 11U"/>
    <x v="3"/>
    <x v="0"/>
    <x v="1"/>
    <x v="21"/>
    <s v="RTX3060/RTX3080"/>
    <x v="0"/>
    <s v="1920x1080/3840x2160"/>
    <x v="0"/>
    <x v="0"/>
    <n v="234540"/>
    <s v="46_230-235"/>
    <s v="23_230-240"/>
    <x v="5"/>
    <x v="5"/>
    <s v="Q2`21"/>
    <n v="2579940"/>
    <n v="35684"/>
  </r>
  <r>
    <n v="503"/>
    <x v="6"/>
    <s v="Modern 14 B10M"/>
    <x v="2"/>
    <x v="0"/>
    <x v="1"/>
    <x v="11"/>
    <s v="Int"/>
    <x v="2"/>
    <s v="1920x1080"/>
    <x v="0"/>
    <x v="0"/>
    <n v="57880"/>
    <s v="11_55-60"/>
    <s v="5_50-60"/>
    <x v="2"/>
    <x v="5"/>
    <s v="Q2`21"/>
    <n v="29113640"/>
    <n v="402678"/>
  </r>
  <r>
    <n v="34"/>
    <x v="6"/>
    <s v="Modern 14 B11M"/>
    <x v="2"/>
    <x v="0"/>
    <x v="1"/>
    <x v="6"/>
    <s v="Int"/>
    <x v="2"/>
    <s v="1920x1080"/>
    <x v="0"/>
    <x v="0"/>
    <n v="68766"/>
    <s v="13_65-70"/>
    <s v="6_60-70"/>
    <x v="4"/>
    <x v="5"/>
    <s v="Q2`21"/>
    <n v="2338044"/>
    <n v="32338"/>
  </r>
  <r>
    <n v="19"/>
    <x v="6"/>
    <s v="Modern 14 B11S"/>
    <x v="2"/>
    <x v="0"/>
    <x v="1"/>
    <x v="6"/>
    <s v="MX450"/>
    <x v="2"/>
    <s v="1920x1080"/>
    <x v="0"/>
    <x v="0"/>
    <n v="84820"/>
    <s v="16_80-85"/>
    <s v="8_80-90"/>
    <x v="5"/>
    <x v="5"/>
    <s v="Q2`21"/>
    <n v="1611580"/>
    <n v="22290"/>
  </r>
  <r>
    <n v="478"/>
    <x v="6"/>
    <s v="Modern 14 B4M"/>
    <x v="2"/>
    <x v="0"/>
    <x v="0"/>
    <x v="7"/>
    <s v="Int"/>
    <x v="2"/>
    <s v="1920x1080"/>
    <x v="0"/>
    <x v="0"/>
    <n v="52966"/>
    <s v="10_50-55"/>
    <s v="5_50-60"/>
    <x v="2"/>
    <x v="5"/>
    <s v="Q2`21"/>
    <n v="25317748"/>
    <n v="350176"/>
  </r>
  <r>
    <n v="73"/>
    <x v="6"/>
    <s v="Modern 15 A10M"/>
    <x v="0"/>
    <x v="0"/>
    <x v="1"/>
    <x v="11"/>
    <s v="Int"/>
    <x v="0"/>
    <s v="1920x1080"/>
    <x v="0"/>
    <x v="0"/>
    <n v="56999"/>
    <s v="11_55-60"/>
    <s v="5_50-60"/>
    <x v="2"/>
    <x v="5"/>
    <s v="Q2`21"/>
    <n v="4160927"/>
    <n v="57551"/>
  </r>
  <r>
    <n v="1"/>
    <x v="6"/>
    <s v="Modern 15 A11M"/>
    <x v="0"/>
    <x v="0"/>
    <x v="1"/>
    <x v="6"/>
    <s v="Int"/>
    <x v="0"/>
    <s v="1920x1080"/>
    <x v="0"/>
    <x v="0"/>
    <n v="64990"/>
    <s v="12_60-65"/>
    <s v="6_60-70"/>
    <x v="4"/>
    <x v="5"/>
    <s v="Q2`21"/>
    <n v="64990"/>
    <n v="899"/>
  </r>
  <r>
    <n v="51"/>
    <x v="6"/>
    <s v="Modern 15 A11S"/>
    <x v="1"/>
    <x v="0"/>
    <x v="1"/>
    <x v="6"/>
    <s v="MX450"/>
    <x v="0"/>
    <s v="1920x1080"/>
    <x v="0"/>
    <x v="0"/>
    <n v="79450"/>
    <s v="15_75-80"/>
    <s v="7_70-80"/>
    <x v="6"/>
    <x v="5"/>
    <s v="Q2`21"/>
    <n v="4051950"/>
    <n v="56044"/>
  </r>
  <r>
    <n v="55"/>
    <x v="6"/>
    <s v="Modern 15 A4M"/>
    <x v="2"/>
    <x v="0"/>
    <x v="0"/>
    <x v="7"/>
    <s v="Int"/>
    <x v="2"/>
    <s v="1920x1080"/>
    <x v="0"/>
    <x v="0"/>
    <n v="52155"/>
    <s v="10_50-55"/>
    <s v="5_50-60"/>
    <x v="2"/>
    <x v="5"/>
    <s v="Q2`21"/>
    <n v="2868525"/>
    <n v="39675"/>
  </r>
  <r>
    <n v="8"/>
    <x v="6"/>
    <s v="MSI GE66CML"/>
    <x v="3"/>
    <x v="0"/>
    <x v="1"/>
    <x v="10"/>
    <s v="RTX2070/RTX2080"/>
    <x v="0"/>
    <s v="1920x1080"/>
    <x v="0"/>
    <x v="0"/>
    <n v="157588"/>
    <s v="31_155-160"/>
    <s v="15_150-160"/>
    <x v="5"/>
    <x v="5"/>
    <s v="Q2`21"/>
    <n v="1260704"/>
    <n v="17437"/>
  </r>
  <r>
    <n v="20"/>
    <x v="6"/>
    <s v="MSI GE66CML 10U"/>
    <x v="3"/>
    <x v="0"/>
    <x v="1"/>
    <x v="10"/>
    <s v="RTX3070/RTX3080"/>
    <x v="0"/>
    <s v="1920x1080"/>
    <x v="0"/>
    <x v="0"/>
    <n v="287740"/>
    <s v="57_285-290"/>
    <s v="28_280-290"/>
    <x v="5"/>
    <x v="5"/>
    <s v="Q2`21"/>
    <n v="5754800"/>
    <n v="79596"/>
  </r>
  <r>
    <n v="59"/>
    <x v="6"/>
    <s v="MSI GE76 11U Rider"/>
    <x v="3"/>
    <x v="0"/>
    <x v="1"/>
    <x v="21"/>
    <s v="RTX3070"/>
    <x v="1"/>
    <s v="1920x1080"/>
    <x v="0"/>
    <x v="0"/>
    <n v="264990"/>
    <s v="52_260-265"/>
    <s v="26_260-270"/>
    <x v="5"/>
    <x v="5"/>
    <s v="Q2`21"/>
    <n v="15634410"/>
    <n v="216244"/>
  </r>
  <r>
    <n v="4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5"/>
    <s v="Q2`21"/>
    <n v="1119960"/>
    <n v="15490"/>
  </r>
  <r>
    <n v="2137"/>
    <x v="6"/>
    <s v="MSI GF63C"/>
    <x v="3"/>
    <x v="0"/>
    <x v="1"/>
    <x v="9"/>
    <s v="GTX1050/GTX1050 Ti"/>
    <x v="0"/>
    <s v="1920x1080"/>
    <x v="0"/>
    <x v="0"/>
    <n v="67466"/>
    <s v="13_65-70"/>
    <s v="6_60-70"/>
    <x v="4"/>
    <x v="5"/>
    <s v="Q2`21"/>
    <n v="144174842"/>
    <n v="1994120"/>
  </r>
  <r>
    <n v="32"/>
    <x v="6"/>
    <s v="MSI GF65C"/>
    <x v="3"/>
    <x v="0"/>
    <x v="1"/>
    <x v="9"/>
    <s v="RTX2060"/>
    <x v="0"/>
    <s v="1920x1080"/>
    <x v="0"/>
    <x v="0"/>
    <n v="79669"/>
    <s v="15_75-80"/>
    <s v="7_70-80"/>
    <x v="6"/>
    <x v="5"/>
    <s v="Q2`21"/>
    <n v="2549408"/>
    <n v="35262"/>
  </r>
  <r>
    <n v="204"/>
    <x v="6"/>
    <s v="MSI GF65CML 10U"/>
    <x v="3"/>
    <x v="0"/>
    <x v="1"/>
    <x v="10"/>
    <s v="RTX3050/RTX3050 Ti/RTX3060"/>
    <x v="0"/>
    <s v="1920x1080"/>
    <x v="0"/>
    <x v="0"/>
    <n v="95166"/>
    <s v="19_95-100"/>
    <s v="9_90-100"/>
    <x v="5"/>
    <x v="5"/>
    <s v="Q2`21"/>
    <n v="19413864"/>
    <n v="268518"/>
  </r>
  <r>
    <n v="7"/>
    <x v="6"/>
    <s v="MSI GF75C"/>
    <x v="3"/>
    <x v="0"/>
    <x v="1"/>
    <x v="9"/>
    <s v="GTX1050"/>
    <x v="1"/>
    <s v="1920x1080"/>
    <x v="0"/>
    <x v="0"/>
    <n v="71791"/>
    <s v="14_70-75"/>
    <s v="7_70-80"/>
    <x v="6"/>
    <x v="5"/>
    <s v="Q2`21"/>
    <n v="502537"/>
    <n v="6951"/>
  </r>
  <r>
    <n v="124"/>
    <x v="6"/>
    <s v="MSI GF75CML"/>
    <x v="3"/>
    <x v="0"/>
    <x v="1"/>
    <x v="10"/>
    <s v="GTX1660"/>
    <x v="1"/>
    <s v="1920x1080"/>
    <x v="0"/>
    <x v="0"/>
    <n v="76236"/>
    <s v="15_75-80"/>
    <s v="7_70-80"/>
    <x v="6"/>
    <x v="5"/>
    <s v="Q2`21"/>
    <n v="9453264"/>
    <n v="130751"/>
  </r>
  <r>
    <n v="859"/>
    <x v="6"/>
    <s v="MSI GF75CML 10U"/>
    <x v="3"/>
    <x v="0"/>
    <x v="1"/>
    <x v="10"/>
    <s v="RTX3050/RTX3050 Ti/RTX3060"/>
    <x v="1"/>
    <s v="1920x1080"/>
    <x v="0"/>
    <x v="0"/>
    <n v="106098"/>
    <s v="21_105-110"/>
    <s v="10_100-110"/>
    <x v="5"/>
    <x v="5"/>
    <s v="Q2`21"/>
    <n v="91138182"/>
    <n v="1260556"/>
  </r>
  <r>
    <n v="372"/>
    <x v="6"/>
    <s v="MSI GL65CML"/>
    <x v="3"/>
    <x v="0"/>
    <x v="1"/>
    <x v="10"/>
    <s v="GTX1650/GTX1660"/>
    <x v="0"/>
    <s v="1920x1080"/>
    <x v="0"/>
    <x v="0"/>
    <n v="83378"/>
    <s v="16_80-85"/>
    <s v="8_80-90"/>
    <x v="5"/>
    <x v="5"/>
    <s v="Q2`21"/>
    <n v="31016616"/>
    <n v="428999"/>
  </r>
  <r>
    <n v="2"/>
    <x v="6"/>
    <s v="MSI GL75C"/>
    <x v="3"/>
    <x v="0"/>
    <x v="1"/>
    <x v="9"/>
    <s v="GTX1650/GTX1660/RTX2060"/>
    <x v="1"/>
    <s v="1920x1080"/>
    <x v="0"/>
    <x v="0"/>
    <n v="89655"/>
    <s v="17_85-90"/>
    <s v="8_80-90"/>
    <x v="5"/>
    <x v="5"/>
    <s v="Q2`21"/>
    <n v="179310"/>
    <n v="2480"/>
  </r>
  <r>
    <n v="226"/>
    <x v="6"/>
    <s v="MSI GL75CML"/>
    <x v="3"/>
    <x v="0"/>
    <x v="1"/>
    <x v="11"/>
    <s v="GTX1650/GTX1660"/>
    <x v="1"/>
    <s v="1920x1080"/>
    <x v="0"/>
    <x v="0"/>
    <n v="92399"/>
    <s v="18_90-95"/>
    <s v="9_90-100"/>
    <x v="5"/>
    <x v="5"/>
    <s v="Q2`21"/>
    <n v="20882174"/>
    <n v="288827"/>
  </r>
  <r>
    <n v="272"/>
    <x v="6"/>
    <s v="MSI GP65CML"/>
    <x v="3"/>
    <x v="0"/>
    <x v="1"/>
    <x v="10"/>
    <s v="RTX2070"/>
    <x v="0"/>
    <s v="1920x1080"/>
    <x v="0"/>
    <x v="0"/>
    <n v="131043"/>
    <s v="26_130-135"/>
    <s v="13_130-140"/>
    <x v="5"/>
    <x v="5"/>
    <s v="Q2`21"/>
    <n v="35643696"/>
    <n v="492997"/>
  </r>
  <r>
    <n v="1"/>
    <x v="6"/>
    <s v="MSI GP66CML 10U"/>
    <x v="3"/>
    <x v="0"/>
    <x v="1"/>
    <x v="10"/>
    <s v="RTX3070"/>
    <x v="0"/>
    <s v="1920x1080"/>
    <x v="0"/>
    <x v="0"/>
    <n v="144780"/>
    <s v="28_140-145"/>
    <s v="14_140-150"/>
    <x v="5"/>
    <x v="5"/>
    <s v="Q2`21"/>
    <n v="144780"/>
    <n v="2002"/>
  </r>
  <r>
    <n v="39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5"/>
    <s v="Q2`21"/>
    <n v="5888610"/>
    <n v="81447"/>
  </r>
  <r>
    <n v="5"/>
    <x v="6"/>
    <s v="MSI GS66CML"/>
    <x v="3"/>
    <x v="0"/>
    <x v="1"/>
    <x v="10"/>
    <s v="RTX2070"/>
    <x v="0"/>
    <s v="1920x1080"/>
    <x v="0"/>
    <x v="0"/>
    <n v="205779"/>
    <s v="41_205-210"/>
    <s v="20_200-210"/>
    <x v="5"/>
    <x v="5"/>
    <s v="Q2`21"/>
    <n v="1028895"/>
    <n v="14231"/>
  </r>
  <r>
    <n v="15"/>
    <x v="6"/>
    <s v="MSI GS66CML 10U"/>
    <x v="3"/>
    <x v="0"/>
    <x v="1"/>
    <x v="10"/>
    <s v="RTX3060"/>
    <x v="0"/>
    <s v="1920x1080"/>
    <x v="0"/>
    <x v="0"/>
    <n v="232093"/>
    <s v="46_230-235"/>
    <s v="23_230-240"/>
    <x v="5"/>
    <x v="5"/>
    <s v="Q2`21"/>
    <n v="3481395"/>
    <n v="48152"/>
  </r>
  <r>
    <n v="7"/>
    <x v="6"/>
    <s v="MSI WF65 10T"/>
    <x v="5"/>
    <x v="0"/>
    <x v="1"/>
    <x v="10"/>
    <s v="Quadro P620/T1000"/>
    <x v="0"/>
    <s v="1920x1080"/>
    <x v="0"/>
    <x v="0"/>
    <n v="141683"/>
    <s v="28_140-145"/>
    <s v="14_140-150"/>
    <x v="5"/>
    <x v="5"/>
    <s v="Q2`21"/>
    <n v="991781"/>
    <n v="13718"/>
  </r>
  <r>
    <n v="42"/>
    <x v="6"/>
    <s v="Prestige 14 A10SC"/>
    <x v="2"/>
    <x v="0"/>
    <x v="1"/>
    <x v="11"/>
    <s v="GTX1650"/>
    <x v="2"/>
    <s v="1920x1080"/>
    <x v="0"/>
    <x v="0"/>
    <n v="91270"/>
    <s v="18_90-95"/>
    <s v="9_90-100"/>
    <x v="5"/>
    <x v="5"/>
    <s v="Q2`21"/>
    <n v="3833340"/>
    <n v="53020"/>
  </r>
  <r>
    <n v="18"/>
    <x v="6"/>
    <s v="Prestige 14 A11SC"/>
    <x v="2"/>
    <x v="0"/>
    <x v="1"/>
    <x v="6"/>
    <s v="GTX1650"/>
    <x v="2"/>
    <s v="1920x1080"/>
    <x v="0"/>
    <x v="0"/>
    <n v="118153"/>
    <s v="23_115-120"/>
    <s v="11_110-120"/>
    <x v="5"/>
    <x v="5"/>
    <s v="Q2`21"/>
    <n v="2126754"/>
    <n v="29416"/>
  </r>
  <r>
    <n v="11"/>
    <x v="6"/>
    <s v="Prestige 15 A10SC"/>
    <x v="3"/>
    <x v="0"/>
    <x v="1"/>
    <x v="11"/>
    <s v="GTX1650"/>
    <x v="0"/>
    <s v="1920x1080"/>
    <x v="0"/>
    <x v="0"/>
    <n v="95738"/>
    <s v="19_95-100"/>
    <s v="9_90-100"/>
    <x v="5"/>
    <x v="5"/>
    <s v="Q2`21"/>
    <n v="1053118"/>
    <n v="14566"/>
  </r>
  <r>
    <n v="21"/>
    <x v="6"/>
    <s v="Prestige 15 A11SC"/>
    <x v="3"/>
    <x v="0"/>
    <x v="1"/>
    <x v="6"/>
    <s v="GTX1650"/>
    <x v="0"/>
    <s v="1920x1080"/>
    <x v="0"/>
    <x v="0"/>
    <n v="126909"/>
    <s v="25_125-130"/>
    <s v="12_120-130"/>
    <x v="5"/>
    <x v="5"/>
    <s v="Q2`21"/>
    <n v="2665089"/>
    <n v="36862"/>
  </r>
  <r>
    <n v="436"/>
    <x v="6"/>
    <s v="Stealth 15M A11S"/>
    <x v="3"/>
    <x v="0"/>
    <x v="1"/>
    <x v="6"/>
    <s v="RTX2060"/>
    <x v="0"/>
    <s v="1920x1080"/>
    <x v="0"/>
    <x v="0"/>
    <n v="105486"/>
    <s v="21_105-110"/>
    <s v="10_100-110"/>
    <x v="5"/>
    <x v="5"/>
    <s v="Q2`21"/>
    <n v="45991896"/>
    <n v="636126"/>
  </r>
  <r>
    <n v="25"/>
    <x v="6"/>
    <s v="Summit B14 A11M"/>
    <x v="2"/>
    <x v="0"/>
    <x v="1"/>
    <x v="6"/>
    <s v="Int"/>
    <x v="2"/>
    <s v="1920x1080"/>
    <x v="1"/>
    <x v="0"/>
    <n v="86910"/>
    <s v="17_85-90"/>
    <s v="8_80-90"/>
    <x v="5"/>
    <x v="5"/>
    <s v="Q2`21"/>
    <n v="2172750"/>
    <n v="30052"/>
  </r>
  <r>
    <n v="26"/>
    <x v="6"/>
    <s v="Summit B15 A11M"/>
    <x v="0"/>
    <x v="0"/>
    <x v="1"/>
    <x v="6"/>
    <s v="Int"/>
    <x v="0"/>
    <s v="1920x1080"/>
    <x v="1"/>
    <x v="0"/>
    <n v="91017"/>
    <s v="18_90-95"/>
    <s v="9_90-100"/>
    <x v="5"/>
    <x v="5"/>
    <s v="Q2`21"/>
    <n v="2366442"/>
    <n v="32731"/>
  </r>
  <r>
    <n v="7"/>
    <x v="6"/>
    <s v="Summit E14 A11SC"/>
    <x v="2"/>
    <x v="0"/>
    <x v="1"/>
    <x v="6"/>
    <s v="GTX1650"/>
    <x v="2"/>
    <s v="1920x1080"/>
    <x v="1"/>
    <x v="0"/>
    <n v="115427"/>
    <s v="23_115-120"/>
    <s v="11_110-120"/>
    <x v="5"/>
    <x v="5"/>
    <s v="Q2`21"/>
    <n v="807989"/>
    <n v="11176"/>
  </r>
  <r>
    <n v="16"/>
    <x v="6"/>
    <s v="Summit E15 A11SC"/>
    <x v="3"/>
    <x v="0"/>
    <x v="1"/>
    <x v="6"/>
    <s v="GTX1650"/>
    <x v="0"/>
    <s v="1920x1080"/>
    <x v="1"/>
    <x v="0"/>
    <n v="132990"/>
    <s v="26_130-135"/>
    <s v="13_130-140"/>
    <x v="5"/>
    <x v="5"/>
    <s v="Q2`21"/>
    <n v="2127840"/>
    <n v="29431"/>
  </r>
  <r>
    <n v="38"/>
    <x v="7"/>
    <s v="MateBook 13 WRTB"/>
    <x v="2"/>
    <x v="0"/>
    <x v="1"/>
    <x v="11"/>
    <s v="MX250"/>
    <x v="3"/>
    <s v="2160x1440"/>
    <x v="0"/>
    <x v="0"/>
    <n v="72990"/>
    <s v="14_70-75"/>
    <s v="7_70-80"/>
    <x v="6"/>
    <x v="5"/>
    <s v="Q2`21"/>
    <n v="2773620"/>
    <n v="38363"/>
  </r>
  <r>
    <n v="19"/>
    <x v="7"/>
    <s v="Matebook D16 AMD HVY"/>
    <x v="0"/>
    <x v="0"/>
    <x v="0"/>
    <x v="7"/>
    <s v="Int"/>
    <x v="5"/>
    <s v="1920x1080"/>
    <x v="0"/>
    <x v="0"/>
    <n v="69890"/>
    <s v="13_65-70"/>
    <s v="6_60-70"/>
    <x v="4"/>
    <x v="5"/>
    <s v="Q2`21"/>
    <n v="1327910"/>
    <n v="18367"/>
  </r>
  <r>
    <n v="153"/>
    <x v="7"/>
    <s v="Matebook X EUL"/>
    <x v="2"/>
    <x v="0"/>
    <x v="1"/>
    <x v="11"/>
    <s v="Int"/>
    <x v="3"/>
    <s v="3000x2000"/>
    <x v="1"/>
    <x v="0"/>
    <n v="99993"/>
    <s v="19_95-100"/>
    <s v="9_90-100"/>
    <x v="5"/>
    <x v="5"/>
    <s v="Q2`21"/>
    <n v="15298929"/>
    <n v="211603"/>
  </r>
  <r>
    <n v="90"/>
    <x v="8"/>
    <s v="Hunter V700"/>
    <x v="3"/>
    <x v="0"/>
    <x v="1"/>
    <x v="10"/>
    <s v="RTX2060"/>
    <x v="5"/>
    <s v="1920x1080"/>
    <x v="0"/>
    <x v="0"/>
    <n v="134990"/>
    <s v="26_130-135"/>
    <s v="13_130-140"/>
    <x v="5"/>
    <x v="5"/>
    <s v="Q2`21"/>
    <n v="12149100"/>
    <n v="168037"/>
  </r>
  <r>
    <n v="34"/>
    <x v="8"/>
    <s v="MagicBook 14 2021 (53011T)"/>
    <x v="2"/>
    <x v="0"/>
    <x v="1"/>
    <x v="6"/>
    <s v="Int"/>
    <x v="2"/>
    <s v="1920x1080"/>
    <x v="0"/>
    <x v="0"/>
    <n v="77456"/>
    <s v="15_75-80"/>
    <s v="7_70-80"/>
    <x v="6"/>
    <x v="5"/>
    <s v="Q2`21"/>
    <n v="2633504"/>
    <n v="36425"/>
  </r>
  <r>
    <n v="71"/>
    <x v="8"/>
    <s v="MagicBook 14 AMD Nbl"/>
    <x v="2"/>
    <x v="0"/>
    <x v="0"/>
    <x v="1"/>
    <s v="Int"/>
    <x v="2"/>
    <s v="1920x1080"/>
    <x v="0"/>
    <x v="0"/>
    <n v="52242"/>
    <s v="10_50-55"/>
    <s v="5_50-60"/>
    <x v="2"/>
    <x v="5"/>
    <s v="Q2`21"/>
    <n v="3709182"/>
    <n v="51303"/>
  </r>
  <r>
    <n v="55"/>
    <x v="8"/>
    <s v="MagicBook 15 2021 (53011T)"/>
    <x v="0"/>
    <x v="0"/>
    <x v="1"/>
    <x v="6"/>
    <s v="Int"/>
    <x v="0"/>
    <s v="1920x1080"/>
    <x v="0"/>
    <x v="0"/>
    <n v="79025"/>
    <s v="15_75-80"/>
    <s v="7_70-80"/>
    <x v="6"/>
    <x v="5"/>
    <s v="Q2`21"/>
    <n v="4346375"/>
    <n v="60116"/>
  </r>
  <r>
    <n v="328"/>
    <x v="8"/>
    <s v="MagicBook 15 AMD Boh"/>
    <x v="0"/>
    <x v="0"/>
    <x v="0"/>
    <x v="1"/>
    <s v="Int"/>
    <x v="0"/>
    <s v="1920x1080"/>
    <x v="0"/>
    <x v="0"/>
    <n v="57296"/>
    <s v="11_55-60"/>
    <s v="5_50-60"/>
    <x v="2"/>
    <x v="5"/>
    <s v="Q2`21"/>
    <n v="18793088"/>
    <n v="259932"/>
  </r>
  <r>
    <n v="3"/>
    <x v="8"/>
    <s v="MagicBook PRO 2020"/>
    <x v="1"/>
    <x v="0"/>
    <x v="1"/>
    <x v="11"/>
    <s v="MX350"/>
    <x v="5"/>
    <s v="1920x1080"/>
    <x v="0"/>
    <x v="0"/>
    <n v="86117"/>
    <s v="17_85-90"/>
    <s v="8_80-90"/>
    <x v="5"/>
    <x v="5"/>
    <s v="Q2`21"/>
    <n v="258351"/>
    <n v="3573"/>
  </r>
  <r>
    <n v="539"/>
    <x v="8"/>
    <s v="MagicBook PRO II"/>
    <x v="0"/>
    <x v="0"/>
    <x v="0"/>
    <x v="28"/>
    <s v="Int"/>
    <x v="5"/>
    <s v="1920x1080"/>
    <x v="0"/>
    <x v="0"/>
    <n v="66475"/>
    <s v="13_65-70"/>
    <s v="6_60-70"/>
    <x v="4"/>
    <x v="5"/>
    <s v="Q2`21"/>
    <n v="35830025"/>
    <n v="495574"/>
  </r>
  <r>
    <n v="320"/>
    <x v="8"/>
    <s v="MagicBook X 14 (NBR)"/>
    <x v="2"/>
    <x v="0"/>
    <x v="1"/>
    <x v="11"/>
    <s v="Int"/>
    <x v="2"/>
    <s v="1920x1080"/>
    <x v="0"/>
    <x v="0"/>
    <n v="45992"/>
    <s v="9_45-50"/>
    <s v="4_40-50"/>
    <x v="1"/>
    <x v="5"/>
    <s v="Q2`21"/>
    <n v="14717440"/>
    <n v="203561"/>
  </r>
  <r>
    <n v="532"/>
    <x v="8"/>
    <s v="MagicBook X 15 (BBR)"/>
    <x v="0"/>
    <x v="0"/>
    <x v="1"/>
    <x v="11"/>
    <s v="Int"/>
    <x v="0"/>
    <s v="1920x1080"/>
    <x v="0"/>
    <x v="0"/>
    <n v="51270"/>
    <s v="10_50-55"/>
    <s v="5_50-60"/>
    <x v="2"/>
    <x v="5"/>
    <s v="Q2`21"/>
    <n v="27275640"/>
    <n v="377256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5"/>
    <s v="Q2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5"/>
    <s v="Q2`21"/>
    <n v="11470000"/>
    <n v="155420"/>
  </r>
  <r>
    <n v="1450"/>
    <x v="9"/>
    <s v="Other"/>
    <x v="0"/>
    <x v="0"/>
    <x v="1"/>
    <x v="12"/>
    <s v="Int"/>
    <x v="0"/>
    <m/>
    <x v="0"/>
    <x v="1"/>
    <n v="25400"/>
    <s v="5_25-30"/>
    <s v="2_20-30"/>
    <x v="0"/>
    <x v="5"/>
    <s v="Q2`21"/>
    <n v="36830000"/>
    <n v="499051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5"/>
    <s v="Q2`21"/>
    <n v="1170000"/>
    <n v="15854"/>
  </r>
  <r>
    <n v="1340"/>
    <x v="9"/>
    <s v="Other"/>
    <x v="0"/>
    <x v="0"/>
    <x v="1"/>
    <x v="4"/>
    <s v="Int"/>
    <x v="0"/>
    <m/>
    <x v="0"/>
    <x v="0"/>
    <n v="35700"/>
    <s v="7_35-40"/>
    <s v="3_30-40"/>
    <x v="3"/>
    <x v="5"/>
    <s v="Q2`21"/>
    <n v="47838000"/>
    <n v="648211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5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5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5"/>
    <s v="Q2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5"/>
    <s v="Q2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5"/>
    <s v="Q2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5"/>
    <s v="Q2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5"/>
    <s v="Q2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5"/>
    <s v="Q2`21"/>
    <n v="1525000"/>
    <n v="20664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5"/>
    <s v="Q2`21"/>
    <n v="33176000"/>
    <n v="449539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5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5"/>
    <s v="Q2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5"/>
    <s v="Q2`21"/>
    <n v="4350000"/>
    <n v="58943"/>
  </r>
  <r>
    <n v="3450"/>
    <x v="9"/>
    <s v="Other"/>
    <x v="2"/>
    <x v="0"/>
    <x v="1"/>
    <x v="2"/>
    <s v="Int"/>
    <x v="2"/>
    <m/>
    <x v="0"/>
    <x v="1"/>
    <n v="28300"/>
    <s v="5_25-30"/>
    <s v="2_20-30"/>
    <x v="0"/>
    <x v="5"/>
    <s v="Q2`21"/>
    <n v="97635000"/>
    <n v="1322967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5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5"/>
    <s v="Q2`21"/>
    <n v="16415000"/>
    <n v="222425"/>
  </r>
  <r>
    <n v="1075"/>
    <x v="9"/>
    <s v="Other"/>
    <x v="2"/>
    <x v="0"/>
    <x v="1"/>
    <x v="24"/>
    <s v="Int"/>
    <x v="2"/>
    <m/>
    <x v="0"/>
    <x v="1"/>
    <n v="24500"/>
    <s v="4_20-25"/>
    <s v="2_20-30"/>
    <x v="0"/>
    <x v="5"/>
    <s v="Q2`21"/>
    <n v="26337500"/>
    <n v="356877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5"/>
    <s v="Q2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5"/>
    <s v="Q2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5"/>
    <s v="Q2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5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5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5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5"/>
    <s v="Q2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5"/>
    <s v="Q2`21"/>
    <n v="17052000"/>
    <n v="231057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5"/>
    <s v="Q2`21"/>
    <n v="69687000"/>
    <n v="944268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5"/>
    <s v="Q2`21"/>
    <n v="7592400"/>
    <n v="102878"/>
  </r>
  <r>
    <n v="1357"/>
    <x v="0"/>
    <s v="Aspire A114-32"/>
    <x v="2"/>
    <x v="0"/>
    <x v="1"/>
    <x v="2"/>
    <s v="Int"/>
    <x v="2"/>
    <s v="1366x768"/>
    <x v="0"/>
    <x v="1"/>
    <n v="25390"/>
    <s v="5_25-30"/>
    <s v="2_20-30"/>
    <x v="0"/>
    <x v="6"/>
    <s v="Q3`21"/>
    <n v="34454230"/>
    <n v="466859"/>
  </r>
  <r>
    <n v="146"/>
    <x v="0"/>
    <s v="Aspire A114-33"/>
    <x v="2"/>
    <x v="0"/>
    <x v="1"/>
    <x v="24"/>
    <s v="Int"/>
    <x v="2"/>
    <s v="1366x768"/>
    <x v="0"/>
    <x v="1"/>
    <n v="25450"/>
    <s v="5_25-30"/>
    <s v="2_20-30"/>
    <x v="0"/>
    <x v="6"/>
    <s v="Q3`21"/>
    <n v="3715700"/>
    <n v="50348"/>
  </r>
  <r>
    <n v="309"/>
    <x v="0"/>
    <s v="Aspire A115-32"/>
    <x v="0"/>
    <x v="0"/>
    <x v="1"/>
    <x v="24"/>
    <s v="Int"/>
    <x v="0"/>
    <s v="1366x768"/>
    <x v="0"/>
    <x v="1"/>
    <n v="27690"/>
    <s v="5_25-30"/>
    <s v="2_20-30"/>
    <x v="0"/>
    <x v="6"/>
    <s v="Q3`21"/>
    <n v="8556210"/>
    <n v="115938"/>
  </r>
  <r>
    <n v="23"/>
    <x v="0"/>
    <s v="Aspire A315-23"/>
    <x v="0"/>
    <x v="0"/>
    <x v="0"/>
    <x v="1"/>
    <s v="Int"/>
    <x v="0"/>
    <s v="1920x1080"/>
    <x v="0"/>
    <x v="0"/>
    <n v="40547"/>
    <s v="8_40-45"/>
    <s v="4_40-50"/>
    <x v="1"/>
    <x v="6"/>
    <s v="Q3`21"/>
    <n v="932581"/>
    <n v="12637"/>
  </r>
  <r>
    <n v="3"/>
    <x v="0"/>
    <s v="Aspire A315-23G"/>
    <x v="1"/>
    <x v="0"/>
    <x v="0"/>
    <x v="1"/>
    <s v="Radeon 540"/>
    <x v="0"/>
    <s v="1920x1080"/>
    <x v="0"/>
    <x v="0"/>
    <n v="40998"/>
    <s v="8_40-45"/>
    <s v="4_40-50"/>
    <x v="1"/>
    <x v="6"/>
    <s v="Q3`21"/>
    <n v="122994"/>
    <n v="1667"/>
  </r>
  <r>
    <n v="209"/>
    <x v="0"/>
    <s v="Aspire A315-34"/>
    <x v="0"/>
    <x v="0"/>
    <x v="1"/>
    <x v="2"/>
    <s v="Int"/>
    <x v="0"/>
    <s v="1366x768"/>
    <x v="0"/>
    <x v="1"/>
    <n v="29751"/>
    <s v="5_25-30"/>
    <s v="2_20-30"/>
    <x v="0"/>
    <x v="6"/>
    <s v="Q3`21"/>
    <n v="6217959"/>
    <n v="84254"/>
  </r>
  <r>
    <n v="7"/>
    <x v="0"/>
    <s v="Aspire A315-42"/>
    <x v="0"/>
    <x v="0"/>
    <x v="0"/>
    <x v="1"/>
    <s v="Int"/>
    <x v="0"/>
    <s v="1366x768/1920x0180"/>
    <x v="0"/>
    <x v="0"/>
    <n v="42077"/>
    <s v="8_40-45"/>
    <s v="4_40-50"/>
    <x v="1"/>
    <x v="6"/>
    <s v="Q3`21"/>
    <n v="294539"/>
    <n v="3991"/>
  </r>
  <r>
    <n v="3"/>
    <x v="0"/>
    <s v="Aspire A315-42G"/>
    <x v="1"/>
    <x v="0"/>
    <x v="0"/>
    <x v="1"/>
    <s v="RX540"/>
    <x v="0"/>
    <s v="1920x0180"/>
    <x v="0"/>
    <x v="0"/>
    <n v="45741"/>
    <s v="9_45-50"/>
    <s v="4_40-50"/>
    <x v="1"/>
    <x v="6"/>
    <s v="Q3`21"/>
    <n v="137223"/>
    <n v="1859"/>
  </r>
  <r>
    <n v="357"/>
    <x v="0"/>
    <s v="Aspire A315-56"/>
    <x v="0"/>
    <x v="0"/>
    <x v="1"/>
    <x v="5"/>
    <s v="Int"/>
    <x v="0"/>
    <s v="1920x1080"/>
    <x v="0"/>
    <x v="0"/>
    <n v="41702"/>
    <s v="8_40-45"/>
    <s v="4_40-50"/>
    <x v="1"/>
    <x v="6"/>
    <s v="Q3`21"/>
    <n v="14887614"/>
    <n v="201729"/>
  </r>
  <r>
    <n v="244"/>
    <x v="0"/>
    <s v="Aspire A315-57G"/>
    <x v="1"/>
    <x v="0"/>
    <x v="1"/>
    <x v="5"/>
    <s v="MX330"/>
    <x v="0"/>
    <s v="1920x1080"/>
    <x v="0"/>
    <x v="0"/>
    <n v="44235"/>
    <s v="8_40-45"/>
    <s v="4_40-50"/>
    <x v="1"/>
    <x v="6"/>
    <s v="Q3`21"/>
    <n v="10793340"/>
    <n v="146251"/>
  </r>
  <r>
    <n v="246"/>
    <x v="0"/>
    <s v="Aspire A317-32"/>
    <x v="0"/>
    <x v="0"/>
    <x v="1"/>
    <x v="2"/>
    <s v="Int"/>
    <x v="1"/>
    <s v="1600x900"/>
    <x v="0"/>
    <x v="1"/>
    <n v="35034"/>
    <s v="7_35-40"/>
    <s v="3_30-40"/>
    <x v="3"/>
    <x v="6"/>
    <s v="Q3`21"/>
    <n v="8618364"/>
    <n v="116780"/>
  </r>
  <r>
    <n v="603"/>
    <x v="0"/>
    <s v="Aspire A317-33"/>
    <x v="0"/>
    <x v="0"/>
    <x v="1"/>
    <x v="24"/>
    <s v="Int"/>
    <x v="1"/>
    <s v="1600x900"/>
    <x v="0"/>
    <x v="1"/>
    <n v="36291"/>
    <s v="7_35-40"/>
    <s v="3_30-40"/>
    <x v="3"/>
    <x v="6"/>
    <s v="Q3`21"/>
    <n v="21883473"/>
    <n v="296524"/>
  </r>
  <r>
    <n v="1275"/>
    <x v="0"/>
    <s v="Aspire A317-52"/>
    <x v="0"/>
    <x v="0"/>
    <x v="1"/>
    <x v="5"/>
    <s v="Int"/>
    <x v="1"/>
    <s v="1920x1080"/>
    <x v="0"/>
    <x v="0"/>
    <n v="49760"/>
    <s v="9_45-50"/>
    <s v="4_40-50"/>
    <x v="1"/>
    <x v="6"/>
    <s v="Q3`21"/>
    <n v="63444000"/>
    <n v="859675"/>
  </r>
  <r>
    <n v="104"/>
    <x v="0"/>
    <s v="Aspire A515-44"/>
    <x v="0"/>
    <x v="0"/>
    <x v="0"/>
    <x v="7"/>
    <s v="Int"/>
    <x v="0"/>
    <s v="1920x1080"/>
    <x v="0"/>
    <x v="0"/>
    <n v="55895"/>
    <s v="11_55-60"/>
    <s v="5_50-60"/>
    <x v="2"/>
    <x v="6"/>
    <s v="Q3`21"/>
    <n v="5813080"/>
    <n v="78768"/>
  </r>
  <r>
    <n v="163"/>
    <x v="0"/>
    <s v="Aspire A515-44G"/>
    <x v="1"/>
    <x v="0"/>
    <x v="0"/>
    <x v="7"/>
    <s v="RX640"/>
    <x v="0"/>
    <s v="1920x1080"/>
    <x v="0"/>
    <x v="0"/>
    <n v="53725"/>
    <s v="10_50-55"/>
    <s v="5_50-60"/>
    <x v="2"/>
    <x v="6"/>
    <s v="Q3`21"/>
    <n v="8757175"/>
    <n v="118661"/>
  </r>
  <r>
    <n v="108"/>
    <x v="0"/>
    <s v="Aspire A515-56"/>
    <x v="0"/>
    <x v="0"/>
    <x v="1"/>
    <x v="6"/>
    <s v="Int"/>
    <x v="0"/>
    <s v="1366x768/1920x1080"/>
    <x v="0"/>
    <x v="0"/>
    <n v="51657"/>
    <s v="10_50-55"/>
    <s v="5_50-60"/>
    <x v="2"/>
    <x v="6"/>
    <s v="Q3`21"/>
    <n v="5578956"/>
    <n v="75596"/>
  </r>
  <r>
    <n v="41"/>
    <x v="0"/>
    <s v="Aspire A517-52"/>
    <x v="0"/>
    <x v="0"/>
    <x v="1"/>
    <x v="6"/>
    <s v="Int"/>
    <x v="1"/>
    <s v="1920x1080"/>
    <x v="0"/>
    <x v="0"/>
    <n v="74168"/>
    <s v="14_70-75"/>
    <s v="7_70-80"/>
    <x v="6"/>
    <x v="6"/>
    <s v="Q3`21"/>
    <n v="3040888"/>
    <n v="41204"/>
  </r>
  <r>
    <n v="31"/>
    <x v="0"/>
    <s v="Aspire A715-41G"/>
    <x v="3"/>
    <x v="0"/>
    <x v="0"/>
    <x v="1"/>
    <s v="GTX1650"/>
    <x v="0"/>
    <s v="1920x1080"/>
    <x v="0"/>
    <x v="0"/>
    <n v="65544"/>
    <s v="13_65-70"/>
    <s v="6_60-70"/>
    <x v="4"/>
    <x v="6"/>
    <s v="Q3`21"/>
    <n v="2031864"/>
    <n v="27532"/>
  </r>
  <r>
    <n v="4519"/>
    <x v="0"/>
    <s v="Aspire A715-42G"/>
    <x v="3"/>
    <x v="0"/>
    <x v="0"/>
    <x v="22"/>
    <s v="GTX1650"/>
    <x v="0"/>
    <s v="1920x1080"/>
    <x v="0"/>
    <x v="0"/>
    <n v="58240"/>
    <s v="11_55-60"/>
    <s v="5_50-60"/>
    <x v="2"/>
    <x v="6"/>
    <s v="Q3`21"/>
    <n v="263186560"/>
    <n v="3566214"/>
  </r>
  <r>
    <n v="854"/>
    <x v="0"/>
    <s v="Aspire A715-75G"/>
    <x v="3"/>
    <x v="0"/>
    <x v="1"/>
    <x v="9"/>
    <s v="GTX1650"/>
    <x v="0"/>
    <s v="1920x1080"/>
    <x v="0"/>
    <x v="0"/>
    <n v="67936"/>
    <s v="13_65-70"/>
    <s v="6_60-70"/>
    <x v="4"/>
    <x v="6"/>
    <s v="Q3`21"/>
    <n v="58017344"/>
    <n v="786143"/>
  </r>
  <r>
    <n v="926"/>
    <x v="0"/>
    <s v="Aspire AN515-44"/>
    <x v="3"/>
    <x v="0"/>
    <x v="0"/>
    <x v="28"/>
    <s v="GTX1650"/>
    <x v="0"/>
    <s v="1920x1080"/>
    <x v="0"/>
    <x v="0"/>
    <n v="76607"/>
    <s v="15_75-80"/>
    <s v="7_70-80"/>
    <x v="6"/>
    <x v="6"/>
    <s v="Q3`21"/>
    <n v="70938082"/>
    <n v="961221"/>
  </r>
  <r>
    <n v="169"/>
    <x v="0"/>
    <s v="Aspire AN515-45"/>
    <x v="3"/>
    <x v="0"/>
    <x v="0"/>
    <x v="22"/>
    <s v="RTX3060"/>
    <x v="0"/>
    <s v="1920x1080"/>
    <x v="0"/>
    <x v="0"/>
    <n v="139765"/>
    <s v="27_135-140"/>
    <s v="13_130-140"/>
    <x v="5"/>
    <x v="6"/>
    <s v="Q3`21"/>
    <n v="23620285"/>
    <n v="320058"/>
  </r>
  <r>
    <n v="430"/>
    <x v="0"/>
    <s v="Aspire AN515-54"/>
    <x v="3"/>
    <x v="0"/>
    <x v="1"/>
    <x v="9"/>
    <s v="GTX1050/GTX1650/GTX1660"/>
    <x v="0"/>
    <s v="1920x1080"/>
    <x v="0"/>
    <x v="0"/>
    <n v="77001"/>
    <s v="15_75-80"/>
    <s v="7_70-80"/>
    <x v="6"/>
    <x v="6"/>
    <s v="Q3`21"/>
    <n v="33110430"/>
    <n v="448651"/>
  </r>
  <r>
    <n v="701"/>
    <x v="0"/>
    <s v="Aspire AN515-55"/>
    <x v="3"/>
    <x v="0"/>
    <x v="1"/>
    <x v="10"/>
    <s v="GTX1650/RTX2060/RTX3060"/>
    <x v="0"/>
    <s v="1920x1080"/>
    <x v="0"/>
    <x v="0"/>
    <n v="85295"/>
    <s v="17_85-90"/>
    <s v="8_80-90"/>
    <x v="5"/>
    <x v="6"/>
    <s v="Q3`21"/>
    <n v="59791795"/>
    <n v="810187"/>
  </r>
  <r>
    <n v="3"/>
    <x v="0"/>
    <s v="Aspire AN517-51"/>
    <x v="3"/>
    <x v="0"/>
    <x v="1"/>
    <x v="9"/>
    <s v="GTX1050"/>
    <x v="1"/>
    <s v="1920x1080"/>
    <x v="0"/>
    <x v="0"/>
    <n v="67978"/>
    <s v="13_65-70"/>
    <s v="6_60-70"/>
    <x v="4"/>
    <x v="6"/>
    <s v="Q3`21"/>
    <n v="203934"/>
    <n v="2763"/>
  </r>
  <r>
    <n v="438"/>
    <x v="0"/>
    <s v="Aspire AN517-52"/>
    <x v="3"/>
    <x v="0"/>
    <x v="1"/>
    <x v="10"/>
    <s v="GTX1650/RTX2060"/>
    <x v="1"/>
    <s v="1920x1080"/>
    <x v="0"/>
    <x v="0"/>
    <n v="78751"/>
    <s v="15_75-80"/>
    <s v="7_70-80"/>
    <x v="6"/>
    <x v="6"/>
    <s v="Q3`21"/>
    <n v="34492938"/>
    <n v="467384"/>
  </r>
  <r>
    <n v="1187"/>
    <x v="0"/>
    <s v="Aspire Nitro AN517-41"/>
    <x v="3"/>
    <x v="0"/>
    <x v="0"/>
    <x v="22"/>
    <s v="RTX3060/RTX3070"/>
    <x v="1"/>
    <s v="1920x1080"/>
    <x v="0"/>
    <x v="0"/>
    <n v="152138"/>
    <s v="30_150-155"/>
    <s v="15_150-160"/>
    <x v="5"/>
    <x v="6"/>
    <s v="Q3`21"/>
    <n v="180587806"/>
    <n v="2446989"/>
  </r>
  <r>
    <n v="3"/>
    <x v="0"/>
    <s v="ConceptD 3 CN314-72G"/>
    <x v="5"/>
    <x v="0"/>
    <x v="1"/>
    <x v="10"/>
    <s v="GTX1650"/>
    <x v="2"/>
    <s v="1920x1080"/>
    <x v="0"/>
    <x v="0"/>
    <n v="169090"/>
    <s v="33_165-170"/>
    <s v="16_160-170"/>
    <x v="5"/>
    <x v="6"/>
    <s v="Q3`21"/>
    <n v="507270"/>
    <n v="6874"/>
  </r>
  <r>
    <n v="4"/>
    <x v="0"/>
    <s v="ConceptD 3 CN315-72G"/>
    <x v="5"/>
    <x v="1"/>
    <x v="1"/>
    <x v="10"/>
    <s v="GTX1650"/>
    <x v="0"/>
    <s v="1920x1080"/>
    <x v="0"/>
    <x v="0"/>
    <n v="164298"/>
    <s v="32_160-165"/>
    <s v="16_160-170"/>
    <x v="5"/>
    <x v="6"/>
    <s v="Q3`21"/>
    <n v="657192"/>
    <n v="8905"/>
  </r>
  <r>
    <n v="1"/>
    <x v="0"/>
    <s v="ConceptD 3 Ezel CC315-72G"/>
    <x v="5"/>
    <x v="1"/>
    <x v="1"/>
    <x v="10"/>
    <s v="GTX1650"/>
    <x v="0"/>
    <s v="1920x1080"/>
    <x v="1"/>
    <x v="0"/>
    <n v="200490"/>
    <s v="40_200-205"/>
    <s v="20_200-210"/>
    <x v="5"/>
    <x v="6"/>
    <s v="Q3`21"/>
    <n v="200490"/>
    <n v="2717"/>
  </r>
  <r>
    <n v="12"/>
    <x v="0"/>
    <s v="ConceptD 3 Pro CN315-72P"/>
    <x v="5"/>
    <x v="1"/>
    <x v="1"/>
    <x v="10"/>
    <s v="Quadro T1000"/>
    <x v="0"/>
    <s v="1920x1080"/>
    <x v="0"/>
    <x v="0"/>
    <n v="201015"/>
    <s v="40_200-205"/>
    <s v="20_200-210"/>
    <x v="5"/>
    <x v="6"/>
    <s v="Q3`21"/>
    <n v="2412180"/>
    <n v="32685"/>
  </r>
  <r>
    <n v="7"/>
    <x v="0"/>
    <s v="ConceptD 7 CN715-72G"/>
    <x v="5"/>
    <x v="1"/>
    <x v="1"/>
    <x v="10"/>
    <s v="RTX2080"/>
    <x v="0"/>
    <s v="1920x1080/3840×2160"/>
    <x v="0"/>
    <x v="0"/>
    <n v="283900"/>
    <s v="56_280-285"/>
    <s v="28_280-290"/>
    <x v="5"/>
    <x v="6"/>
    <s v="Q3`21"/>
    <n v="1987300"/>
    <n v="26928"/>
  </r>
  <r>
    <n v="1"/>
    <x v="0"/>
    <s v="ConceptD 7 Ezel Pro CC715-71P"/>
    <x v="5"/>
    <x v="1"/>
    <x v="1"/>
    <x v="10"/>
    <s v="RTX3000/RTX5000"/>
    <x v="0"/>
    <s v="3840x2160"/>
    <x v="0"/>
    <x v="0"/>
    <n v="319990"/>
    <s v="63_315-320"/>
    <s v="31_310-320"/>
    <x v="5"/>
    <x v="6"/>
    <s v="Q3`21"/>
    <n v="319990"/>
    <n v="4336"/>
  </r>
  <r>
    <n v="1"/>
    <x v="0"/>
    <s v="ConceptD 9 Pro CN917-71P"/>
    <x v="5"/>
    <x v="1"/>
    <x v="1"/>
    <x v="9"/>
    <s v="RTX5000"/>
    <x v="1"/>
    <s v="3840×2160"/>
    <x v="1"/>
    <x v="0"/>
    <n v="498490"/>
    <s v="99_495-500"/>
    <s v="49_490-500"/>
    <x v="5"/>
    <x v="6"/>
    <s v="Q3`21"/>
    <n v="498490"/>
    <n v="6755"/>
  </r>
  <r>
    <n v="205"/>
    <x v="0"/>
    <s v="Enduro EN314-51W"/>
    <x v="2"/>
    <x v="1"/>
    <x v="1"/>
    <x v="11"/>
    <s v="Int"/>
    <x v="2"/>
    <s v="1920x1080"/>
    <x v="0"/>
    <x v="0"/>
    <n v="120281"/>
    <s v="24_120-125"/>
    <s v="12_120-130"/>
    <x v="5"/>
    <x v="6"/>
    <s v="Q3`21"/>
    <n v="24657605"/>
    <n v="334114"/>
  </r>
  <r>
    <n v="9851"/>
    <x v="0"/>
    <s v="Extensa 215-31"/>
    <x v="0"/>
    <x v="0"/>
    <x v="1"/>
    <x v="2"/>
    <s v="Int"/>
    <x v="0"/>
    <s v="1366x768/1920x1080"/>
    <x v="0"/>
    <x v="1"/>
    <n v="29363"/>
    <s v="5_25-30"/>
    <s v="2_20-30"/>
    <x v="0"/>
    <x v="6"/>
    <s v="Q3`21"/>
    <n v="289254913"/>
    <n v="3919443"/>
  </r>
  <r>
    <n v="820"/>
    <x v="0"/>
    <s v="Extensa 215-52"/>
    <x v="0"/>
    <x v="0"/>
    <x v="1"/>
    <x v="5"/>
    <s v="Int"/>
    <x v="0"/>
    <s v="1920x1080"/>
    <x v="0"/>
    <x v="0"/>
    <n v="49570"/>
    <s v="9_45-50"/>
    <s v="4_40-50"/>
    <x v="1"/>
    <x v="6"/>
    <s v="Q3`21"/>
    <n v="40647400"/>
    <n v="550778"/>
  </r>
  <r>
    <n v="3516"/>
    <x v="0"/>
    <s v="Extensa EX215-22"/>
    <x v="0"/>
    <x v="0"/>
    <x v="0"/>
    <x v="1"/>
    <s v="Int"/>
    <x v="0"/>
    <s v="1920x1080"/>
    <x v="0"/>
    <x v="0"/>
    <n v="40138"/>
    <s v="8_40-45"/>
    <s v="4_40-50"/>
    <x v="1"/>
    <x v="6"/>
    <s v="Q3`21"/>
    <n v="141125208"/>
    <n v="1912266"/>
  </r>
  <r>
    <n v="44"/>
    <x v="0"/>
    <s v="Extensa EX215-22G"/>
    <x v="1"/>
    <x v="0"/>
    <x v="0"/>
    <x v="1"/>
    <s v="Radeon 625"/>
    <x v="0"/>
    <s v="1920x1080"/>
    <x v="0"/>
    <x v="0"/>
    <n v="46990"/>
    <s v="9_45-50"/>
    <s v="4_40-50"/>
    <x v="1"/>
    <x v="6"/>
    <s v="Q3`21"/>
    <n v="2067560"/>
    <n v="28016"/>
  </r>
  <r>
    <n v="71"/>
    <x v="0"/>
    <s v="Extensa EX215-51"/>
    <x v="0"/>
    <x v="0"/>
    <x v="1"/>
    <x v="11"/>
    <s v="Int"/>
    <x v="0"/>
    <s v="1920x1080"/>
    <x v="0"/>
    <x v="0"/>
    <n v="44765"/>
    <s v="8_40-45"/>
    <s v="4_40-50"/>
    <x v="1"/>
    <x v="6"/>
    <s v="Q3`21"/>
    <n v="3178315"/>
    <n v="43067"/>
  </r>
  <r>
    <n v="443"/>
    <x v="0"/>
    <s v="Extensa EX215-53G"/>
    <x v="1"/>
    <x v="0"/>
    <x v="1"/>
    <x v="5"/>
    <s v="MX330"/>
    <x v="0"/>
    <s v="1920x1080"/>
    <x v="0"/>
    <x v="0"/>
    <n v="53087"/>
    <s v="10_50-55"/>
    <s v="5_50-60"/>
    <x v="2"/>
    <x v="6"/>
    <s v="Q3`21"/>
    <n v="23517541"/>
    <n v="318666"/>
  </r>
  <r>
    <n v="115"/>
    <x v="0"/>
    <s v="Predator Helios 300 PH315-53"/>
    <x v="3"/>
    <x v="0"/>
    <x v="1"/>
    <x v="10"/>
    <s v="GTX1660/RTX2060/RTX2070"/>
    <x v="0"/>
    <s v="1920x1080"/>
    <x v="0"/>
    <x v="0"/>
    <n v="145165"/>
    <s v="29_145-150"/>
    <s v="14_140-150"/>
    <x v="5"/>
    <x v="6"/>
    <s v="Q3`21"/>
    <n v="16693975"/>
    <n v="226206"/>
  </r>
  <r>
    <n v="16"/>
    <x v="0"/>
    <s v="Predator Helios 300 PH317-52"/>
    <x v="3"/>
    <x v="0"/>
    <x v="1"/>
    <x v="9"/>
    <s v="GTX1050/GTX1060"/>
    <x v="1"/>
    <s v="1920x1080"/>
    <x v="0"/>
    <x v="0"/>
    <n v="97990"/>
    <s v="19_95-100"/>
    <s v="9_90-100"/>
    <x v="5"/>
    <x v="6"/>
    <s v="Q3`21"/>
    <n v="1567840"/>
    <n v="21244"/>
  </r>
  <r>
    <n v="340"/>
    <x v="0"/>
    <s v="Spin SP314-54"/>
    <x v="2"/>
    <x v="0"/>
    <x v="1"/>
    <x v="5"/>
    <s v="Int"/>
    <x v="2"/>
    <s v="1920x1080"/>
    <x v="1"/>
    <x v="0"/>
    <n v="52990"/>
    <s v="10_50-55"/>
    <s v="5_50-60"/>
    <x v="2"/>
    <x v="6"/>
    <s v="Q3`21"/>
    <n v="18016600"/>
    <n v="244127"/>
  </r>
  <r>
    <n v="492"/>
    <x v="0"/>
    <s v="Swift SF114-34"/>
    <x v="2"/>
    <x v="0"/>
    <x v="1"/>
    <x v="24"/>
    <s v="Int"/>
    <x v="2"/>
    <s v="1920x1080"/>
    <x v="0"/>
    <x v="1"/>
    <n v="31877"/>
    <s v="6_30-35"/>
    <s v="3_30-40"/>
    <x v="3"/>
    <x v="6"/>
    <s v="Q3`21"/>
    <n v="15683484"/>
    <n v="212513"/>
  </r>
  <r>
    <n v="15"/>
    <x v="0"/>
    <s v="Swift SF314-42"/>
    <x v="2"/>
    <x v="0"/>
    <x v="0"/>
    <x v="7"/>
    <s v="Int"/>
    <x v="2"/>
    <s v="1920x1080"/>
    <x v="0"/>
    <x v="0"/>
    <n v="63666"/>
    <s v="12_60-65"/>
    <s v="6_60-70"/>
    <x v="4"/>
    <x v="6"/>
    <s v="Q3`21"/>
    <n v="954990"/>
    <n v="12940"/>
  </r>
  <r>
    <n v="36"/>
    <x v="0"/>
    <s v="Swift SF314-510G"/>
    <x v="2"/>
    <x v="0"/>
    <x v="1"/>
    <x v="6"/>
    <s v="Xe MAX 11"/>
    <x v="2"/>
    <s v="1920x1080"/>
    <x v="0"/>
    <x v="0"/>
    <n v="86027"/>
    <s v="17_85-90"/>
    <s v="8_80-90"/>
    <x v="5"/>
    <x v="6"/>
    <s v="Q3`21"/>
    <n v="3096972"/>
    <n v="41964"/>
  </r>
  <r>
    <n v="4"/>
    <x v="0"/>
    <s v="Swift SF314-57"/>
    <x v="2"/>
    <x v="0"/>
    <x v="1"/>
    <x v="5"/>
    <s v="Int/MX250"/>
    <x v="2"/>
    <s v="1920x1080"/>
    <x v="0"/>
    <x v="0"/>
    <n v="64237"/>
    <s v="12_60-65"/>
    <s v="6_60-70"/>
    <x v="4"/>
    <x v="6"/>
    <s v="Q3`21"/>
    <n v="256948"/>
    <n v="3482"/>
  </r>
  <r>
    <n v="29"/>
    <x v="0"/>
    <s v="Swift SF314-59"/>
    <x v="2"/>
    <x v="0"/>
    <x v="1"/>
    <x v="6"/>
    <s v="Int"/>
    <x v="2"/>
    <s v="1920x1080"/>
    <x v="0"/>
    <x v="0"/>
    <n v="68712"/>
    <s v="13_65-70"/>
    <s v="6_60-70"/>
    <x v="4"/>
    <x v="6"/>
    <s v="Q3`21"/>
    <n v="1992648"/>
    <n v="27001"/>
  </r>
  <r>
    <n v="4"/>
    <x v="0"/>
    <s v="Swift SF514-54GT"/>
    <x v="2"/>
    <x v="0"/>
    <x v="1"/>
    <x v="5"/>
    <s v="MX250"/>
    <x v="2"/>
    <s v="1920x1080"/>
    <x v="1"/>
    <x v="0"/>
    <n v="97040"/>
    <s v="19_95-100"/>
    <s v="9_90-100"/>
    <x v="5"/>
    <x v="6"/>
    <s v="Q3`21"/>
    <n v="388160"/>
    <n v="5260"/>
  </r>
  <r>
    <n v="8"/>
    <x v="0"/>
    <s v="Swift SF514-54T"/>
    <x v="2"/>
    <x v="0"/>
    <x v="1"/>
    <x v="5"/>
    <s v="Int"/>
    <x v="2"/>
    <s v="1920x1080"/>
    <x v="1"/>
    <x v="0"/>
    <n v="92848"/>
    <s v="18_90-95"/>
    <s v="9_90-100"/>
    <x v="5"/>
    <x v="6"/>
    <s v="Q3`21"/>
    <n v="742784"/>
    <n v="10065"/>
  </r>
  <r>
    <n v="21"/>
    <x v="0"/>
    <s v="Swift SF514-55TA"/>
    <x v="2"/>
    <x v="0"/>
    <x v="1"/>
    <x v="6"/>
    <s v="Int"/>
    <x v="2"/>
    <s v="1920x1080"/>
    <x v="1"/>
    <x v="0"/>
    <n v="84562"/>
    <s v="16_80-85"/>
    <s v="8_80-90"/>
    <x v="5"/>
    <x v="6"/>
    <s v="Q3`21"/>
    <n v="1775802"/>
    <n v="24062"/>
  </r>
  <r>
    <n v="11"/>
    <x v="0"/>
    <s v="Swift SF714-52T"/>
    <x v="2"/>
    <x v="0"/>
    <x v="1"/>
    <x v="20"/>
    <s v="Int"/>
    <x v="2"/>
    <s v="1920x1080"/>
    <x v="1"/>
    <x v="2"/>
    <n v="111147"/>
    <s v="22_110-115"/>
    <s v="11_110-120"/>
    <x v="5"/>
    <x v="6"/>
    <s v="Q3`21"/>
    <n v="1222617"/>
    <n v="16567"/>
  </r>
  <r>
    <n v="357"/>
    <x v="0"/>
    <s v="TravelMate P214-52"/>
    <x v="2"/>
    <x v="1"/>
    <x v="1"/>
    <x v="11"/>
    <s v="Int"/>
    <x v="2"/>
    <s v="1920x1080"/>
    <x v="0"/>
    <x v="0"/>
    <n v="63401"/>
    <s v="12_60-65"/>
    <s v="6_60-70"/>
    <x v="4"/>
    <x v="6"/>
    <s v="Q3`21"/>
    <n v="22634157"/>
    <n v="306696"/>
  </r>
  <r>
    <n v="116"/>
    <x v="0"/>
    <s v="TravelMate P214-53"/>
    <x v="2"/>
    <x v="1"/>
    <x v="1"/>
    <x v="6"/>
    <s v="Int"/>
    <x v="2"/>
    <s v="1920x1080"/>
    <x v="0"/>
    <x v="0"/>
    <n v="65988"/>
    <s v="13_65-70"/>
    <s v="6_60-70"/>
    <x v="4"/>
    <x v="6"/>
    <s v="Q3`21"/>
    <n v="7654608"/>
    <n v="103721"/>
  </r>
  <r>
    <n v="110"/>
    <x v="0"/>
    <s v="TravelMate P215-52"/>
    <x v="0"/>
    <x v="1"/>
    <x v="1"/>
    <x v="11"/>
    <s v="Int"/>
    <x v="0"/>
    <s v="1920x1080"/>
    <x v="0"/>
    <x v="0"/>
    <n v="69354"/>
    <s v="13_65-70"/>
    <s v="6_60-70"/>
    <x v="4"/>
    <x v="6"/>
    <s v="Q3`21"/>
    <n v="7628940"/>
    <n v="103373"/>
  </r>
  <r>
    <n v="14044"/>
    <x v="0"/>
    <s v="TravelMate P215-53"/>
    <x v="0"/>
    <x v="1"/>
    <x v="1"/>
    <x v="6"/>
    <s v="Int"/>
    <x v="0"/>
    <s v="1920x1080"/>
    <x v="0"/>
    <x v="0"/>
    <n v="73425"/>
    <s v="14_70-75"/>
    <s v="7_70-80"/>
    <x v="6"/>
    <x v="6"/>
    <s v="Q3`21"/>
    <n v="1031180700"/>
    <n v="13972638"/>
  </r>
  <r>
    <n v="4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6"/>
    <s v="Q3`21"/>
    <n v="143960"/>
    <n v="1951"/>
  </r>
  <r>
    <n v="3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6"/>
    <s v="Q3`21"/>
    <n v="234390"/>
    <n v="3176"/>
  </r>
  <r>
    <n v="469"/>
    <x v="1"/>
    <s v="Macbook Air 13 (IL)"/>
    <x v="2"/>
    <x v="0"/>
    <x v="1"/>
    <x v="5"/>
    <s v="Int"/>
    <x v="3"/>
    <s v="2304x1440/2560x1600"/>
    <x v="0"/>
    <x v="0"/>
    <n v="143695"/>
    <s v="28_140-145"/>
    <s v="14_140-150"/>
    <x v="5"/>
    <x v="6"/>
    <s v="Q3`21"/>
    <n v="67392955"/>
    <n v="913184"/>
  </r>
  <r>
    <n v="19512"/>
    <x v="1"/>
    <s v="Macbook Air 13 2020 (M1)"/>
    <x v="2"/>
    <x v="0"/>
    <x v="2"/>
    <x v="14"/>
    <s v="Int"/>
    <x v="3"/>
    <s v="2560x1600"/>
    <x v="0"/>
    <x v="3"/>
    <n v="128450"/>
    <s v="25_125-130"/>
    <s v="12_120-130"/>
    <x v="5"/>
    <x v="6"/>
    <s v="Q3`21"/>
    <n v="2506316400"/>
    <n v="33960927"/>
  </r>
  <r>
    <n v="87"/>
    <x v="1"/>
    <s v="Macbook Pro 13 (IL)"/>
    <x v="2"/>
    <x v="0"/>
    <x v="1"/>
    <x v="5"/>
    <s v="Int"/>
    <x v="3"/>
    <s v="2560x1600"/>
    <x v="0"/>
    <x v="0"/>
    <n v="221611"/>
    <s v="44_220-225"/>
    <s v="22_220-230"/>
    <x v="5"/>
    <x v="6"/>
    <s v="Q3`21"/>
    <n v="19280157"/>
    <n v="261249"/>
  </r>
  <r>
    <n v="7663"/>
    <x v="1"/>
    <s v="Macbook Pro 13 2020 (M1)"/>
    <x v="2"/>
    <x v="0"/>
    <x v="2"/>
    <x v="14"/>
    <s v="Int"/>
    <x v="3"/>
    <s v="2560x1600"/>
    <x v="0"/>
    <x v="3"/>
    <n v="154310"/>
    <s v="30_150-155"/>
    <s v="15_150-160"/>
    <x v="5"/>
    <x v="6"/>
    <s v="Q3`21"/>
    <n v="1182477530"/>
    <n v="16022731"/>
  </r>
  <r>
    <n v="2009"/>
    <x v="1"/>
    <s v="Macbook Pro 16"/>
    <x v="3"/>
    <x v="0"/>
    <x v="1"/>
    <x v="9"/>
    <s v="Pro 5300M/5500M"/>
    <x v="5"/>
    <s v="3072x1920"/>
    <x v="0"/>
    <x v="0"/>
    <n v="356780"/>
    <s v="71_355-360"/>
    <s v="35_350-360"/>
    <x v="5"/>
    <x v="6"/>
    <s v="Q3`21"/>
    <n v="716771020"/>
    <n v="9712344"/>
  </r>
  <r>
    <n v="214"/>
    <x v="2"/>
    <s v="Asus A516M"/>
    <x v="0"/>
    <x v="0"/>
    <x v="1"/>
    <x v="2"/>
    <s v="Int"/>
    <x v="0"/>
    <s v="1366x768"/>
    <x v="0"/>
    <x v="1"/>
    <n v="29120"/>
    <s v="5_25-30"/>
    <s v="2_20-30"/>
    <x v="0"/>
    <x v="6"/>
    <s v="Q3`21"/>
    <n v="6231680"/>
    <n v="84440"/>
  </r>
  <r>
    <n v="4"/>
    <x v="2"/>
    <s v="Asus D515D"/>
    <x v="0"/>
    <x v="0"/>
    <x v="0"/>
    <x v="1"/>
    <s v="Int"/>
    <x v="0"/>
    <s v="1920x1080"/>
    <x v="0"/>
    <x v="0"/>
    <n v="41875"/>
    <s v="8_40-45"/>
    <s v="4_40-50"/>
    <x v="1"/>
    <x v="6"/>
    <s v="Q3`21"/>
    <n v="167500"/>
    <n v="2270"/>
  </r>
  <r>
    <n v="4758"/>
    <x v="2"/>
    <s v="Asus FX506L"/>
    <x v="3"/>
    <x v="0"/>
    <x v="1"/>
    <x v="10"/>
    <s v="GTX1650"/>
    <x v="0"/>
    <s v="1920x1080"/>
    <x v="0"/>
    <x v="0"/>
    <n v="71103"/>
    <s v="14_70-75"/>
    <s v="7_70-80"/>
    <x v="6"/>
    <x v="6"/>
    <s v="Q3`21"/>
    <n v="338308074"/>
    <n v="4584120"/>
  </r>
  <r>
    <n v="176"/>
    <x v="2"/>
    <s v="Asus FX506Q"/>
    <x v="3"/>
    <x v="0"/>
    <x v="0"/>
    <x v="22"/>
    <s v="RTX3060"/>
    <x v="0"/>
    <s v="1920x1080"/>
    <x v="0"/>
    <x v="0"/>
    <n v="109654"/>
    <s v="21_105-110"/>
    <s v="10_100-110"/>
    <x v="5"/>
    <x v="6"/>
    <s v="Q3`21"/>
    <n v="19299104"/>
    <n v="261505"/>
  </r>
  <r>
    <n v="742"/>
    <x v="2"/>
    <s v="Asus FX706I"/>
    <x v="3"/>
    <x v="0"/>
    <x v="0"/>
    <x v="28"/>
    <s v="GTX1650/GTX1660"/>
    <x v="1"/>
    <s v="1920x1080"/>
    <x v="0"/>
    <x v="0"/>
    <n v="77721"/>
    <s v="15_75-80"/>
    <s v="7_70-80"/>
    <x v="6"/>
    <x v="6"/>
    <s v="Q3`21"/>
    <n v="57668982"/>
    <n v="781423"/>
  </r>
  <r>
    <n v="698"/>
    <x v="2"/>
    <s v="Asus FX706L"/>
    <x v="3"/>
    <x v="0"/>
    <x v="1"/>
    <x v="10"/>
    <s v="GTX1650/GTX1660"/>
    <x v="1"/>
    <s v="1920x1080"/>
    <x v="0"/>
    <x v="0"/>
    <n v="76570"/>
    <s v="15_75-80"/>
    <s v="7_70-80"/>
    <x v="6"/>
    <x v="6"/>
    <s v="Q3`21"/>
    <n v="53445860"/>
    <n v="724199"/>
  </r>
  <r>
    <n v="667"/>
    <x v="2"/>
    <s v="Asus G513Q"/>
    <x v="3"/>
    <x v="0"/>
    <x v="0"/>
    <x v="22"/>
    <s v="RTX3050 Ti, RTX3070"/>
    <x v="0"/>
    <s v="1920x1080"/>
    <x v="0"/>
    <x v="0"/>
    <n v="107580"/>
    <s v="21_105-110"/>
    <s v="10_100-110"/>
    <x v="5"/>
    <x v="6"/>
    <s v="Q3`21"/>
    <n v="71755860"/>
    <n v="972302"/>
  </r>
  <r>
    <n v="37"/>
    <x v="2"/>
    <s v="Asus G533Q"/>
    <x v="3"/>
    <x v="0"/>
    <x v="0"/>
    <x v="22"/>
    <s v="RTX3070"/>
    <x v="0"/>
    <s v="1920x1080"/>
    <x v="0"/>
    <x v="0"/>
    <n v="146389"/>
    <s v="29_145-150"/>
    <s v="14_140-150"/>
    <x v="5"/>
    <x v="6"/>
    <s v="Q3`21"/>
    <n v="5416393"/>
    <n v="73393"/>
  </r>
  <r>
    <n v="4"/>
    <x v="2"/>
    <s v="Asus G712L"/>
    <x v="3"/>
    <x v="0"/>
    <x v="1"/>
    <x v="10"/>
    <s v="RTX2060"/>
    <x v="1"/>
    <s v="1920x1080"/>
    <x v="0"/>
    <x v="0"/>
    <n v="124799"/>
    <s v="24_120-125"/>
    <s v="12_120-130"/>
    <x v="5"/>
    <x v="6"/>
    <s v="Q3`21"/>
    <n v="499196"/>
    <n v="6764"/>
  </r>
  <r>
    <n v="738"/>
    <x v="2"/>
    <s v="Asus G713Q"/>
    <x v="3"/>
    <x v="0"/>
    <x v="0"/>
    <x v="22"/>
    <s v="RTX3050 Ti, RTX3060, RTX3070"/>
    <x v="1"/>
    <s v="1920x1080"/>
    <x v="0"/>
    <x v="0"/>
    <n v="136013"/>
    <s v="27_135-140"/>
    <s v="13_130-140"/>
    <x v="5"/>
    <x v="6"/>
    <s v="Q3`21"/>
    <n v="100377594"/>
    <n v="1360130"/>
  </r>
  <r>
    <n v="386"/>
    <x v="2"/>
    <s v="Asus G733Q"/>
    <x v="3"/>
    <x v="0"/>
    <x v="0"/>
    <x v="22"/>
    <s v="RTX3080"/>
    <x v="1"/>
    <s v="1920x1080/2560x1440"/>
    <x v="0"/>
    <x v="0"/>
    <n v="247675"/>
    <s v="49_245-250"/>
    <s v="24_240-250"/>
    <x v="5"/>
    <x v="6"/>
    <s v="Q3`21"/>
    <n v="95602550"/>
    <n v="1295428"/>
  </r>
  <r>
    <n v="658"/>
    <x v="2"/>
    <s v="Asus M415U"/>
    <x v="2"/>
    <x v="0"/>
    <x v="0"/>
    <x v="25"/>
    <s v="Int"/>
    <x v="2"/>
    <s v="1920x1080"/>
    <x v="0"/>
    <x v="0"/>
    <n v="47990"/>
    <s v="9_45-50"/>
    <s v="4_40-50"/>
    <x v="1"/>
    <x v="6"/>
    <s v="Q3`21"/>
    <n v="31577420"/>
    <n v="427878"/>
  </r>
  <r>
    <n v="146"/>
    <x v="2"/>
    <s v="Asus M515D"/>
    <x v="0"/>
    <x v="0"/>
    <x v="0"/>
    <x v="1"/>
    <s v="Int"/>
    <x v="0"/>
    <s v="1366x768"/>
    <x v="0"/>
    <x v="0"/>
    <n v="38183"/>
    <s v="7_35-40"/>
    <s v="3_30-40"/>
    <x v="3"/>
    <x v="6"/>
    <s v="Q3`21"/>
    <n v="5574718"/>
    <n v="75538"/>
  </r>
  <r>
    <n v="235"/>
    <x v="2"/>
    <s v="Asus M515U"/>
    <x v="0"/>
    <x v="0"/>
    <x v="0"/>
    <x v="25"/>
    <s v="Int"/>
    <x v="0"/>
    <s v="1366x768/1920x1080"/>
    <x v="0"/>
    <x v="0"/>
    <n v="53815"/>
    <s v="10_50-55"/>
    <s v="5_50-60"/>
    <x v="2"/>
    <x v="6"/>
    <s v="Q3`21"/>
    <n v="12646525"/>
    <n v="171362"/>
  </r>
  <r>
    <n v="139"/>
    <x v="2"/>
    <s v="Asus Pro P1440F"/>
    <x v="2"/>
    <x v="1"/>
    <x v="1"/>
    <x v="11"/>
    <s v="Int"/>
    <x v="2"/>
    <s v="1920x1080"/>
    <x v="0"/>
    <x v="0"/>
    <n v="43062"/>
    <s v="8_40-45"/>
    <s v="4_40-50"/>
    <x v="1"/>
    <x v="6"/>
    <s v="Q3`21"/>
    <n v="5985618"/>
    <n v="81106"/>
  </r>
  <r>
    <n v="109"/>
    <x v="2"/>
    <s v="Asus Pro P2540F"/>
    <x v="1"/>
    <x v="1"/>
    <x v="1"/>
    <x v="11"/>
    <s v="Int/MX110"/>
    <x v="0"/>
    <s v="1920x1080"/>
    <x v="0"/>
    <x v="0"/>
    <n v="53231"/>
    <s v="10_50-55"/>
    <s v="5_50-60"/>
    <x v="2"/>
    <x v="6"/>
    <s v="Q3`21"/>
    <n v="5802179"/>
    <n v="78620"/>
  </r>
  <r>
    <n v="1212"/>
    <x v="2"/>
    <s v="Asus Pro P3540F"/>
    <x v="0"/>
    <x v="1"/>
    <x v="1"/>
    <x v="11"/>
    <s v="Int"/>
    <x v="0"/>
    <s v="1920x1080"/>
    <x v="0"/>
    <x v="0"/>
    <n v="56334"/>
    <s v="11_55-60"/>
    <s v="5_50-60"/>
    <x v="2"/>
    <x v="6"/>
    <s v="Q3`21"/>
    <n v="68276808"/>
    <n v="925160"/>
  </r>
  <r>
    <n v="77"/>
    <x v="2"/>
    <s v="Asus Pro P5440F"/>
    <x v="0"/>
    <x v="1"/>
    <x v="1"/>
    <x v="11"/>
    <s v="Int"/>
    <x v="0"/>
    <s v="1920x1080"/>
    <x v="0"/>
    <x v="0"/>
    <n v="61004"/>
    <s v="12_60-65"/>
    <s v="6_60-70"/>
    <x v="4"/>
    <x v="6"/>
    <s v="Q3`21"/>
    <n v="4697308"/>
    <n v="63649"/>
  </r>
  <r>
    <n v="4952"/>
    <x v="2"/>
    <s v="Asus R565J"/>
    <x v="0"/>
    <x v="0"/>
    <x v="1"/>
    <x v="5"/>
    <s v="Int"/>
    <x v="0"/>
    <s v="1366x768"/>
    <x v="0"/>
    <x v="0"/>
    <n v="44101"/>
    <s v="8_40-45"/>
    <s v="4_40-50"/>
    <x v="1"/>
    <x v="6"/>
    <s v="Q3`21"/>
    <n v="218388152"/>
    <n v="2959189"/>
  </r>
  <r>
    <n v="1995"/>
    <x v="2"/>
    <s v="Asus R565M"/>
    <x v="0"/>
    <x v="0"/>
    <x v="1"/>
    <x v="2"/>
    <s v="Int"/>
    <x v="0"/>
    <s v="1366x768"/>
    <x v="0"/>
    <x v="1"/>
    <n v="28398"/>
    <s v="5_25-30"/>
    <s v="2_20-30"/>
    <x v="0"/>
    <x v="6"/>
    <s v="Q3`21"/>
    <n v="56654010"/>
    <n v="767670"/>
  </r>
  <r>
    <n v="53"/>
    <x v="2"/>
    <s v="Asus X415E"/>
    <x v="2"/>
    <x v="0"/>
    <x v="1"/>
    <x v="6"/>
    <s v="Int"/>
    <x v="2"/>
    <s v="1920x1080"/>
    <x v="0"/>
    <x v="0"/>
    <n v="42823"/>
    <s v="8_40-45"/>
    <s v="4_40-50"/>
    <x v="1"/>
    <x v="6"/>
    <s v="Q3`21"/>
    <n v="2269619"/>
    <n v="30754"/>
  </r>
  <r>
    <n v="281"/>
    <x v="2"/>
    <s v="Asus X415J"/>
    <x v="2"/>
    <x v="0"/>
    <x v="1"/>
    <x v="5"/>
    <s v="Int"/>
    <x v="2"/>
    <s v="1920x1080"/>
    <x v="0"/>
    <x v="0"/>
    <n v="46429"/>
    <s v="9_45-50"/>
    <s v="4_40-50"/>
    <x v="1"/>
    <x v="6"/>
    <s v="Q3`21"/>
    <n v="13046549"/>
    <n v="176783"/>
  </r>
  <r>
    <n v="37"/>
    <x v="2"/>
    <s v="Asus X415M"/>
    <x v="2"/>
    <x v="0"/>
    <x v="1"/>
    <x v="2"/>
    <s v="Int"/>
    <x v="2"/>
    <s v="1920x1080"/>
    <x v="0"/>
    <x v="1"/>
    <n v="26977"/>
    <s v="5_25-30"/>
    <s v="2_20-30"/>
    <x v="0"/>
    <x v="6"/>
    <s v="Q3`21"/>
    <n v="998149"/>
    <n v="13525"/>
  </r>
  <r>
    <n v="1770"/>
    <x v="2"/>
    <s v="Asus X509M"/>
    <x v="0"/>
    <x v="0"/>
    <x v="1"/>
    <x v="2"/>
    <s v="Int"/>
    <x v="0"/>
    <s v="1920x1080"/>
    <x v="0"/>
    <x v="1"/>
    <n v="31326"/>
    <s v="6_30-35"/>
    <s v="3_30-40"/>
    <x v="3"/>
    <x v="6"/>
    <s v="Q3`21"/>
    <n v="55447020"/>
    <n v="751315"/>
  </r>
  <r>
    <n v="4117"/>
    <x v="2"/>
    <s v="Asus X515J"/>
    <x v="1"/>
    <x v="0"/>
    <x v="1"/>
    <x v="5"/>
    <s v="MX130"/>
    <x v="0"/>
    <s v="1920x1080"/>
    <x v="0"/>
    <x v="0"/>
    <n v="48241"/>
    <s v="9_45-50"/>
    <s v="4_40-50"/>
    <x v="1"/>
    <x v="6"/>
    <s v="Q3`21"/>
    <n v="198608197"/>
    <n v="2691168"/>
  </r>
  <r>
    <n v="4"/>
    <x v="2"/>
    <s v="ExpertBook B9400C"/>
    <x v="2"/>
    <x v="1"/>
    <x v="1"/>
    <x v="6"/>
    <s v="Int"/>
    <x v="2"/>
    <s v="1920x1080"/>
    <x v="0"/>
    <x v="0"/>
    <n v="113790"/>
    <s v="22_110-115"/>
    <s v="11_110-120"/>
    <x v="5"/>
    <x v="6"/>
    <s v="Q3`21"/>
    <n v="455160"/>
    <n v="6167"/>
  </r>
  <r>
    <n v="148"/>
    <x v="2"/>
    <s v="ExpertBook B9450F"/>
    <x v="2"/>
    <x v="1"/>
    <x v="1"/>
    <x v="11"/>
    <s v="Int"/>
    <x v="2"/>
    <s v="1920x1080"/>
    <x v="0"/>
    <x v="0"/>
    <n v="99640"/>
    <s v="19_95-100"/>
    <s v="9_90-100"/>
    <x v="5"/>
    <x v="6"/>
    <s v="Q3`21"/>
    <n v="14746720"/>
    <n v="199820"/>
  </r>
  <r>
    <n v="41"/>
    <x v="2"/>
    <s v="ExpertBook P2 P2451F"/>
    <x v="2"/>
    <x v="1"/>
    <x v="1"/>
    <x v="11"/>
    <s v="Int"/>
    <x v="2"/>
    <s v="1920x1080"/>
    <x v="0"/>
    <x v="0"/>
    <n v="53994"/>
    <s v="10_50-55"/>
    <s v="5_50-60"/>
    <x v="2"/>
    <x v="6"/>
    <s v="Q3`21"/>
    <n v="2213754"/>
    <n v="29997"/>
  </r>
  <r>
    <n v="53"/>
    <x v="2"/>
    <s v="Flow X13 GV301Q"/>
    <x v="2"/>
    <x v="0"/>
    <x v="0"/>
    <x v="22"/>
    <s v="GTX1650, GTX1650 + Ext. Doc-station with RTX3080"/>
    <x v="3"/>
    <s v="1920x1200"/>
    <x v="1"/>
    <x v="0"/>
    <n v="194279"/>
    <s v="38_190-195"/>
    <s v="19_190-200"/>
    <x v="5"/>
    <x v="6"/>
    <s v="Q3`21"/>
    <n v="10296787"/>
    <n v="139523"/>
  </r>
  <r>
    <n v="133"/>
    <x v="2"/>
    <s v="Pro BR1100F"/>
    <x v="4"/>
    <x v="1"/>
    <x v="1"/>
    <x v="24"/>
    <s v="Int"/>
    <x v="4"/>
    <s v="1366х768"/>
    <x v="0"/>
    <x v="1"/>
    <n v="38720"/>
    <s v="7_35-40"/>
    <s v="3_30-40"/>
    <x v="3"/>
    <x v="6"/>
    <s v="Q3`21"/>
    <n v="5149760"/>
    <n v="69780"/>
  </r>
  <r>
    <n v="381"/>
    <x v="2"/>
    <s v="ROG Zephyrus M16 GU603H"/>
    <x v="3"/>
    <x v="0"/>
    <x v="1"/>
    <x v="21"/>
    <s v="RTX3050 Ti/RTX3060"/>
    <x v="5"/>
    <s v="2560x1600"/>
    <x v="0"/>
    <x v="0"/>
    <n v="151192"/>
    <s v="30_150-155"/>
    <s v="15_150-160"/>
    <x v="5"/>
    <x v="6"/>
    <s v="Q3`21"/>
    <n v="57604152"/>
    <n v="780544"/>
  </r>
  <r>
    <n v="1276"/>
    <x v="2"/>
    <s v="TUF FX506H"/>
    <x v="3"/>
    <x v="0"/>
    <x v="1"/>
    <x v="21"/>
    <s v="RTX3050 Ti"/>
    <x v="0"/>
    <s v="1920x1080"/>
    <x v="0"/>
    <x v="0"/>
    <n v="85192"/>
    <s v="17_85-90"/>
    <s v="8_80-90"/>
    <x v="5"/>
    <x v="6"/>
    <s v="Q3`21"/>
    <n v="108704992"/>
    <n v="1472967"/>
  </r>
  <r>
    <n v="633"/>
    <x v="2"/>
    <s v="TUF Gaming FX706H"/>
    <x v="3"/>
    <x v="0"/>
    <x v="1"/>
    <x v="21"/>
    <s v="GTX1650/RTX3050 Ti"/>
    <x v="1"/>
    <s v="1920x1080"/>
    <x v="0"/>
    <x v="0"/>
    <n v="92714"/>
    <s v="18_90-95"/>
    <s v="9_90-100"/>
    <x v="5"/>
    <x v="6"/>
    <s v="Q3`21"/>
    <n v="58687962"/>
    <n v="795230"/>
  </r>
  <r>
    <n v="5"/>
    <x v="2"/>
    <s v="VivoBook Flip TP401M"/>
    <x v="2"/>
    <x v="0"/>
    <x v="1"/>
    <x v="2"/>
    <s v="Int"/>
    <x v="2"/>
    <s v="1920x1080"/>
    <x v="1"/>
    <x v="1"/>
    <n v="34891"/>
    <s v="6_30-35"/>
    <s v="3_30-40"/>
    <x v="3"/>
    <x v="6"/>
    <s v="Q3`21"/>
    <n v="174455"/>
    <n v="2364"/>
  </r>
  <r>
    <n v="4"/>
    <x v="2"/>
    <s v="VivoBook Flip TP470E"/>
    <x v="2"/>
    <x v="0"/>
    <x v="1"/>
    <x v="6"/>
    <s v="Xe MAX 11"/>
    <x v="2"/>
    <s v="1920x1080"/>
    <x v="1"/>
    <x v="0"/>
    <n v="63325"/>
    <s v="12_60-65"/>
    <s v="6_60-70"/>
    <x v="4"/>
    <x v="6"/>
    <s v="Q3`21"/>
    <n v="253300"/>
    <n v="3432"/>
  </r>
  <r>
    <n v="176"/>
    <x v="2"/>
    <s v="VivoBook K413J"/>
    <x v="2"/>
    <x v="0"/>
    <x v="1"/>
    <x v="5"/>
    <s v="Int"/>
    <x v="2"/>
    <s v="1920x1080"/>
    <x v="0"/>
    <x v="0"/>
    <n v="47412"/>
    <s v="9_45-50"/>
    <s v="4_40-50"/>
    <x v="1"/>
    <x v="6"/>
    <s v="Q3`21"/>
    <n v="8344512"/>
    <n v="113069"/>
  </r>
  <r>
    <n v="219"/>
    <x v="2"/>
    <s v="VivoBook M413I"/>
    <x v="2"/>
    <x v="0"/>
    <x v="0"/>
    <x v="7"/>
    <s v="Int"/>
    <x v="2"/>
    <s v="1920x1080"/>
    <x v="0"/>
    <x v="0"/>
    <n v="50236"/>
    <s v="10_50-55"/>
    <s v="5_50-60"/>
    <x v="2"/>
    <x v="6"/>
    <s v="Q3`21"/>
    <n v="11001684"/>
    <n v="149074"/>
  </r>
  <r>
    <n v="8"/>
    <x v="2"/>
    <s v="VivoBook M433I"/>
    <x v="2"/>
    <x v="0"/>
    <x v="0"/>
    <x v="7"/>
    <s v="Int"/>
    <x v="2"/>
    <s v="1920x1080"/>
    <x v="0"/>
    <x v="0"/>
    <n v="52362"/>
    <s v="10_50-55"/>
    <s v="5_50-60"/>
    <x v="2"/>
    <x v="6"/>
    <s v="Q3`21"/>
    <n v="418896"/>
    <n v="5676"/>
  </r>
  <r>
    <n v="1973"/>
    <x v="2"/>
    <s v="VivoBook M513I"/>
    <x v="0"/>
    <x v="0"/>
    <x v="0"/>
    <x v="7"/>
    <s v="Int"/>
    <x v="0"/>
    <s v="1920x1080"/>
    <x v="0"/>
    <x v="0"/>
    <n v="50437"/>
    <s v="10_50-55"/>
    <s v="5_50-60"/>
    <x v="2"/>
    <x v="6"/>
    <s v="Q3`21"/>
    <n v="99512201"/>
    <n v="1348404"/>
  </r>
  <r>
    <n v="228"/>
    <x v="2"/>
    <s v="VivoBook M513U"/>
    <x v="0"/>
    <x v="0"/>
    <x v="0"/>
    <x v="25"/>
    <s v="Int"/>
    <x v="0"/>
    <s v="1920x1080"/>
    <x v="0"/>
    <x v="0"/>
    <n v="53266"/>
    <s v="10_50-55"/>
    <s v="5_50-60"/>
    <x v="2"/>
    <x v="6"/>
    <s v="Q3`21"/>
    <n v="12144648"/>
    <n v="164562"/>
  </r>
  <r>
    <n v="68"/>
    <x v="2"/>
    <s v="VivoBook S15 M533I"/>
    <x v="0"/>
    <x v="0"/>
    <x v="0"/>
    <x v="7"/>
    <s v="Int"/>
    <x v="0"/>
    <s v="1920x1080"/>
    <x v="0"/>
    <x v="0"/>
    <n v="57702"/>
    <s v="11_55-60"/>
    <s v="5_50-60"/>
    <x v="2"/>
    <x v="6"/>
    <s v="Q3`21"/>
    <n v="3923736"/>
    <n v="53167"/>
  </r>
  <r>
    <n v="1427"/>
    <x v="2"/>
    <s v="VivoBook S15 S533E"/>
    <x v="1"/>
    <x v="0"/>
    <x v="1"/>
    <x v="6"/>
    <s v="Int/MX330/MX350"/>
    <x v="0"/>
    <s v="1920x1080"/>
    <x v="0"/>
    <x v="0"/>
    <n v="70236"/>
    <s v="14_70-75"/>
    <s v="7_70-80"/>
    <x v="6"/>
    <x v="6"/>
    <s v="Q3`21"/>
    <n v="100226772"/>
    <n v="1358086"/>
  </r>
  <r>
    <n v="358"/>
    <x v="2"/>
    <s v="VivoBook S333E"/>
    <x v="2"/>
    <x v="0"/>
    <x v="1"/>
    <x v="6"/>
    <s v="Int"/>
    <x v="3"/>
    <s v="1920x1080"/>
    <x v="0"/>
    <x v="0"/>
    <n v="72122"/>
    <s v="14_70-75"/>
    <s v="7_70-80"/>
    <x v="6"/>
    <x v="6"/>
    <s v="Q3`21"/>
    <n v="25819676"/>
    <n v="349860"/>
  </r>
  <r>
    <n v="80"/>
    <x v="2"/>
    <s v="VivoBook S435E"/>
    <x v="2"/>
    <x v="0"/>
    <x v="1"/>
    <x v="6"/>
    <s v="Int"/>
    <x v="2"/>
    <s v="1920x1080"/>
    <x v="0"/>
    <x v="0"/>
    <n v="80147"/>
    <s v="16_80-85"/>
    <s v="8_80-90"/>
    <x v="5"/>
    <x v="6"/>
    <s v="Q3`21"/>
    <n v="6411760"/>
    <n v="86880"/>
  </r>
  <r>
    <n v="185"/>
    <x v="2"/>
    <s v="VivoBook X413E"/>
    <x v="2"/>
    <x v="0"/>
    <x v="1"/>
    <x v="6"/>
    <s v="Int"/>
    <x v="2"/>
    <s v="1920x1080"/>
    <x v="0"/>
    <x v="0"/>
    <n v="68867"/>
    <s v="13_65-70"/>
    <s v="6_60-70"/>
    <x v="4"/>
    <x v="6"/>
    <s v="Q3`21"/>
    <n v="12740395"/>
    <n v="172634"/>
  </r>
  <r>
    <n v="126"/>
    <x v="2"/>
    <s v="VivoBook X512D"/>
    <x v="1"/>
    <x v="0"/>
    <x v="0"/>
    <x v="1"/>
    <s v="RX540"/>
    <x v="0"/>
    <s v="1366x768"/>
    <x v="0"/>
    <x v="0"/>
    <n v="42635"/>
    <s v="8_40-45"/>
    <s v="4_40-50"/>
    <x v="1"/>
    <x v="6"/>
    <s v="Q3`21"/>
    <n v="5372010"/>
    <n v="72791"/>
  </r>
  <r>
    <n v="164"/>
    <x v="2"/>
    <s v="VivoBook X512J"/>
    <x v="1"/>
    <x v="0"/>
    <x v="1"/>
    <x v="5"/>
    <s v="MX330"/>
    <x v="0"/>
    <s v="1920x1080"/>
    <x v="0"/>
    <x v="0"/>
    <n v="56393"/>
    <s v="11_55-60"/>
    <s v="5_50-60"/>
    <x v="2"/>
    <x v="6"/>
    <s v="Q3`21"/>
    <n v="9248452"/>
    <n v="125318"/>
  </r>
  <r>
    <n v="977"/>
    <x v="2"/>
    <s v="VivoBook X543M"/>
    <x v="0"/>
    <x v="0"/>
    <x v="1"/>
    <x v="2"/>
    <s v="Int"/>
    <x v="0"/>
    <s v="1920x1080"/>
    <x v="0"/>
    <x v="1"/>
    <n v="33816"/>
    <s v="6_30-35"/>
    <s v="3_30-40"/>
    <x v="3"/>
    <x v="6"/>
    <s v="Q3`21"/>
    <n v="33038232"/>
    <n v="447673"/>
  </r>
  <r>
    <n v="1087"/>
    <x v="2"/>
    <s v="VivoBook X712D"/>
    <x v="1"/>
    <x v="0"/>
    <x v="0"/>
    <x v="1"/>
    <s v="Int/R540X"/>
    <x v="1"/>
    <s v="1600x900/1920x1080"/>
    <x v="0"/>
    <x v="0"/>
    <n v="47745"/>
    <s v="9_45-50"/>
    <s v="4_40-50"/>
    <x v="1"/>
    <x v="6"/>
    <s v="Q3`21"/>
    <n v="51898815"/>
    <n v="703236"/>
  </r>
  <r>
    <n v="210"/>
    <x v="2"/>
    <s v="VivoBook X712F"/>
    <x v="1"/>
    <x v="0"/>
    <x v="1"/>
    <x v="4"/>
    <s v="Int/MX150"/>
    <x v="1"/>
    <s v="1600x900"/>
    <x v="0"/>
    <x v="0"/>
    <n v="55323"/>
    <s v="11_55-60"/>
    <s v="5_50-60"/>
    <x v="2"/>
    <x v="6"/>
    <s v="Q3`21"/>
    <n v="11617830"/>
    <n v="157423"/>
  </r>
  <r>
    <n v="416"/>
    <x v="2"/>
    <s v="VivoBook X712J"/>
    <x v="0"/>
    <x v="0"/>
    <x v="1"/>
    <x v="5"/>
    <s v="Int"/>
    <x v="1"/>
    <s v="1920x1080"/>
    <x v="0"/>
    <x v="0"/>
    <n v="47649"/>
    <s v="9_45-50"/>
    <s v="4_40-50"/>
    <x v="1"/>
    <x v="6"/>
    <s v="Q3`21"/>
    <n v="19821984"/>
    <n v="268591"/>
  </r>
  <r>
    <n v="89"/>
    <x v="2"/>
    <s v="Zenbook Duo UX482E"/>
    <x v="2"/>
    <x v="0"/>
    <x v="1"/>
    <x v="6"/>
    <s v="Int/MX450"/>
    <x v="2"/>
    <s v="1920x1080+ScreenPad"/>
    <x v="1"/>
    <x v="0"/>
    <n v="128240"/>
    <s v="25_125-130"/>
    <s v="12_120-130"/>
    <x v="5"/>
    <x v="6"/>
    <s v="Q3`21"/>
    <n v="11413360"/>
    <n v="154653"/>
  </r>
  <r>
    <n v="41"/>
    <x v="2"/>
    <s v="Zenbook Flip UX363E"/>
    <x v="2"/>
    <x v="0"/>
    <x v="1"/>
    <x v="6"/>
    <s v="Int"/>
    <x v="3"/>
    <s v="1920x1080"/>
    <x v="1"/>
    <x v="0"/>
    <n v="90518"/>
    <s v="18_90-95"/>
    <s v="9_90-100"/>
    <x v="5"/>
    <x v="6"/>
    <s v="Q3`21"/>
    <n v="3711238"/>
    <n v="50288"/>
  </r>
  <r>
    <n v="16"/>
    <x v="2"/>
    <s v="ZenBook Pro Duo UX581L"/>
    <x v="3"/>
    <x v="0"/>
    <x v="1"/>
    <x v="10"/>
    <s v="RTX2060"/>
    <x v="0"/>
    <s v="3840x2160+ScreenPad"/>
    <x v="1"/>
    <x v="0"/>
    <n v="221800"/>
    <s v="44_220-225"/>
    <s v="22_220-230"/>
    <x v="5"/>
    <x v="6"/>
    <s v="Q3`21"/>
    <n v="3548800"/>
    <n v="48087"/>
  </r>
  <r>
    <n v="4"/>
    <x v="2"/>
    <s v="Zenbook UM325U"/>
    <x v="2"/>
    <x v="0"/>
    <x v="0"/>
    <x v="25"/>
    <s v="Int"/>
    <x v="3"/>
    <s v="1920x1080"/>
    <x v="0"/>
    <x v="0"/>
    <n v="74990"/>
    <s v="14_70-75"/>
    <s v="7_70-80"/>
    <x v="6"/>
    <x v="6"/>
    <s v="Q3`21"/>
    <n v="299960"/>
    <n v="4064"/>
  </r>
  <r>
    <n v="50"/>
    <x v="2"/>
    <s v="Zenbook UM433I"/>
    <x v="2"/>
    <x v="0"/>
    <x v="0"/>
    <x v="7"/>
    <s v="Int/MX350"/>
    <x v="2"/>
    <s v="1920x1080"/>
    <x v="0"/>
    <x v="0"/>
    <n v="67622"/>
    <s v="13_65-70"/>
    <s v="6_60-70"/>
    <x v="4"/>
    <x v="6"/>
    <s v="Q3`21"/>
    <n v="3381100"/>
    <n v="45814"/>
  </r>
  <r>
    <n v="201"/>
    <x v="2"/>
    <s v="Zenbook UX325E"/>
    <x v="2"/>
    <x v="0"/>
    <x v="1"/>
    <x v="6"/>
    <s v="Int"/>
    <x v="3"/>
    <s v="1920x1080"/>
    <x v="0"/>
    <x v="0"/>
    <n v="76340"/>
    <s v="15_75-80"/>
    <s v="7_70-80"/>
    <x v="6"/>
    <x v="6"/>
    <s v="Q3`21"/>
    <n v="15344340"/>
    <n v="207918"/>
  </r>
  <r>
    <n v="721"/>
    <x v="2"/>
    <s v="Zenbook UX425E"/>
    <x v="2"/>
    <x v="0"/>
    <x v="1"/>
    <x v="6"/>
    <s v="Int"/>
    <x v="2"/>
    <s v="1920x1080"/>
    <x v="0"/>
    <x v="0"/>
    <n v="77521"/>
    <s v="15_75-80"/>
    <s v="7_70-80"/>
    <x v="6"/>
    <x v="6"/>
    <s v="Q3`21"/>
    <n v="55892641"/>
    <n v="757353"/>
  </r>
  <r>
    <n v="189"/>
    <x v="2"/>
    <s v="Zenbook UX425J"/>
    <x v="2"/>
    <x v="0"/>
    <x v="1"/>
    <x v="5"/>
    <s v="Int"/>
    <x v="2"/>
    <s v="1920x1080"/>
    <x v="0"/>
    <x v="0"/>
    <n v="83217"/>
    <s v="16_80-85"/>
    <s v="8_80-90"/>
    <x v="5"/>
    <x v="6"/>
    <s v="Q3`21"/>
    <n v="15728013"/>
    <n v="213117"/>
  </r>
  <r>
    <n v="142"/>
    <x v="2"/>
    <s v="Zenbook UX434F"/>
    <x v="2"/>
    <x v="0"/>
    <x v="1"/>
    <x v="11"/>
    <s v="MX250"/>
    <x v="2"/>
    <s v="1920x1080"/>
    <x v="0"/>
    <x v="0"/>
    <n v="90539"/>
    <s v="18_90-95"/>
    <s v="9_90-100"/>
    <x v="5"/>
    <x v="6"/>
    <s v="Q3`21"/>
    <n v="12856538"/>
    <n v="174208"/>
  </r>
  <r>
    <n v="148"/>
    <x v="2"/>
    <s v="Zenbook UX435E"/>
    <x v="2"/>
    <x v="0"/>
    <x v="1"/>
    <x v="6"/>
    <s v="Int/MX450"/>
    <x v="2"/>
    <s v="1920x1080"/>
    <x v="0"/>
    <x v="0"/>
    <n v="95271"/>
    <s v="19_95-100"/>
    <s v="9_90-100"/>
    <x v="5"/>
    <x v="6"/>
    <s v="Q3`21"/>
    <n v="14100108"/>
    <n v="191058"/>
  </r>
  <r>
    <n v="961"/>
    <x v="2"/>
    <s v="Zenbook UX535L"/>
    <x v="3"/>
    <x v="0"/>
    <x v="1"/>
    <x v="10"/>
    <s v="GTX1650 Ti"/>
    <x v="0"/>
    <s v="1920x1080"/>
    <x v="0"/>
    <x v="0"/>
    <n v="133857"/>
    <s v="26_130-135"/>
    <s v="13_130-140"/>
    <x v="5"/>
    <x v="6"/>
    <s v="Q3`21"/>
    <n v="128636577"/>
    <n v="1743043"/>
  </r>
  <r>
    <n v="160"/>
    <x v="2"/>
    <s v="Zephyrus GA401Q"/>
    <x v="2"/>
    <x v="0"/>
    <x v="0"/>
    <x v="22"/>
    <s v="RTX3060"/>
    <x v="2"/>
    <s v="1920x1080/2560x1440"/>
    <x v="0"/>
    <x v="0"/>
    <n v="139465"/>
    <s v="27_135-140"/>
    <s v="13_130-140"/>
    <x v="5"/>
    <x v="6"/>
    <s v="Q3`21"/>
    <n v="22314400"/>
    <n v="302363"/>
  </r>
  <r>
    <n v="133"/>
    <x v="2"/>
    <s v="Zephyrus GA503Q"/>
    <x v="3"/>
    <x v="0"/>
    <x v="0"/>
    <x v="22"/>
    <s v="RTX3060/RTX3070/RTX3080"/>
    <x v="0"/>
    <s v="1920x1080/2160x1440"/>
    <x v="0"/>
    <x v="0"/>
    <n v="177795"/>
    <s v="35_175-180"/>
    <s v="17_170-180"/>
    <x v="5"/>
    <x v="6"/>
    <s v="Q3`21"/>
    <n v="23646735"/>
    <n v="320416"/>
  </r>
  <r>
    <n v="19"/>
    <x v="3"/>
    <s v="Alienware m15 R4"/>
    <x v="3"/>
    <x v="0"/>
    <x v="1"/>
    <x v="10"/>
    <s v="RTX2070/RTX2080"/>
    <x v="0"/>
    <s v="1920x1080/3840x2160"/>
    <x v="0"/>
    <x v="0"/>
    <n v="250156"/>
    <s v="50_250-255"/>
    <s v="25_250-260"/>
    <x v="5"/>
    <x v="6"/>
    <s v="Q3`21"/>
    <n v="4752964"/>
    <n v="64403"/>
  </r>
  <r>
    <n v="146"/>
    <x v="3"/>
    <s v="G15 5510"/>
    <x v="3"/>
    <x v="0"/>
    <x v="1"/>
    <x v="10"/>
    <s v="GTX1650/RTX3050 Ti/RTX3060"/>
    <x v="0"/>
    <s v="1920x1080"/>
    <x v="0"/>
    <x v="0"/>
    <n v="112590"/>
    <s v="22_110-115"/>
    <s v="11_110-120"/>
    <x v="5"/>
    <x v="6"/>
    <s v="Q3`21"/>
    <n v="16438140"/>
    <n v="222739"/>
  </r>
  <r>
    <n v="129"/>
    <x v="3"/>
    <s v="G15 5515"/>
    <x v="3"/>
    <x v="0"/>
    <x v="0"/>
    <x v="22"/>
    <s v="RTX3050 Ti/RTX3060"/>
    <x v="0"/>
    <s v="1920x1080"/>
    <x v="0"/>
    <x v="0"/>
    <n v="119990"/>
    <s v="23_115-120"/>
    <s v="11_110-120"/>
    <x v="5"/>
    <x v="6"/>
    <s v="Q3`21"/>
    <n v="15478710"/>
    <n v="209739"/>
  </r>
  <r>
    <n v="377"/>
    <x v="3"/>
    <s v="Inspiron 3501"/>
    <x v="0"/>
    <x v="0"/>
    <x v="1"/>
    <x v="5"/>
    <s v="Int"/>
    <x v="0"/>
    <s v="1920x1080"/>
    <x v="0"/>
    <x v="0"/>
    <n v="38839"/>
    <s v="7_35-40"/>
    <s v="3_30-40"/>
    <x v="3"/>
    <x v="6"/>
    <s v="Q3`21"/>
    <n v="14642303"/>
    <n v="198405"/>
  </r>
  <r>
    <n v="229"/>
    <x v="3"/>
    <s v="Inspiron 3793"/>
    <x v="1"/>
    <x v="0"/>
    <x v="1"/>
    <x v="5"/>
    <s v="Int/MX230/MX250"/>
    <x v="1"/>
    <s v="1920x1080"/>
    <x v="0"/>
    <x v="0"/>
    <n v="61379"/>
    <s v="12_60-65"/>
    <s v="6_60-70"/>
    <x v="4"/>
    <x v="6"/>
    <s v="Q3`21"/>
    <n v="14055791"/>
    <n v="190458"/>
  </r>
  <r>
    <n v="871"/>
    <x v="3"/>
    <s v="Inspiron G3 15-3500"/>
    <x v="3"/>
    <x v="0"/>
    <x v="1"/>
    <x v="10"/>
    <s v="GTX1650 Ti/GTX1660 Ti/RTX2060"/>
    <x v="0"/>
    <s v="1920x1080"/>
    <x v="0"/>
    <x v="0"/>
    <n v="67807"/>
    <s v="13_65-70"/>
    <s v="6_60-70"/>
    <x v="4"/>
    <x v="6"/>
    <s v="Q3`21"/>
    <n v="59059897"/>
    <n v="800270"/>
  </r>
  <r>
    <n v="320"/>
    <x v="3"/>
    <s v="Inspiron G5 15-5500"/>
    <x v="3"/>
    <x v="0"/>
    <x v="1"/>
    <x v="10"/>
    <s v="GTX1650/GTX1660 Ti/RTX2060/RTX2070"/>
    <x v="0"/>
    <s v="1920x1080"/>
    <x v="0"/>
    <x v="0"/>
    <n v="88160"/>
    <s v="17_85-90"/>
    <s v="8_80-90"/>
    <x v="5"/>
    <x v="6"/>
    <s v="Q3`21"/>
    <n v="28211200"/>
    <n v="382266"/>
  </r>
  <r>
    <n v="74"/>
    <x v="3"/>
    <s v="Inspiron G5 15-5505"/>
    <x v="3"/>
    <x v="0"/>
    <x v="0"/>
    <x v="8"/>
    <s v="RX 5600M"/>
    <x v="0"/>
    <s v="1920x1080"/>
    <x v="0"/>
    <x v="0"/>
    <n v="102286"/>
    <s v="20_100-105"/>
    <s v="10_100-110"/>
    <x v="5"/>
    <x v="6"/>
    <s v="Q3`21"/>
    <n v="7569164"/>
    <n v="102563"/>
  </r>
  <r>
    <n v="45"/>
    <x v="3"/>
    <s v="Inspiron G5 15-6000"/>
    <x v="3"/>
    <x v="0"/>
    <x v="1"/>
    <x v="10"/>
    <s v="RTX2070"/>
    <x v="0"/>
    <s v="1920x1080"/>
    <x v="0"/>
    <x v="0"/>
    <n v="86116"/>
    <s v="17_85-90"/>
    <s v="8_80-90"/>
    <x v="5"/>
    <x v="6"/>
    <s v="Q3`21"/>
    <n v="3875220"/>
    <n v="52510"/>
  </r>
  <r>
    <n v="74"/>
    <x v="3"/>
    <s v="Inspiron G7 17-7700"/>
    <x v="3"/>
    <x v="0"/>
    <x v="1"/>
    <x v="10"/>
    <s v="GTX1660/RTX2060/RTX2070"/>
    <x v="1"/>
    <s v="1920x1080"/>
    <x v="0"/>
    <x v="0"/>
    <n v="124347"/>
    <s v="24_120-125"/>
    <s v="12_120-130"/>
    <x v="5"/>
    <x v="6"/>
    <s v="Q3`21"/>
    <n v="9201678"/>
    <n v="124684"/>
  </r>
  <r>
    <n v="443"/>
    <x v="3"/>
    <s v="Latitude 3301"/>
    <x v="2"/>
    <x v="1"/>
    <x v="1"/>
    <x v="4"/>
    <s v="Int"/>
    <x v="3"/>
    <s v="1920x1080"/>
    <x v="0"/>
    <x v="0"/>
    <n v="71253"/>
    <s v="14_70-75"/>
    <s v="7_70-80"/>
    <x v="6"/>
    <x v="6"/>
    <s v="Q3`21"/>
    <n v="31565079"/>
    <n v="427711"/>
  </r>
  <r>
    <n v="64"/>
    <x v="3"/>
    <s v="Latitude 3320"/>
    <x v="2"/>
    <x v="1"/>
    <x v="1"/>
    <x v="6"/>
    <s v="Int"/>
    <x v="3"/>
    <s v="1920x1080"/>
    <x v="0"/>
    <x v="0"/>
    <n v="58614"/>
    <s v="11_55-60"/>
    <s v="5_50-60"/>
    <x v="2"/>
    <x v="6"/>
    <s v="Q3`21"/>
    <n v="3751296"/>
    <n v="50831"/>
  </r>
  <r>
    <n v="7511"/>
    <x v="3"/>
    <s v="Latitude 3410"/>
    <x v="2"/>
    <x v="1"/>
    <x v="1"/>
    <x v="11"/>
    <s v="Int"/>
    <x v="2"/>
    <s v="1920x1080"/>
    <x v="0"/>
    <x v="0"/>
    <n v="54966"/>
    <s v="10_50-55"/>
    <s v="5_50-60"/>
    <x v="2"/>
    <x v="6"/>
    <s v="Q3`21"/>
    <n v="412849626"/>
    <n v="5594168"/>
  </r>
  <r>
    <n v="943"/>
    <x v="3"/>
    <s v="Latitude 3510"/>
    <x v="1"/>
    <x v="1"/>
    <x v="1"/>
    <x v="11"/>
    <s v="Int/RX640"/>
    <x v="0"/>
    <s v="1920x1080"/>
    <x v="0"/>
    <x v="0"/>
    <n v="56212"/>
    <s v="11_55-60"/>
    <s v="5_50-60"/>
    <x v="2"/>
    <x v="6"/>
    <s v="Q3`21"/>
    <n v="53007916"/>
    <n v="718264"/>
  </r>
  <r>
    <n v="4"/>
    <x v="3"/>
    <s v="Latitude 3520"/>
    <x v="1"/>
    <x v="1"/>
    <x v="1"/>
    <x v="6"/>
    <s v="MX450"/>
    <x v="0"/>
    <s v="1920x1080"/>
    <x v="0"/>
    <x v="0"/>
    <n v="61040"/>
    <s v="12_60-65"/>
    <s v="6_60-70"/>
    <x v="4"/>
    <x v="6"/>
    <s v="Q3`21"/>
    <n v="244160"/>
    <n v="3308"/>
  </r>
  <r>
    <n v="9"/>
    <x v="3"/>
    <s v="Latitude 5310"/>
    <x v="2"/>
    <x v="1"/>
    <x v="1"/>
    <x v="11"/>
    <s v="Int"/>
    <x v="3"/>
    <s v="1920x1080"/>
    <x v="0"/>
    <x v="0"/>
    <n v="75800"/>
    <s v="15_75-80"/>
    <s v="7_70-80"/>
    <x v="6"/>
    <x v="6"/>
    <s v="Q3`21"/>
    <n v="682200"/>
    <n v="9244"/>
  </r>
  <r>
    <n v="51"/>
    <x v="3"/>
    <s v="Latitude 5320"/>
    <x v="2"/>
    <x v="1"/>
    <x v="1"/>
    <x v="6"/>
    <s v="Int"/>
    <x v="3"/>
    <s v="1920x1080"/>
    <x v="0"/>
    <x v="0"/>
    <n v="95960"/>
    <s v="19_95-100"/>
    <s v="9_90-100"/>
    <x v="5"/>
    <x v="6"/>
    <s v="Q3`21"/>
    <n v="4893960"/>
    <n v="66314"/>
  </r>
  <r>
    <n v="112"/>
    <x v="3"/>
    <s v="Latitude 5410"/>
    <x v="2"/>
    <x v="1"/>
    <x v="1"/>
    <x v="11"/>
    <s v="Int"/>
    <x v="2"/>
    <s v="1920x1080"/>
    <x v="0"/>
    <x v="0"/>
    <n v="78188"/>
    <s v="15_75-80"/>
    <s v="7_70-80"/>
    <x v="6"/>
    <x v="6"/>
    <s v="Q3`21"/>
    <n v="8757056"/>
    <n v="118659"/>
  </r>
  <r>
    <n v="61"/>
    <x v="3"/>
    <s v="Latitude 5411"/>
    <x v="2"/>
    <x v="1"/>
    <x v="1"/>
    <x v="10"/>
    <s v="Int/MX250"/>
    <x v="2"/>
    <s v="1920x1080"/>
    <x v="0"/>
    <x v="0"/>
    <n v="94150"/>
    <s v="18_90-95"/>
    <s v="9_90-100"/>
    <x v="5"/>
    <x v="6"/>
    <s v="Q3`21"/>
    <n v="5743150"/>
    <n v="77820"/>
  </r>
  <r>
    <n v="424"/>
    <x v="3"/>
    <s v="Latitude 5420"/>
    <x v="2"/>
    <x v="1"/>
    <x v="1"/>
    <x v="6"/>
    <s v="Int"/>
    <x v="2"/>
    <s v="1920x1080"/>
    <x v="0"/>
    <x v="0"/>
    <n v="104860"/>
    <s v="20_100-105"/>
    <s v="10_100-110"/>
    <x v="5"/>
    <x v="6"/>
    <s v="Q3`21"/>
    <n v="44460640"/>
    <n v="602448"/>
  </r>
  <r>
    <n v="250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6"/>
    <s v="Q3`21"/>
    <n v="43924750"/>
    <n v="595186"/>
  </r>
  <r>
    <n v="9"/>
    <x v="3"/>
    <s v="Latitude 5501"/>
    <x v="0"/>
    <x v="1"/>
    <x v="1"/>
    <x v="9"/>
    <s v="Int"/>
    <x v="0"/>
    <s v="1920x1080"/>
    <x v="0"/>
    <x v="0"/>
    <n v="73018"/>
    <s v="14_70-75"/>
    <s v="7_70-80"/>
    <x v="6"/>
    <x v="6"/>
    <s v="Q3`21"/>
    <n v="657162"/>
    <n v="8905"/>
  </r>
  <r>
    <n v="38"/>
    <x v="3"/>
    <s v="Latitude 5510"/>
    <x v="0"/>
    <x v="1"/>
    <x v="1"/>
    <x v="11"/>
    <s v="Int"/>
    <x v="0"/>
    <s v="1920x1080"/>
    <x v="0"/>
    <x v="0"/>
    <n v="76136"/>
    <s v="15_75-80"/>
    <s v="7_70-80"/>
    <x v="6"/>
    <x v="6"/>
    <s v="Q3`21"/>
    <n v="2893168"/>
    <n v="39203"/>
  </r>
  <r>
    <n v="269"/>
    <x v="3"/>
    <s v="Latitude 5511"/>
    <x v="0"/>
    <x v="1"/>
    <x v="1"/>
    <x v="11"/>
    <s v="Int"/>
    <x v="0"/>
    <s v="1920x1080"/>
    <x v="0"/>
    <x v="0"/>
    <n v="86256"/>
    <s v="17_85-90"/>
    <s v="8_80-90"/>
    <x v="5"/>
    <x v="6"/>
    <s v="Q3`21"/>
    <n v="23202864"/>
    <n v="314402"/>
  </r>
  <r>
    <n v="74"/>
    <x v="3"/>
    <s v="Latitude 5520"/>
    <x v="1"/>
    <x v="1"/>
    <x v="1"/>
    <x v="6"/>
    <s v="MX450"/>
    <x v="0"/>
    <s v="1920x1080"/>
    <x v="0"/>
    <x v="0"/>
    <n v="87392"/>
    <s v="17_85-90"/>
    <s v="8_80-90"/>
    <x v="5"/>
    <x v="6"/>
    <s v="Q3`21"/>
    <n v="6467008"/>
    <n v="87629"/>
  </r>
  <r>
    <n v="9"/>
    <x v="3"/>
    <s v="Latitude 7310"/>
    <x v="2"/>
    <x v="1"/>
    <x v="1"/>
    <x v="11"/>
    <s v="Int"/>
    <x v="3"/>
    <s v="1920x1080"/>
    <x v="0"/>
    <x v="0"/>
    <n v="104566"/>
    <s v="20_100-105"/>
    <s v="10_100-110"/>
    <x v="5"/>
    <x v="6"/>
    <s v="Q3`21"/>
    <n v="941094"/>
    <n v="12752"/>
  </r>
  <r>
    <n v="38"/>
    <x v="3"/>
    <s v="Latitude 7320"/>
    <x v="2"/>
    <x v="1"/>
    <x v="1"/>
    <x v="6"/>
    <s v="Int"/>
    <x v="3"/>
    <s v="1920x1080"/>
    <x v="0"/>
    <x v="0"/>
    <n v="110462"/>
    <s v="22_110-115"/>
    <s v="11_110-120"/>
    <x v="5"/>
    <x v="6"/>
    <s v="Q3`21"/>
    <n v="4197556"/>
    <n v="56877"/>
  </r>
  <r>
    <n v="36"/>
    <x v="3"/>
    <s v="Latitude 7400"/>
    <x v="2"/>
    <x v="1"/>
    <x v="1"/>
    <x v="4"/>
    <s v="Int"/>
    <x v="2"/>
    <s v="1920x1080"/>
    <x v="0"/>
    <x v="0"/>
    <n v="94363"/>
    <s v="18_90-95"/>
    <s v="9_90-100"/>
    <x v="5"/>
    <x v="6"/>
    <s v="Q3`21"/>
    <n v="3397068"/>
    <n v="46031"/>
  </r>
  <r>
    <n v="9"/>
    <x v="3"/>
    <s v="Latitude 7410"/>
    <x v="2"/>
    <x v="1"/>
    <x v="1"/>
    <x v="11"/>
    <s v="Int"/>
    <x v="2"/>
    <s v="1920x1080/3840x2160"/>
    <x v="0"/>
    <x v="0"/>
    <n v="103694"/>
    <s v="20_100-105"/>
    <s v="10_100-110"/>
    <x v="5"/>
    <x v="6"/>
    <s v="Q3`21"/>
    <n v="933246"/>
    <n v="12646"/>
  </r>
  <r>
    <n v="13"/>
    <x v="3"/>
    <s v="Latitude 7420"/>
    <x v="2"/>
    <x v="1"/>
    <x v="1"/>
    <x v="6"/>
    <s v="Int"/>
    <x v="2"/>
    <s v="1920x1080"/>
    <x v="0"/>
    <x v="0"/>
    <n v="101906"/>
    <s v="20_100-105"/>
    <s v="10_100-110"/>
    <x v="5"/>
    <x v="6"/>
    <s v="Q3`21"/>
    <n v="1324778"/>
    <n v="17951"/>
  </r>
  <r>
    <n v="116"/>
    <x v="3"/>
    <s v="Latitude 7520"/>
    <x v="0"/>
    <x v="1"/>
    <x v="1"/>
    <x v="6"/>
    <s v="Int"/>
    <x v="0"/>
    <s v="1920x1080/3840x2160"/>
    <x v="0"/>
    <x v="0"/>
    <n v="110000"/>
    <s v="22_110-115"/>
    <s v="11_110-120"/>
    <x v="5"/>
    <x v="6"/>
    <s v="Q3`21"/>
    <n v="12760000"/>
    <n v="172900"/>
  </r>
  <r>
    <n v="4"/>
    <x v="3"/>
    <s v="Latitude 9520"/>
    <x v="0"/>
    <x v="1"/>
    <x v="1"/>
    <x v="6"/>
    <s v="Int"/>
    <x v="0"/>
    <s v="1920x1080/"/>
    <x v="0"/>
    <x v="0"/>
    <n v="171725"/>
    <s v="34_170-175"/>
    <s v="17_170-180"/>
    <x v="5"/>
    <x v="6"/>
    <s v="Q3`21"/>
    <n v="686900"/>
    <n v="9308"/>
  </r>
  <r>
    <n v="97"/>
    <x v="3"/>
    <s v="Precision 3551"/>
    <x v="5"/>
    <x v="1"/>
    <x v="1"/>
    <x v="10"/>
    <s v="Quadro P620"/>
    <x v="0"/>
    <s v="1920x1080"/>
    <x v="0"/>
    <x v="0"/>
    <n v="120631"/>
    <s v="24_120-125"/>
    <s v="12_120-130"/>
    <x v="5"/>
    <x v="6"/>
    <s v="Q3`21"/>
    <n v="11701207"/>
    <n v="158553"/>
  </r>
  <r>
    <n v="9"/>
    <x v="3"/>
    <s v="Precision 5750"/>
    <x v="5"/>
    <x v="1"/>
    <x v="1"/>
    <x v="10"/>
    <s v="Quadro RTX3000"/>
    <x v="0"/>
    <s v="1920x1280/3840x2400"/>
    <x v="0"/>
    <x v="0"/>
    <n v="264925"/>
    <s v="52_260-265"/>
    <s v="26_260-270"/>
    <x v="5"/>
    <x v="6"/>
    <s v="Q3`21"/>
    <n v="2384325"/>
    <n v="32308"/>
  </r>
  <r>
    <n v="9"/>
    <x v="3"/>
    <s v="Precision 7750"/>
    <x v="5"/>
    <x v="1"/>
    <x v="1"/>
    <x v="10"/>
    <s v="RTX3000/RTX4000"/>
    <x v="1"/>
    <s v="3840x2160"/>
    <x v="0"/>
    <x v="0"/>
    <n v="274130"/>
    <s v="54_270-275"/>
    <s v="27_270-280"/>
    <x v="5"/>
    <x v="6"/>
    <s v="Q3`21"/>
    <n v="2467170"/>
    <n v="33430"/>
  </r>
  <r>
    <n v="341"/>
    <x v="3"/>
    <s v="Vostro 3400"/>
    <x v="2"/>
    <x v="1"/>
    <x v="1"/>
    <x v="6"/>
    <s v="Int"/>
    <x v="2"/>
    <s v="1920x1080"/>
    <x v="0"/>
    <x v="0"/>
    <n v="52920"/>
    <s v="10_50-55"/>
    <s v="5_50-60"/>
    <x v="2"/>
    <x v="6"/>
    <s v="Q3`21"/>
    <n v="18045720"/>
    <n v="244522"/>
  </r>
  <r>
    <n v="51"/>
    <x v="3"/>
    <s v="Vostro 3401"/>
    <x v="2"/>
    <x v="1"/>
    <x v="1"/>
    <x v="5"/>
    <s v="Int"/>
    <x v="2"/>
    <s v="1920x1080"/>
    <x v="0"/>
    <x v="0"/>
    <n v="41122"/>
    <s v="8_40-45"/>
    <s v="4_40-50"/>
    <x v="1"/>
    <x v="6"/>
    <s v="Q3`21"/>
    <n v="2097222"/>
    <n v="28418"/>
  </r>
  <r>
    <n v="610"/>
    <x v="3"/>
    <s v="Vostro 3500"/>
    <x v="1"/>
    <x v="1"/>
    <x v="1"/>
    <x v="6"/>
    <s v="Int/MX330"/>
    <x v="0"/>
    <s v="1920x1080"/>
    <x v="0"/>
    <x v="0"/>
    <n v="53661"/>
    <s v="10_50-55"/>
    <s v="5_50-60"/>
    <x v="2"/>
    <x v="6"/>
    <s v="Q3`21"/>
    <n v="32733210"/>
    <n v="443539"/>
  </r>
  <r>
    <n v="70"/>
    <x v="3"/>
    <s v="Vostro 3501"/>
    <x v="0"/>
    <x v="1"/>
    <x v="1"/>
    <x v="5"/>
    <s v="Int"/>
    <x v="0"/>
    <s v="1920x1080"/>
    <x v="0"/>
    <x v="0"/>
    <n v="44063"/>
    <s v="8_40-45"/>
    <s v="4_40-50"/>
    <x v="1"/>
    <x v="6"/>
    <s v="Q3`21"/>
    <n v="3084410"/>
    <n v="41794"/>
  </r>
  <r>
    <n v="38"/>
    <x v="3"/>
    <s v="Vostro 5301"/>
    <x v="2"/>
    <x v="1"/>
    <x v="1"/>
    <x v="6"/>
    <s v="Int"/>
    <x v="3"/>
    <s v="1920x1080"/>
    <x v="0"/>
    <x v="0"/>
    <n v="72107"/>
    <s v="14_70-75"/>
    <s v="7_70-80"/>
    <x v="6"/>
    <x v="6"/>
    <s v="Q3`21"/>
    <n v="2740066"/>
    <n v="37128"/>
  </r>
  <r>
    <n v="9"/>
    <x v="3"/>
    <s v="Vostro 5310"/>
    <x v="2"/>
    <x v="1"/>
    <x v="1"/>
    <x v="21"/>
    <s v="Int"/>
    <x v="3"/>
    <s v="1920x1200"/>
    <x v="0"/>
    <x v="0"/>
    <n v="67800"/>
    <s v="13_65-70"/>
    <s v="6_60-70"/>
    <x v="4"/>
    <x v="6"/>
    <s v="Q3`21"/>
    <n v="610200"/>
    <n v="8268"/>
  </r>
  <r>
    <n v="23"/>
    <x v="3"/>
    <s v="Vostro 5401"/>
    <x v="2"/>
    <x v="1"/>
    <x v="1"/>
    <x v="5"/>
    <s v="Int"/>
    <x v="2"/>
    <s v="1920x1080"/>
    <x v="0"/>
    <x v="0"/>
    <n v="61643"/>
    <s v="12_60-65"/>
    <s v="6_60-70"/>
    <x v="4"/>
    <x v="6"/>
    <s v="Q3`21"/>
    <n v="1417789"/>
    <n v="19211"/>
  </r>
  <r>
    <n v="466"/>
    <x v="3"/>
    <s v="Vostro 5402"/>
    <x v="2"/>
    <x v="1"/>
    <x v="1"/>
    <x v="6"/>
    <s v="Int/MX330"/>
    <x v="2"/>
    <s v="1920x1080"/>
    <x v="0"/>
    <x v="0"/>
    <n v="63728"/>
    <s v="12_60-65"/>
    <s v="6_60-70"/>
    <x v="4"/>
    <x v="6"/>
    <s v="Q3`21"/>
    <n v="29697248"/>
    <n v="402402"/>
  </r>
  <r>
    <n v="15"/>
    <x v="3"/>
    <s v="Vostro 5415"/>
    <x v="2"/>
    <x v="1"/>
    <x v="0"/>
    <x v="25"/>
    <s v="Int"/>
    <x v="2"/>
    <s v="1920x1080"/>
    <x v="0"/>
    <x v="0"/>
    <n v="63800"/>
    <s v="12_60-65"/>
    <s v="6_60-70"/>
    <x v="4"/>
    <x v="6"/>
    <s v="Q3`21"/>
    <n v="957000"/>
    <n v="12967"/>
  </r>
  <r>
    <n v="542"/>
    <x v="3"/>
    <s v="Vostro 5502"/>
    <x v="1"/>
    <x v="1"/>
    <x v="1"/>
    <x v="6"/>
    <s v="Int/MX350"/>
    <x v="0"/>
    <s v="1920x1080"/>
    <x v="0"/>
    <x v="0"/>
    <n v="65954"/>
    <s v="13_65-70"/>
    <s v="6_60-70"/>
    <x v="4"/>
    <x v="6"/>
    <s v="Q3`21"/>
    <n v="35747068"/>
    <n v="484378"/>
  </r>
  <r>
    <n v="28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6"/>
    <s v="Q3`21"/>
    <n v="1923600"/>
    <n v="26065"/>
  </r>
  <r>
    <n v="436"/>
    <x v="3"/>
    <s v="Vostro 7500"/>
    <x v="3"/>
    <x v="1"/>
    <x v="1"/>
    <x v="10"/>
    <s v="GTX1650"/>
    <x v="0"/>
    <s v="1920x1080"/>
    <x v="0"/>
    <x v="0"/>
    <n v="109388"/>
    <s v="21_105-110"/>
    <s v="10_100-110"/>
    <x v="5"/>
    <x v="6"/>
    <s v="Q3`21"/>
    <n v="47693168"/>
    <n v="646249"/>
  </r>
  <r>
    <n v="64"/>
    <x v="3"/>
    <s v="XPS 13 9305"/>
    <x v="2"/>
    <x v="0"/>
    <x v="1"/>
    <x v="6"/>
    <s v="Int"/>
    <x v="3"/>
    <s v="1920x1080/1920x1200/3840x2160/3840x2400"/>
    <x v="0"/>
    <x v="0"/>
    <n v="118395"/>
    <s v="23_115-120"/>
    <s v="11_110-120"/>
    <x v="5"/>
    <x v="6"/>
    <s v="Q3`21"/>
    <n v="7577280"/>
    <n v="102673"/>
  </r>
  <r>
    <n v="45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6"/>
    <s v="Q3`21"/>
    <n v="5920200"/>
    <n v="80220"/>
  </r>
  <r>
    <n v="100"/>
    <x v="3"/>
    <s v="XPS 13 9310"/>
    <x v="2"/>
    <x v="0"/>
    <x v="1"/>
    <x v="6"/>
    <s v="Int"/>
    <x v="3"/>
    <s v="1920x1080/1920x1200/3840x2400"/>
    <x v="0"/>
    <x v="0"/>
    <n v="145023"/>
    <s v="29_145-150"/>
    <s v="14_140-150"/>
    <x v="5"/>
    <x v="6"/>
    <s v="Q3`21"/>
    <n v="14502300"/>
    <n v="196508"/>
  </r>
  <r>
    <n v="220"/>
    <x v="3"/>
    <s v="XPS 13 9310 2-in-1"/>
    <x v="2"/>
    <x v="0"/>
    <x v="1"/>
    <x v="6"/>
    <s v="Int"/>
    <x v="3"/>
    <s v="1920x1200/3840x2400"/>
    <x v="1"/>
    <x v="0"/>
    <n v="141941"/>
    <s v="28_140-145"/>
    <s v="14_140-150"/>
    <x v="5"/>
    <x v="6"/>
    <s v="Q3`21"/>
    <n v="31227020"/>
    <n v="423130"/>
  </r>
  <r>
    <n v="119"/>
    <x v="3"/>
    <s v="XPS 15 9500"/>
    <x v="3"/>
    <x v="0"/>
    <x v="1"/>
    <x v="10"/>
    <s v="GTX1650 Ti"/>
    <x v="0"/>
    <s v="1920x1080/3840x2400"/>
    <x v="1"/>
    <x v="0"/>
    <n v="174340"/>
    <s v="34_170-175"/>
    <s v="17_170-180"/>
    <x v="5"/>
    <x v="6"/>
    <s v="Q3`21"/>
    <n v="20746460"/>
    <n v="281117"/>
  </r>
  <r>
    <n v="74"/>
    <x v="3"/>
    <s v="XPS 17 9700"/>
    <x v="3"/>
    <x v="0"/>
    <x v="1"/>
    <x v="10"/>
    <s v="GTX1650 Ti/RTX2060"/>
    <x v="0"/>
    <s v="1920x1200/3840x2400"/>
    <x v="1"/>
    <x v="0"/>
    <n v="225673"/>
    <s v="45_225-230"/>
    <s v="22_220-230"/>
    <x v="5"/>
    <x v="6"/>
    <s v="Q3`21"/>
    <n v="16699802"/>
    <n v="226285"/>
  </r>
  <r>
    <n v="349"/>
    <x v="4"/>
    <s v="340S G7"/>
    <x v="2"/>
    <x v="1"/>
    <x v="1"/>
    <x v="5"/>
    <s v="Int"/>
    <x v="2"/>
    <s v="1920x1080"/>
    <x v="0"/>
    <x v="0"/>
    <n v="59522"/>
    <s v="11_55-60"/>
    <s v="5_50-60"/>
    <x v="2"/>
    <x v="6"/>
    <s v="Q3`21"/>
    <n v="20773178"/>
    <n v="281479"/>
  </r>
  <r>
    <n v="43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6"/>
    <s v="Q3`21"/>
    <n v="6621570"/>
    <n v="89723"/>
  </r>
  <r>
    <n v="3"/>
    <x v="4"/>
    <s v="Elite Dragonfly x360 13"/>
    <x v="2"/>
    <x v="1"/>
    <x v="1"/>
    <x v="4"/>
    <s v="Int"/>
    <x v="3"/>
    <s v="1920x1080"/>
    <x v="1"/>
    <x v="0"/>
    <n v="129219"/>
    <s v="25_125-130"/>
    <s v="12_120-130"/>
    <x v="5"/>
    <x v="6"/>
    <s v="Q3`21"/>
    <n v="387657"/>
    <n v="5253"/>
  </r>
  <r>
    <n v="1283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6"/>
    <s v="Q3`21"/>
    <n v="142411717"/>
    <n v="1929698"/>
  </r>
  <r>
    <n v="166"/>
    <x v="4"/>
    <s v="EliteBook 830 G8"/>
    <x v="2"/>
    <x v="1"/>
    <x v="1"/>
    <x v="6"/>
    <s v="Int"/>
    <x v="3"/>
    <s v="1920x1080"/>
    <x v="0"/>
    <x v="0"/>
    <n v="101560"/>
    <s v="20_100-105"/>
    <s v="10_100-110"/>
    <x v="5"/>
    <x v="6"/>
    <s v="Q3`21"/>
    <n v="16858960"/>
    <n v="228441"/>
  </r>
  <r>
    <n v="60"/>
    <x v="4"/>
    <s v="EliteBook 835 G7"/>
    <x v="2"/>
    <x v="1"/>
    <x v="0"/>
    <x v="7"/>
    <s v="Int"/>
    <x v="3"/>
    <s v="1920x1080"/>
    <x v="0"/>
    <x v="0"/>
    <n v="89950"/>
    <s v="17_85-90"/>
    <s v="8_80-90"/>
    <x v="5"/>
    <x v="6"/>
    <s v="Q3`21"/>
    <n v="5397000"/>
    <n v="73130"/>
  </r>
  <r>
    <n v="201"/>
    <x v="4"/>
    <s v="EliteBook 840 G7"/>
    <x v="2"/>
    <x v="1"/>
    <x v="1"/>
    <x v="11"/>
    <s v="Int"/>
    <x v="2"/>
    <s v="1920x1080"/>
    <x v="0"/>
    <x v="0"/>
    <n v="119153"/>
    <s v="23_115-120"/>
    <s v="11_110-120"/>
    <x v="5"/>
    <x v="6"/>
    <s v="Q3`21"/>
    <n v="23949753"/>
    <n v="324522"/>
  </r>
  <r>
    <n v="798"/>
    <x v="4"/>
    <s v="EliteBook 840 G8"/>
    <x v="2"/>
    <x v="1"/>
    <x v="1"/>
    <x v="6"/>
    <s v="Int"/>
    <x v="2"/>
    <s v="1920x1080"/>
    <x v="0"/>
    <x v="0"/>
    <n v="59005"/>
    <s v="11_55-60"/>
    <s v="5_50-60"/>
    <x v="2"/>
    <x v="6"/>
    <s v="Q3`21"/>
    <n v="47085990"/>
    <n v="638022"/>
  </r>
  <r>
    <n v="6"/>
    <x v="4"/>
    <s v="EliteBook 845 G7"/>
    <x v="2"/>
    <x v="1"/>
    <x v="0"/>
    <x v="7"/>
    <s v="Int"/>
    <x v="2"/>
    <s v="1920x1080"/>
    <x v="0"/>
    <x v="0"/>
    <n v="83999"/>
    <s v="16_80-85"/>
    <s v="8_80-90"/>
    <x v="5"/>
    <x v="6"/>
    <s v="Q3`21"/>
    <n v="503994"/>
    <n v="6829"/>
  </r>
  <r>
    <n v="496"/>
    <x v="4"/>
    <s v="EliteBook 850 G7"/>
    <x v="1"/>
    <x v="1"/>
    <x v="1"/>
    <x v="11"/>
    <s v="Int/MX230"/>
    <x v="0"/>
    <s v="1920x1080"/>
    <x v="0"/>
    <x v="0"/>
    <n v="102872"/>
    <s v="20_100-105"/>
    <s v="10_100-110"/>
    <x v="5"/>
    <x v="6"/>
    <s v="Q3`21"/>
    <n v="51024512"/>
    <n v="691389"/>
  </r>
  <r>
    <n v="399"/>
    <x v="4"/>
    <s v="EliteBook 850 G8"/>
    <x v="0"/>
    <x v="1"/>
    <x v="1"/>
    <x v="6"/>
    <s v="Int"/>
    <x v="0"/>
    <s v="1920x1080"/>
    <x v="0"/>
    <x v="0"/>
    <n v="125351"/>
    <s v="25_125-130"/>
    <s v="12_120-130"/>
    <x v="5"/>
    <x v="6"/>
    <s v="Q3`21"/>
    <n v="50015049"/>
    <n v="677711"/>
  </r>
  <r>
    <n v="120"/>
    <x v="4"/>
    <s v="EliteBook 855 G7"/>
    <x v="0"/>
    <x v="1"/>
    <x v="0"/>
    <x v="7"/>
    <s v="Int"/>
    <x v="0"/>
    <s v="1920x1080"/>
    <x v="0"/>
    <x v="0"/>
    <n v="82254"/>
    <s v="16_80-85"/>
    <s v="8_80-90"/>
    <x v="5"/>
    <x v="6"/>
    <s v="Q3`21"/>
    <n v="9870480"/>
    <n v="133746"/>
  </r>
  <r>
    <n v="60"/>
    <x v="4"/>
    <s v="EliteBook x360 1030 G7"/>
    <x v="2"/>
    <x v="1"/>
    <x v="1"/>
    <x v="11"/>
    <s v="Int"/>
    <x v="3"/>
    <s v="1920x1080"/>
    <x v="1"/>
    <x v="0"/>
    <n v="133136"/>
    <s v="26_130-135"/>
    <s v="13_130-140"/>
    <x v="5"/>
    <x v="6"/>
    <s v="Q3`21"/>
    <n v="7988160"/>
    <n v="108241"/>
  </r>
  <r>
    <n v="40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6"/>
    <s v="Q3`21"/>
    <n v="5740800"/>
    <n v="77789"/>
  </r>
  <r>
    <n v="6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6"/>
    <s v="Q3`21"/>
    <n v="914400"/>
    <n v="12390"/>
  </r>
  <r>
    <n v="40"/>
    <x v="4"/>
    <s v="Elitebook x360 1040 G7"/>
    <x v="2"/>
    <x v="1"/>
    <x v="1"/>
    <x v="11"/>
    <s v="Int"/>
    <x v="2"/>
    <s v="1920x1080/3840x2160"/>
    <x v="1"/>
    <x v="0"/>
    <n v="149572"/>
    <s v="29_145-150"/>
    <s v="14_140-150"/>
    <x v="5"/>
    <x v="6"/>
    <s v="Q3`21"/>
    <n v="5982880"/>
    <n v="81069"/>
  </r>
  <r>
    <n v="25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6"/>
    <s v="Q3`21"/>
    <n v="3274750"/>
    <n v="44373"/>
  </r>
  <r>
    <n v="6"/>
    <x v="4"/>
    <s v="Envy 13-ba0000"/>
    <x v="2"/>
    <x v="0"/>
    <x v="1"/>
    <x v="11"/>
    <s v="Int/MX350"/>
    <x v="3"/>
    <s v="1920x1080"/>
    <x v="0"/>
    <x v="0"/>
    <n v="76594"/>
    <s v="15_75-80"/>
    <s v="7_70-80"/>
    <x v="6"/>
    <x v="6"/>
    <s v="Q3`21"/>
    <n v="459564"/>
    <n v="6227"/>
  </r>
  <r>
    <n v="25"/>
    <x v="4"/>
    <s v="Envy 13-ba1000"/>
    <x v="2"/>
    <x v="0"/>
    <x v="1"/>
    <x v="6"/>
    <s v="Int/MX450"/>
    <x v="3"/>
    <s v="1920x1080"/>
    <x v="0"/>
    <x v="0"/>
    <n v="80330"/>
    <s v="16_80-85"/>
    <s v="8_80-90"/>
    <x v="5"/>
    <x v="6"/>
    <s v="Q3`21"/>
    <n v="2008250"/>
    <n v="27212"/>
  </r>
  <r>
    <n v="174"/>
    <x v="4"/>
    <s v="Envy 14-eb0000"/>
    <x v="2"/>
    <x v="0"/>
    <x v="1"/>
    <x v="6"/>
    <s v="GTX1650"/>
    <x v="2"/>
    <s v="1920x1080"/>
    <x v="0"/>
    <x v="0"/>
    <n v="116750"/>
    <s v="23_115-120"/>
    <s v="11_110-120"/>
    <x v="5"/>
    <x v="6"/>
    <s v="Q3`21"/>
    <n v="20314500"/>
    <n v="275264"/>
  </r>
  <r>
    <n v="6"/>
    <x v="4"/>
    <s v="Envy 15-ep0000"/>
    <x v="3"/>
    <x v="0"/>
    <x v="1"/>
    <x v="10"/>
    <s v="GTX1660"/>
    <x v="0"/>
    <s v="3840x2160"/>
    <x v="1"/>
    <x v="0"/>
    <n v="125336"/>
    <s v="25_125-130"/>
    <s v="12_120-130"/>
    <x v="5"/>
    <x v="6"/>
    <s v="Q3`21"/>
    <n v="752016"/>
    <n v="10190"/>
  </r>
  <r>
    <n v="87"/>
    <x v="4"/>
    <s v="Envy 17-ch0000"/>
    <x v="1"/>
    <x v="0"/>
    <x v="1"/>
    <x v="6"/>
    <s v="MX450"/>
    <x v="1"/>
    <s v="1920x1080"/>
    <x v="0"/>
    <x v="0"/>
    <n v="87990"/>
    <s v="17_85-90"/>
    <s v="8_80-90"/>
    <x v="5"/>
    <x v="6"/>
    <s v="Q3`21"/>
    <n v="7655130"/>
    <n v="103728"/>
  </r>
  <r>
    <n v="70"/>
    <x v="4"/>
    <s v="Envy x360 13-ay0000"/>
    <x v="2"/>
    <x v="0"/>
    <x v="0"/>
    <x v="7"/>
    <s v="Int"/>
    <x v="3"/>
    <s v="1920x1080"/>
    <x v="1"/>
    <x v="0"/>
    <n v="66889"/>
    <s v="13_65-70"/>
    <s v="6_60-70"/>
    <x v="4"/>
    <x v="6"/>
    <s v="Q3`21"/>
    <n v="4682230"/>
    <n v="63445"/>
  </r>
  <r>
    <n v="40"/>
    <x v="4"/>
    <s v="Envy x360 15-ed1000"/>
    <x v="1"/>
    <x v="0"/>
    <x v="1"/>
    <x v="6"/>
    <s v="Int/MX450"/>
    <x v="0"/>
    <s v="1920x1080"/>
    <x v="1"/>
    <x v="0"/>
    <n v="90827"/>
    <s v="18_90-95"/>
    <s v="9_90-100"/>
    <x v="5"/>
    <x v="6"/>
    <s v="Q3`21"/>
    <n v="3633080"/>
    <n v="49229"/>
  </r>
  <r>
    <n v="61"/>
    <x v="4"/>
    <s v="Envy x360 15-ee0000"/>
    <x v="0"/>
    <x v="0"/>
    <x v="0"/>
    <x v="7"/>
    <s v="Int"/>
    <x v="0"/>
    <s v="1920x1080"/>
    <x v="1"/>
    <x v="0"/>
    <n v="76373"/>
    <s v="15_75-80"/>
    <s v="7_70-80"/>
    <x v="6"/>
    <x v="6"/>
    <s v="Q3`21"/>
    <n v="4658753"/>
    <n v="63127"/>
  </r>
  <r>
    <n v="1628"/>
    <x v="4"/>
    <s v="Essential 240 G8 Core"/>
    <x v="2"/>
    <x v="1"/>
    <x v="1"/>
    <x v="5"/>
    <s v="Int"/>
    <x v="2"/>
    <s v="1366x768/1920x1080"/>
    <x v="0"/>
    <x v="0"/>
    <n v="52710"/>
    <s v="10_50-55"/>
    <s v="5_50-60"/>
    <x v="2"/>
    <x v="6"/>
    <s v="Q3`21"/>
    <n v="85811880"/>
    <n v="1162763"/>
  </r>
  <r>
    <n v="57"/>
    <x v="4"/>
    <s v="Essential 245 G8"/>
    <x v="2"/>
    <x v="1"/>
    <x v="0"/>
    <x v="1"/>
    <s v="Int"/>
    <x v="2"/>
    <s v="1920x1080"/>
    <x v="0"/>
    <x v="0"/>
    <n v="47968"/>
    <s v="9_45-50"/>
    <s v="4_40-50"/>
    <x v="1"/>
    <x v="6"/>
    <s v="Q3`21"/>
    <n v="2734176"/>
    <n v="37048"/>
  </r>
  <r>
    <n v="2075"/>
    <x v="4"/>
    <s v="Essential 250 G7 Core IL"/>
    <x v="0"/>
    <x v="1"/>
    <x v="1"/>
    <x v="5"/>
    <s v="Int"/>
    <x v="0"/>
    <s v="1920x1080"/>
    <x v="0"/>
    <x v="0"/>
    <n v="50420"/>
    <s v="10_50-55"/>
    <s v="5_50-60"/>
    <x v="2"/>
    <x v="6"/>
    <s v="Q3`21"/>
    <n v="104621500"/>
    <n v="1417636"/>
  </r>
  <r>
    <n v="117"/>
    <x v="4"/>
    <s v="Essential 250 G8"/>
    <x v="0"/>
    <x v="1"/>
    <x v="1"/>
    <x v="2"/>
    <s v="Int"/>
    <x v="0"/>
    <s v="1366x768"/>
    <x v="0"/>
    <x v="1"/>
    <n v="29752"/>
    <s v="5_25-30"/>
    <s v="2_20-30"/>
    <x v="0"/>
    <x v="6"/>
    <s v="Q3`21"/>
    <n v="3480984"/>
    <n v="47168"/>
  </r>
  <r>
    <n v="795"/>
    <x v="4"/>
    <s v="Essential 250 G8 Core"/>
    <x v="0"/>
    <x v="1"/>
    <x v="1"/>
    <x v="5"/>
    <s v="Int"/>
    <x v="0"/>
    <s v="1920x1080"/>
    <x v="0"/>
    <x v="0"/>
    <n v="45721"/>
    <s v="9_45-50"/>
    <s v="4_40-50"/>
    <x v="1"/>
    <x v="6"/>
    <s v="Q3`21"/>
    <n v="36348195"/>
    <n v="492523"/>
  </r>
  <r>
    <n v="3810"/>
    <x v="4"/>
    <s v="Essential 255 G7"/>
    <x v="0"/>
    <x v="1"/>
    <x v="0"/>
    <x v="8"/>
    <s v="Int"/>
    <x v="0"/>
    <s v="1920x1080"/>
    <x v="0"/>
    <x v="0"/>
    <n v="42900"/>
    <s v="8_40-45"/>
    <s v="4_40-50"/>
    <x v="1"/>
    <x v="6"/>
    <s v="Q3`21"/>
    <n v="163449000"/>
    <n v="2214756"/>
  </r>
  <r>
    <n v="2483"/>
    <x v="4"/>
    <s v="Essential 255 G8"/>
    <x v="0"/>
    <x v="1"/>
    <x v="0"/>
    <x v="1"/>
    <s v="Int"/>
    <x v="0"/>
    <s v="1920x1080"/>
    <x v="0"/>
    <x v="0"/>
    <n v="37617"/>
    <s v="7_35-40"/>
    <s v="3_30-40"/>
    <x v="3"/>
    <x v="6"/>
    <s v="Q3`21"/>
    <n v="93403011"/>
    <n v="1265623"/>
  </r>
  <r>
    <n v="8244"/>
    <x v="4"/>
    <s v="HP 14s-dq0000"/>
    <x v="2"/>
    <x v="0"/>
    <x v="1"/>
    <x v="2"/>
    <s v="Int"/>
    <x v="2"/>
    <s v="1366x768/1920x1080"/>
    <x v="0"/>
    <x v="1"/>
    <n v="27361"/>
    <s v="5_25-30"/>
    <s v="2_20-30"/>
    <x v="0"/>
    <x v="6"/>
    <s v="Q3`21"/>
    <n v="225564084"/>
    <n v="3056424"/>
  </r>
  <r>
    <n v="4615"/>
    <x v="4"/>
    <s v="HP 14s-dq2000"/>
    <x v="2"/>
    <x v="0"/>
    <x v="1"/>
    <x v="6"/>
    <s v="Int"/>
    <x v="2"/>
    <s v="1920x1080"/>
    <x v="0"/>
    <x v="0"/>
    <n v="37574"/>
    <s v="7_35-40"/>
    <s v="3_30-40"/>
    <x v="3"/>
    <x v="6"/>
    <s v="Q3`21"/>
    <n v="173404010"/>
    <n v="2349648"/>
  </r>
  <r>
    <n v="12934"/>
    <x v="4"/>
    <s v="HP 14s-fq0000"/>
    <x v="2"/>
    <x v="0"/>
    <x v="0"/>
    <x v="7"/>
    <s v="Int"/>
    <x v="2"/>
    <s v="1366x768/1920x1080"/>
    <x v="0"/>
    <x v="0"/>
    <n v="31273"/>
    <s v="6_30-35"/>
    <s v="3_30-40"/>
    <x v="3"/>
    <x v="6"/>
    <s v="Q3`21"/>
    <n v="404484982"/>
    <n v="5480826"/>
  </r>
  <r>
    <n v="9541"/>
    <x v="4"/>
    <s v="HP 14s-fq1000"/>
    <x v="2"/>
    <x v="0"/>
    <x v="0"/>
    <x v="25"/>
    <s v="Int"/>
    <x v="2"/>
    <s v="1920x1080"/>
    <x v="0"/>
    <x v="0"/>
    <n v="44486"/>
    <s v="8_40-45"/>
    <s v="4_40-50"/>
    <x v="1"/>
    <x v="6"/>
    <s v="Q3`21"/>
    <n v="424440926"/>
    <n v="5751232"/>
  </r>
  <r>
    <n v="3"/>
    <x v="4"/>
    <s v="HP 15-dw1000"/>
    <x v="0"/>
    <x v="0"/>
    <x v="1"/>
    <x v="2"/>
    <s v="Int"/>
    <x v="0"/>
    <s v="1366x768/1920x1080"/>
    <x v="0"/>
    <x v="1"/>
    <n v="29532"/>
    <s v="5_25-30"/>
    <s v="2_20-30"/>
    <x v="0"/>
    <x v="6"/>
    <s v="Q3`21"/>
    <n v="88596"/>
    <n v="1200"/>
  </r>
  <r>
    <n v="7811"/>
    <x v="4"/>
    <s v="HP 15-dw1000 Core"/>
    <x v="0"/>
    <x v="0"/>
    <x v="1"/>
    <x v="11"/>
    <s v="Int"/>
    <x v="0"/>
    <s v="1366x768/1920x1080"/>
    <x v="0"/>
    <x v="0"/>
    <n v="38221"/>
    <s v="7_35-40"/>
    <s v="3_30-40"/>
    <x v="3"/>
    <x v="6"/>
    <s v="Q3`21"/>
    <n v="298544231"/>
    <n v="4045315"/>
  </r>
  <r>
    <n v="1553"/>
    <x v="4"/>
    <s v="HP 15-gw0000"/>
    <x v="0"/>
    <x v="0"/>
    <x v="0"/>
    <x v="1"/>
    <s v="Int"/>
    <x v="0"/>
    <s v="1920x1080"/>
    <x v="0"/>
    <x v="0"/>
    <n v="36491"/>
    <s v="7_35-40"/>
    <s v="3_30-40"/>
    <x v="3"/>
    <x v="6"/>
    <s v="Q3`21"/>
    <n v="56670523"/>
    <n v="767893"/>
  </r>
  <r>
    <n v="10526"/>
    <x v="4"/>
    <s v="HP 15s-eq1000"/>
    <x v="0"/>
    <x v="0"/>
    <x v="0"/>
    <x v="1"/>
    <s v="Int"/>
    <x v="0"/>
    <s v="1920x1080"/>
    <x v="0"/>
    <x v="0"/>
    <n v="34619"/>
    <s v="6_30-35"/>
    <s v="3_30-40"/>
    <x v="3"/>
    <x v="6"/>
    <s v="Q3`21"/>
    <n v="364399594"/>
    <n v="4937664"/>
  </r>
  <r>
    <n v="6462"/>
    <x v="4"/>
    <s v="HP 15s-eq2000"/>
    <x v="0"/>
    <x v="0"/>
    <x v="0"/>
    <x v="25"/>
    <s v="Int"/>
    <x v="0"/>
    <s v="1920x1080"/>
    <x v="0"/>
    <x v="0"/>
    <n v="45178"/>
    <s v="9_45-50"/>
    <s v="4_40-50"/>
    <x v="1"/>
    <x v="6"/>
    <s v="Q3`21"/>
    <n v="291940236"/>
    <n v="3955830"/>
  </r>
  <r>
    <n v="1340"/>
    <x v="4"/>
    <s v="HP 15s-fq2000 Core"/>
    <x v="0"/>
    <x v="0"/>
    <x v="1"/>
    <x v="6"/>
    <s v="Int"/>
    <x v="0"/>
    <s v="1920x1080"/>
    <x v="0"/>
    <x v="0"/>
    <n v="42468"/>
    <s v="8_40-45"/>
    <s v="4_40-50"/>
    <x v="1"/>
    <x v="6"/>
    <s v="Q3`21"/>
    <n v="56907120"/>
    <n v="771099"/>
  </r>
  <r>
    <n v="1207"/>
    <x v="4"/>
    <s v="HP 15s-fq3000"/>
    <x v="0"/>
    <x v="0"/>
    <x v="1"/>
    <x v="24"/>
    <s v="Int"/>
    <x v="0"/>
    <s v="1920x1080"/>
    <x v="0"/>
    <x v="1"/>
    <n v="34956"/>
    <s v="6_30-35"/>
    <s v="3_30-40"/>
    <x v="3"/>
    <x v="6"/>
    <s v="Q3`21"/>
    <n v="42191892"/>
    <n v="571706"/>
  </r>
  <r>
    <n v="2417"/>
    <x v="4"/>
    <s v="HP 17-by2000 Core"/>
    <x v="1"/>
    <x v="0"/>
    <x v="1"/>
    <x v="11"/>
    <s v="Radeon 530"/>
    <x v="1"/>
    <s v="1600x900/1920x1080"/>
    <x v="0"/>
    <x v="0"/>
    <n v="43315"/>
    <s v="8_40-45"/>
    <s v="4_40-50"/>
    <x v="1"/>
    <x v="6"/>
    <s v="Q3`21"/>
    <n v="104692355"/>
    <n v="1418596"/>
  </r>
  <r>
    <n v="3"/>
    <x v="4"/>
    <s v="HP 17-by3000 Core"/>
    <x v="1"/>
    <x v="0"/>
    <x v="1"/>
    <x v="5"/>
    <s v="Int/MX330"/>
    <x v="1"/>
    <s v="1920x1080"/>
    <x v="0"/>
    <x v="0"/>
    <n v="46495"/>
    <s v="9_45-50"/>
    <s v="4_40-50"/>
    <x v="1"/>
    <x v="6"/>
    <s v="Q3`21"/>
    <n v="139485"/>
    <n v="1890"/>
  </r>
  <r>
    <n v="40"/>
    <x v="4"/>
    <s v="HP 17-by4000 Core"/>
    <x v="1"/>
    <x v="0"/>
    <x v="1"/>
    <x v="6"/>
    <s v="Int/MX350"/>
    <x v="1"/>
    <s v="1920x1080"/>
    <x v="0"/>
    <x v="0"/>
    <n v="52942"/>
    <s v="10_50-55"/>
    <s v="5_50-60"/>
    <x v="2"/>
    <x v="6"/>
    <s v="Q3`21"/>
    <n v="2117680"/>
    <n v="28695"/>
  </r>
  <r>
    <n v="418"/>
    <x v="4"/>
    <s v="HP 17-ca2000"/>
    <x v="0"/>
    <x v="0"/>
    <x v="0"/>
    <x v="1"/>
    <s v="Int"/>
    <x v="1"/>
    <s v="1600x900/1920x1080"/>
    <x v="0"/>
    <x v="0"/>
    <n v="42105"/>
    <s v="8_40-45"/>
    <s v="4_40-50"/>
    <x v="1"/>
    <x v="6"/>
    <s v="Q3`21"/>
    <n v="17599890"/>
    <n v="238481"/>
  </r>
  <r>
    <n v="67"/>
    <x v="4"/>
    <s v="HP 17-ca3000"/>
    <x v="0"/>
    <x v="0"/>
    <x v="0"/>
    <x v="7"/>
    <s v="Int"/>
    <x v="1"/>
    <s v="1920x1080"/>
    <x v="0"/>
    <x v="0"/>
    <n v="55652"/>
    <s v="11_55-60"/>
    <s v="5_50-60"/>
    <x v="2"/>
    <x v="6"/>
    <s v="Q3`21"/>
    <n v="3728684"/>
    <n v="50524"/>
  </r>
  <r>
    <n v="64"/>
    <x v="4"/>
    <s v="Pavilion 14-dv0000"/>
    <x v="2"/>
    <x v="0"/>
    <x v="1"/>
    <x v="6"/>
    <s v="Int"/>
    <x v="2"/>
    <s v="1920x1080"/>
    <x v="0"/>
    <x v="0"/>
    <n v="54372"/>
    <s v="10_50-55"/>
    <s v="5_50-60"/>
    <x v="2"/>
    <x v="6"/>
    <s v="Q3`21"/>
    <n v="3479808"/>
    <n v="47152"/>
  </r>
  <r>
    <n v="247"/>
    <x v="4"/>
    <s v="Pavilion 15-dk1000"/>
    <x v="3"/>
    <x v="0"/>
    <x v="1"/>
    <x v="10"/>
    <s v="GTX1650/GTX1660"/>
    <x v="0"/>
    <s v="1920x1080"/>
    <x v="0"/>
    <x v="0"/>
    <n v="76327"/>
    <s v="15_75-80"/>
    <s v="7_70-80"/>
    <x v="6"/>
    <x v="6"/>
    <s v="Q3`21"/>
    <n v="18852769"/>
    <n v="255458"/>
  </r>
  <r>
    <n v="459"/>
    <x v="4"/>
    <s v="Pavilion 15-ec1000"/>
    <x v="3"/>
    <x v="0"/>
    <x v="0"/>
    <x v="28"/>
    <s v="GTX1650"/>
    <x v="0"/>
    <s v="1920x1080"/>
    <x v="0"/>
    <x v="0"/>
    <n v="69355"/>
    <s v="13_65-70"/>
    <s v="6_60-70"/>
    <x v="4"/>
    <x v="6"/>
    <s v="Q3`21"/>
    <n v="31833945"/>
    <n v="431354"/>
  </r>
  <r>
    <n v="55"/>
    <x v="4"/>
    <s v="Pavilion 15-eg0000"/>
    <x v="1"/>
    <x v="0"/>
    <x v="1"/>
    <x v="6"/>
    <s v="MX450"/>
    <x v="0"/>
    <s v="1920x1080"/>
    <x v="0"/>
    <x v="0"/>
    <n v="59920"/>
    <s v="11_55-60"/>
    <s v="5_50-60"/>
    <x v="2"/>
    <x v="6"/>
    <s v="Q3`21"/>
    <n v="3295600"/>
    <n v="44656"/>
  </r>
  <r>
    <n v="1739"/>
    <x v="4"/>
    <s v="Pavilion 15-eh0000"/>
    <x v="0"/>
    <x v="0"/>
    <x v="0"/>
    <x v="7"/>
    <s v="Int"/>
    <x v="0"/>
    <s v="1920x1080"/>
    <x v="0"/>
    <x v="0"/>
    <n v="46910"/>
    <s v="9_45-50"/>
    <s v="4_40-50"/>
    <x v="1"/>
    <x v="6"/>
    <s v="Q3`21"/>
    <n v="81576490"/>
    <n v="1105372"/>
  </r>
  <r>
    <n v="3816"/>
    <x v="4"/>
    <s v="Pavilion 15-eh1000"/>
    <x v="0"/>
    <x v="0"/>
    <x v="0"/>
    <x v="25"/>
    <s v="Int"/>
    <x v="0"/>
    <s v="1920x1080"/>
    <x v="0"/>
    <x v="0"/>
    <n v="50101"/>
    <s v="10_50-55"/>
    <s v="5_50-60"/>
    <x v="2"/>
    <x v="6"/>
    <s v="Q3`21"/>
    <n v="191185416"/>
    <n v="2590588"/>
  </r>
  <r>
    <n v="67"/>
    <x v="4"/>
    <s v="Pavilion 16-a0000"/>
    <x v="3"/>
    <x v="0"/>
    <x v="1"/>
    <x v="10"/>
    <s v="GTX1650/GTX1660/RTX2060"/>
    <x v="5"/>
    <s v="1920x1080"/>
    <x v="0"/>
    <x v="0"/>
    <n v="80599"/>
    <s v="16_80-85"/>
    <s v="8_80-90"/>
    <x v="5"/>
    <x v="6"/>
    <s v="Q3`21"/>
    <n v="5400133"/>
    <n v="73173"/>
  </r>
  <r>
    <n v="99"/>
    <x v="4"/>
    <s v="Pavilion 17-cd1000"/>
    <x v="3"/>
    <x v="0"/>
    <x v="1"/>
    <x v="10"/>
    <s v="GTX1650/GTX1660"/>
    <x v="1"/>
    <s v="1920x1080"/>
    <x v="0"/>
    <x v="0"/>
    <n v="78280"/>
    <s v="15_75-80"/>
    <s v="7_70-80"/>
    <x v="6"/>
    <x v="6"/>
    <s v="Q3`21"/>
    <n v="7749720"/>
    <n v="105010"/>
  </r>
  <r>
    <n v="25"/>
    <x v="4"/>
    <s v="Pavilion x360 15-dq1000"/>
    <x v="1"/>
    <x v="0"/>
    <x v="1"/>
    <x v="11"/>
    <s v="Int/M535"/>
    <x v="0"/>
    <s v="1920x1080"/>
    <x v="1"/>
    <x v="0"/>
    <n v="55937"/>
    <s v="11_55-60"/>
    <s v="5_50-60"/>
    <x v="2"/>
    <x v="6"/>
    <s v="Q3`21"/>
    <n v="1398425"/>
    <n v="18949"/>
  </r>
  <r>
    <n v="433"/>
    <x v="4"/>
    <s v="Pavilion x360 15-er0000"/>
    <x v="0"/>
    <x v="0"/>
    <x v="1"/>
    <x v="6"/>
    <s v="Int"/>
    <x v="0"/>
    <s v="1920x1080"/>
    <x v="1"/>
    <x v="0"/>
    <n v="56355"/>
    <s v="11_55-60"/>
    <s v="5_50-60"/>
    <x v="2"/>
    <x v="6"/>
    <s v="Q3`21"/>
    <n v="24401715"/>
    <n v="330647"/>
  </r>
  <r>
    <n v="1213"/>
    <x v="4"/>
    <s v="ProBook 430 G7"/>
    <x v="2"/>
    <x v="1"/>
    <x v="1"/>
    <x v="11"/>
    <s v="Int"/>
    <x v="3"/>
    <s v="1920x1080"/>
    <x v="0"/>
    <x v="0"/>
    <n v="64459"/>
    <s v="12_60-65"/>
    <s v="6_60-70"/>
    <x v="4"/>
    <x v="6"/>
    <s v="Q3`21"/>
    <n v="78188767"/>
    <n v="1059468"/>
  </r>
  <r>
    <n v="3231"/>
    <x v="4"/>
    <s v="ProBook 430 G8"/>
    <x v="2"/>
    <x v="1"/>
    <x v="1"/>
    <x v="6"/>
    <s v="Int"/>
    <x v="3"/>
    <s v="1920x1080"/>
    <x v="0"/>
    <x v="0"/>
    <n v="69419"/>
    <s v="13_65-70"/>
    <s v="6_60-70"/>
    <x v="4"/>
    <x v="6"/>
    <s v="Q3`21"/>
    <n v="224292789"/>
    <n v="3039198"/>
  </r>
  <r>
    <n v="700"/>
    <x v="4"/>
    <s v="ProBook 440 G7"/>
    <x v="2"/>
    <x v="1"/>
    <x v="1"/>
    <x v="11"/>
    <s v="Int"/>
    <x v="2"/>
    <s v="1366x768/1920x1080"/>
    <x v="0"/>
    <x v="0"/>
    <n v="64743"/>
    <s v="12_60-65"/>
    <s v="6_60-70"/>
    <x v="4"/>
    <x v="6"/>
    <s v="Q3`21"/>
    <n v="45320100"/>
    <n v="614093"/>
  </r>
  <r>
    <n v="381"/>
    <x v="4"/>
    <s v="ProBook 440 G8"/>
    <x v="2"/>
    <x v="1"/>
    <x v="1"/>
    <x v="6"/>
    <s v="Int"/>
    <x v="2"/>
    <s v="1920x1080"/>
    <x v="0"/>
    <x v="0"/>
    <n v="63564"/>
    <s v="12_60-65"/>
    <s v="6_60-70"/>
    <x v="4"/>
    <x v="6"/>
    <s v="Q3`21"/>
    <n v="24217884"/>
    <n v="328156"/>
  </r>
  <r>
    <n v="3595"/>
    <x v="4"/>
    <s v="ProBook 445 G7"/>
    <x v="2"/>
    <x v="1"/>
    <x v="0"/>
    <x v="7"/>
    <s v="Int"/>
    <x v="2"/>
    <s v="1920x1080"/>
    <x v="0"/>
    <x v="0"/>
    <n v="58690"/>
    <s v="11_55-60"/>
    <s v="5_50-60"/>
    <x v="2"/>
    <x v="6"/>
    <s v="Q3`21"/>
    <n v="210990550"/>
    <n v="2858951"/>
  </r>
  <r>
    <n v="2090"/>
    <x v="4"/>
    <s v="ProBook 450 G7"/>
    <x v="0"/>
    <x v="1"/>
    <x v="1"/>
    <x v="11"/>
    <s v="Int"/>
    <x v="0"/>
    <s v="1920x1080"/>
    <x v="0"/>
    <x v="0"/>
    <n v="72402"/>
    <s v="14_70-75"/>
    <s v="7_70-80"/>
    <x v="6"/>
    <x v="6"/>
    <s v="Q3`21"/>
    <n v="151320180"/>
    <n v="2050409"/>
  </r>
  <r>
    <n v="1531"/>
    <x v="4"/>
    <s v="ProBook 450 G8"/>
    <x v="0"/>
    <x v="1"/>
    <x v="1"/>
    <x v="6"/>
    <s v="Int"/>
    <x v="0"/>
    <s v="1920x1080"/>
    <x v="0"/>
    <x v="0"/>
    <n v="68255"/>
    <s v="13_65-70"/>
    <s v="6_60-70"/>
    <x v="4"/>
    <x v="6"/>
    <s v="Q3`21"/>
    <n v="104498405"/>
    <n v="1415968"/>
  </r>
  <r>
    <n v="352"/>
    <x v="4"/>
    <s v="ProBook 455 G7"/>
    <x v="0"/>
    <x v="1"/>
    <x v="0"/>
    <x v="7"/>
    <s v="Int"/>
    <x v="0"/>
    <s v="1920x1080"/>
    <x v="0"/>
    <x v="0"/>
    <n v="60417"/>
    <s v="12_60-65"/>
    <s v="6_60-70"/>
    <x v="4"/>
    <x v="6"/>
    <s v="Q3`21"/>
    <n v="21266784"/>
    <n v="288168"/>
  </r>
  <r>
    <n v="937"/>
    <x v="4"/>
    <s v="ProBook 470 G7"/>
    <x v="1"/>
    <x v="1"/>
    <x v="1"/>
    <x v="11"/>
    <s v="Radeon 530"/>
    <x v="1"/>
    <s v="1920x1080"/>
    <x v="0"/>
    <x v="0"/>
    <n v="71438"/>
    <s v="14_70-75"/>
    <s v="7_70-80"/>
    <x v="6"/>
    <x v="6"/>
    <s v="Q3`21"/>
    <n v="66937406"/>
    <n v="907011"/>
  </r>
  <r>
    <n v="163"/>
    <x v="4"/>
    <s v="ProBook 470 G8"/>
    <x v="0"/>
    <x v="1"/>
    <x v="1"/>
    <x v="6"/>
    <s v="Int"/>
    <x v="1"/>
    <s v="1920x1080"/>
    <x v="0"/>
    <x v="0"/>
    <n v="95999"/>
    <s v="19_95-100"/>
    <s v="9_90-100"/>
    <x v="5"/>
    <x v="6"/>
    <s v="Q3`21"/>
    <n v="15647837"/>
    <n v="212030"/>
  </r>
  <r>
    <n v="9"/>
    <x v="4"/>
    <s v="ProBook 630 G8"/>
    <x v="2"/>
    <x v="1"/>
    <x v="1"/>
    <x v="6"/>
    <s v="Int"/>
    <x v="3"/>
    <s v="1920x1080"/>
    <x v="0"/>
    <x v="0"/>
    <n v="75735"/>
    <s v="15_75-80"/>
    <s v="7_70-80"/>
    <x v="6"/>
    <x v="6"/>
    <s v="Q3`21"/>
    <n v="681615"/>
    <n v="9236"/>
  </r>
  <r>
    <n v="117"/>
    <x v="4"/>
    <s v="ProBook 635 G7"/>
    <x v="2"/>
    <x v="1"/>
    <x v="0"/>
    <x v="7"/>
    <s v="Int"/>
    <x v="3"/>
    <s v="1920x1080"/>
    <x v="0"/>
    <x v="0"/>
    <n v="83645"/>
    <s v="16_80-85"/>
    <s v="8_80-90"/>
    <x v="5"/>
    <x v="6"/>
    <s v="Q3`21"/>
    <n v="9786465"/>
    <n v="132608"/>
  </r>
  <r>
    <n v="34"/>
    <x v="4"/>
    <s v="ProBook 640 G5"/>
    <x v="2"/>
    <x v="1"/>
    <x v="1"/>
    <x v="4"/>
    <s v="Int"/>
    <x v="2"/>
    <s v="1920x1080"/>
    <x v="0"/>
    <x v="0"/>
    <n v="76690"/>
    <s v="15_75-80"/>
    <s v="7_70-80"/>
    <x v="6"/>
    <x v="6"/>
    <s v="Q3`21"/>
    <n v="2607460"/>
    <n v="35331"/>
  </r>
  <r>
    <n v="304"/>
    <x v="4"/>
    <s v="ProBook 640 G8"/>
    <x v="2"/>
    <x v="1"/>
    <x v="1"/>
    <x v="6"/>
    <s v="Int"/>
    <x v="2"/>
    <s v="1920x1080"/>
    <x v="0"/>
    <x v="0"/>
    <n v="96042"/>
    <s v="19_95-100"/>
    <s v="9_90-100"/>
    <x v="5"/>
    <x v="6"/>
    <s v="Q3`21"/>
    <n v="29196768"/>
    <n v="395620"/>
  </r>
  <r>
    <n v="69"/>
    <x v="4"/>
    <s v="ProBook 650 G5"/>
    <x v="0"/>
    <x v="1"/>
    <x v="1"/>
    <x v="4"/>
    <s v="Int"/>
    <x v="0"/>
    <s v="1920x1080"/>
    <x v="0"/>
    <x v="0"/>
    <n v="64993"/>
    <s v="12_60-65"/>
    <s v="6_60-70"/>
    <x v="4"/>
    <x v="6"/>
    <s v="Q3`21"/>
    <n v="4484517"/>
    <n v="60766"/>
  </r>
  <r>
    <n v="123"/>
    <x v="4"/>
    <s v="ProBook 650 G8"/>
    <x v="0"/>
    <x v="1"/>
    <x v="1"/>
    <x v="6"/>
    <s v="Int"/>
    <x v="0"/>
    <s v="1920x1080"/>
    <x v="0"/>
    <x v="0"/>
    <n v="82045"/>
    <s v="16_80-85"/>
    <s v="8_80-90"/>
    <x v="5"/>
    <x v="6"/>
    <s v="Q3`21"/>
    <n v="10091535"/>
    <n v="136742"/>
  </r>
  <r>
    <n v="9"/>
    <x v="4"/>
    <s v="ProBook x360 435 G8"/>
    <x v="2"/>
    <x v="1"/>
    <x v="0"/>
    <x v="25"/>
    <s v="Int"/>
    <x v="3"/>
    <s v="1920x1080"/>
    <x v="1"/>
    <x v="0"/>
    <n v="74938"/>
    <s v="14_70-75"/>
    <s v="7_70-80"/>
    <x v="6"/>
    <x v="6"/>
    <s v="Q3`21"/>
    <n v="674442"/>
    <n v="9139"/>
  </r>
  <r>
    <n v="25"/>
    <x v="4"/>
    <s v="Spectre x360 13-aw2000"/>
    <x v="2"/>
    <x v="0"/>
    <x v="1"/>
    <x v="6"/>
    <s v="Int"/>
    <x v="3"/>
    <s v="1920x1080"/>
    <x v="1"/>
    <x v="0"/>
    <n v="115882"/>
    <s v="23_115-120"/>
    <s v="11_110-120"/>
    <x v="5"/>
    <x v="6"/>
    <s v="Q3`21"/>
    <n v="2897050"/>
    <n v="39255"/>
  </r>
  <r>
    <n v="43"/>
    <x v="4"/>
    <s v="Spectre x360 14-ea0000"/>
    <x v="2"/>
    <x v="0"/>
    <x v="1"/>
    <x v="6"/>
    <s v="Int"/>
    <x v="3"/>
    <s v="1920x1080"/>
    <x v="1"/>
    <x v="0"/>
    <n v="137832"/>
    <s v="27_135-140"/>
    <s v="13_130-140"/>
    <x v="5"/>
    <x v="6"/>
    <s v="Q3`21"/>
    <n v="5926776"/>
    <n v="80309"/>
  </r>
  <r>
    <n v="75"/>
    <x v="4"/>
    <s v="Spectre x360 15-eb0000"/>
    <x v="3"/>
    <x v="0"/>
    <x v="1"/>
    <x v="11"/>
    <s v="MX350/GTX1650"/>
    <x v="0"/>
    <s v="3840x2160"/>
    <x v="1"/>
    <x v="0"/>
    <n v="185438"/>
    <s v="37_185-190"/>
    <s v="18_180-190"/>
    <x v="5"/>
    <x v="6"/>
    <s v="Q3`21"/>
    <n v="13907850"/>
    <n v="188453"/>
  </r>
  <r>
    <n v="49"/>
    <x v="4"/>
    <s v="Spectre x360 15-eb1000"/>
    <x v="0"/>
    <x v="0"/>
    <x v="1"/>
    <x v="6"/>
    <s v="Int"/>
    <x v="0"/>
    <s v="3840x2160"/>
    <x v="1"/>
    <x v="0"/>
    <n v="146740"/>
    <s v="29_145-150"/>
    <s v="14_140-150"/>
    <x v="5"/>
    <x v="6"/>
    <s v="Q3`21"/>
    <n v="7190260"/>
    <n v="97429"/>
  </r>
  <r>
    <n v="358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6"/>
    <s v="Q3`21"/>
    <n v="68889940"/>
    <n v="933468"/>
  </r>
  <r>
    <n v="3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6"/>
    <s v="Q3`21"/>
    <n v="382170"/>
    <n v="5178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6"/>
    <s v="Q3`21"/>
    <n v="3106695"/>
    <n v="42096"/>
  </r>
  <r>
    <n v="19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6"/>
    <s v="Q3`21"/>
    <n v="2416800"/>
    <n v="32748"/>
  </r>
  <r>
    <n v="3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6"/>
    <s v="Q3`21"/>
    <n v="374970"/>
    <n v="5081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6"/>
    <s v="Q3`21"/>
    <n v="6400900"/>
    <n v="86733"/>
  </r>
  <r>
    <n v="6"/>
    <x v="4"/>
    <s v="ZBook Firefly 15 G8"/>
    <x v="5"/>
    <x v="1"/>
    <x v="1"/>
    <x v="6"/>
    <s v="Quadro T500"/>
    <x v="0"/>
    <s v="1920x1080"/>
    <x v="0"/>
    <x v="0"/>
    <n v="146790"/>
    <s v="29_145-150"/>
    <s v="14_140-150"/>
    <x v="5"/>
    <x v="6"/>
    <s v="Q3`21"/>
    <n v="880740"/>
    <n v="11934"/>
  </r>
  <r>
    <n v="51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6"/>
    <s v="Q3`21"/>
    <n v="11729490"/>
    <n v="158936"/>
  </r>
  <r>
    <n v="15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6"/>
    <s v="Q3`21"/>
    <n v="3428040"/>
    <n v="46450"/>
  </r>
  <r>
    <n v="259"/>
    <x v="5"/>
    <s v="IdeaPad 1 11ADA05"/>
    <x v="4"/>
    <x v="0"/>
    <x v="0"/>
    <x v="8"/>
    <s v="Int"/>
    <x v="4"/>
    <s v="1366x1768"/>
    <x v="0"/>
    <x v="0"/>
    <n v="25990"/>
    <s v="5_25-30"/>
    <s v="2_20-30"/>
    <x v="0"/>
    <x v="6"/>
    <s v="Q3`21"/>
    <n v="6731410"/>
    <n v="91212"/>
  </r>
  <r>
    <n v="1927"/>
    <x v="5"/>
    <s v="IdeaPad 1 14IGL05"/>
    <x v="2"/>
    <x v="0"/>
    <x v="1"/>
    <x v="2"/>
    <s v="Int"/>
    <x v="2"/>
    <s v="1920x1080"/>
    <x v="0"/>
    <x v="1"/>
    <n v="31290"/>
    <s v="6_30-35"/>
    <s v="3_30-40"/>
    <x v="3"/>
    <x v="6"/>
    <s v="Q3`21"/>
    <n v="60295830"/>
    <n v="817017"/>
  </r>
  <r>
    <n v="1309"/>
    <x v="5"/>
    <s v="IdeaPad 3 14ADA05"/>
    <x v="2"/>
    <x v="0"/>
    <x v="0"/>
    <x v="1"/>
    <s v="Int"/>
    <x v="2"/>
    <s v="1920x1080"/>
    <x v="0"/>
    <x v="0"/>
    <n v="41090"/>
    <s v="8_40-45"/>
    <s v="4_40-50"/>
    <x v="1"/>
    <x v="6"/>
    <s v="Q3`21"/>
    <n v="53786810"/>
    <n v="728819"/>
  </r>
  <r>
    <n v="118"/>
    <x v="5"/>
    <s v="IdeaPad 3 14IIL05"/>
    <x v="2"/>
    <x v="0"/>
    <x v="1"/>
    <x v="5"/>
    <s v="Int"/>
    <x v="2"/>
    <s v="1920x1080"/>
    <x v="0"/>
    <x v="0"/>
    <n v="48721"/>
    <s v="9_45-50"/>
    <s v="4_40-50"/>
    <x v="1"/>
    <x v="6"/>
    <s v="Q3`21"/>
    <n v="5749078"/>
    <n v="77901"/>
  </r>
  <r>
    <n v="3357"/>
    <x v="5"/>
    <s v="IdeaPad 3 14ITL6"/>
    <x v="2"/>
    <x v="0"/>
    <x v="1"/>
    <x v="6"/>
    <s v="Int"/>
    <x v="2"/>
    <s v="1920x1080"/>
    <x v="0"/>
    <x v="0"/>
    <n v="48719"/>
    <s v="9_45-50"/>
    <s v="4_40-50"/>
    <x v="1"/>
    <x v="6"/>
    <s v="Q3`21"/>
    <n v="163549683"/>
    <n v="2216120"/>
  </r>
  <r>
    <n v="2804"/>
    <x v="5"/>
    <s v="IdeaPad 3 15ADA05"/>
    <x v="0"/>
    <x v="0"/>
    <x v="0"/>
    <x v="1"/>
    <s v="Int"/>
    <x v="0"/>
    <s v="1920x1080"/>
    <x v="0"/>
    <x v="0"/>
    <n v="33879"/>
    <s v="6_30-35"/>
    <s v="3_30-40"/>
    <x v="3"/>
    <x v="6"/>
    <s v="Q3`21"/>
    <n v="94996716"/>
    <n v="1287218"/>
  </r>
  <r>
    <n v="64"/>
    <x v="5"/>
    <s v="IdeaPad 3 15ALC6"/>
    <x v="0"/>
    <x v="0"/>
    <x v="0"/>
    <x v="25"/>
    <s v="Int"/>
    <x v="0"/>
    <s v="1920x1080"/>
    <x v="0"/>
    <x v="0"/>
    <n v="57515"/>
    <s v="11_55-60"/>
    <s v="5_50-60"/>
    <x v="2"/>
    <x v="6"/>
    <s v="Q3`21"/>
    <n v="3680960"/>
    <n v="49878"/>
  </r>
  <r>
    <n v="1545"/>
    <x v="5"/>
    <s v="IdeaPad 3 15ARE05"/>
    <x v="0"/>
    <x v="0"/>
    <x v="0"/>
    <x v="7"/>
    <s v="Int"/>
    <x v="0"/>
    <s v="1920x1080"/>
    <x v="0"/>
    <x v="0"/>
    <n v="41730"/>
    <s v="8_40-45"/>
    <s v="4_40-50"/>
    <x v="1"/>
    <x v="6"/>
    <s v="Q3`21"/>
    <n v="64472850"/>
    <n v="873616"/>
  </r>
  <r>
    <n v="164"/>
    <x v="5"/>
    <s v="IdeaPad 3 15IGL05"/>
    <x v="0"/>
    <x v="0"/>
    <x v="1"/>
    <x v="2"/>
    <s v="Int"/>
    <x v="0"/>
    <s v="1920x1080"/>
    <x v="0"/>
    <x v="1"/>
    <n v="30013"/>
    <s v="6_30-35"/>
    <s v="3_30-40"/>
    <x v="3"/>
    <x v="6"/>
    <s v="Q3`21"/>
    <n v="4922132"/>
    <n v="66696"/>
  </r>
  <r>
    <n v="673"/>
    <x v="5"/>
    <s v="IdeaPad 3 15IIL05"/>
    <x v="0"/>
    <x v="0"/>
    <x v="1"/>
    <x v="5"/>
    <s v="Int"/>
    <x v="0"/>
    <s v="1920x1080"/>
    <x v="0"/>
    <x v="0"/>
    <n v="45390"/>
    <s v="9_45-50"/>
    <s v="4_40-50"/>
    <x v="1"/>
    <x v="6"/>
    <s v="Q3`21"/>
    <n v="30547470"/>
    <n v="413922"/>
  </r>
  <r>
    <n v="55"/>
    <x v="5"/>
    <s v="IdeaPad 3 15ITL6"/>
    <x v="0"/>
    <x v="0"/>
    <x v="1"/>
    <x v="6"/>
    <s v="Int"/>
    <x v="0"/>
    <s v="1920x1080"/>
    <x v="0"/>
    <x v="0"/>
    <n v="42313"/>
    <s v="8_40-45"/>
    <s v="4_40-50"/>
    <x v="1"/>
    <x v="6"/>
    <s v="Q3`21"/>
    <n v="2327215"/>
    <n v="31534"/>
  </r>
  <r>
    <n v="464"/>
    <x v="5"/>
    <s v="IdeaPad 3 17ADA05"/>
    <x v="0"/>
    <x v="0"/>
    <x v="0"/>
    <x v="1"/>
    <s v="Int"/>
    <x v="1"/>
    <s v="1600x900"/>
    <x v="0"/>
    <x v="0"/>
    <n v="39872"/>
    <s v="7_35-40"/>
    <s v="3_30-40"/>
    <x v="3"/>
    <x v="6"/>
    <s v="Q3`21"/>
    <n v="18500608"/>
    <n v="250686"/>
  </r>
  <r>
    <n v="191"/>
    <x v="5"/>
    <s v="IdeaPad 3 17ALC6"/>
    <x v="0"/>
    <x v="0"/>
    <x v="0"/>
    <x v="25"/>
    <s v="Int"/>
    <x v="1"/>
    <s v="1920x1080"/>
    <x v="0"/>
    <x v="0"/>
    <n v="59320"/>
    <s v="11_55-60"/>
    <s v="5_50-60"/>
    <x v="2"/>
    <x v="6"/>
    <s v="Q3`21"/>
    <n v="11330120"/>
    <n v="153525"/>
  </r>
  <r>
    <n v="457"/>
    <x v="5"/>
    <s v="IdeaPad 3 17ITL6"/>
    <x v="0"/>
    <x v="0"/>
    <x v="1"/>
    <x v="6"/>
    <s v="Int"/>
    <x v="1"/>
    <s v="1600x900"/>
    <x v="0"/>
    <x v="0"/>
    <n v="36940"/>
    <s v="7_35-40"/>
    <s v="3_30-40"/>
    <x v="3"/>
    <x v="6"/>
    <s v="Q3`21"/>
    <n v="16881580"/>
    <n v="228748"/>
  </r>
  <r>
    <n v="415"/>
    <x v="5"/>
    <s v="IdeaPad 5 14ALC05"/>
    <x v="2"/>
    <x v="0"/>
    <x v="0"/>
    <x v="25"/>
    <s v="Int"/>
    <x v="2"/>
    <s v="1920x1080"/>
    <x v="0"/>
    <x v="0"/>
    <n v="50160"/>
    <s v="10_50-55"/>
    <s v="5_50-60"/>
    <x v="2"/>
    <x v="6"/>
    <s v="Q3`21"/>
    <n v="20816400"/>
    <n v="282065"/>
  </r>
  <r>
    <n v="249"/>
    <x v="5"/>
    <s v="IdeaPad 5 14ARE05"/>
    <x v="2"/>
    <x v="0"/>
    <x v="0"/>
    <x v="7"/>
    <s v="Int"/>
    <x v="2"/>
    <s v="1920x1080"/>
    <x v="0"/>
    <x v="0"/>
    <n v="57709"/>
    <s v="11_55-60"/>
    <s v="5_50-60"/>
    <x v="2"/>
    <x v="6"/>
    <s v="Q3`21"/>
    <n v="14369541"/>
    <n v="194709"/>
  </r>
  <r>
    <n v="25"/>
    <x v="5"/>
    <s v="IdeaPad 5 14IIL05"/>
    <x v="2"/>
    <x v="0"/>
    <x v="1"/>
    <x v="5"/>
    <s v="Int"/>
    <x v="2"/>
    <s v="1920x1080"/>
    <x v="0"/>
    <x v="0"/>
    <n v="50932"/>
    <s v="10_50-55"/>
    <s v="5_50-60"/>
    <x v="2"/>
    <x v="6"/>
    <s v="Q3`21"/>
    <n v="1273300"/>
    <n v="17253"/>
  </r>
  <r>
    <n v="247"/>
    <x v="5"/>
    <s v="IdeaPad 5 14ITL05"/>
    <x v="2"/>
    <x v="0"/>
    <x v="1"/>
    <x v="6"/>
    <s v="Int"/>
    <x v="2"/>
    <s v="1920x1080"/>
    <x v="0"/>
    <x v="0"/>
    <n v="63334"/>
    <s v="12_60-65"/>
    <s v="6_60-70"/>
    <x v="4"/>
    <x v="6"/>
    <s v="Q3`21"/>
    <n v="15643498"/>
    <n v="211972"/>
  </r>
  <r>
    <n v="316"/>
    <x v="5"/>
    <s v="IdeaPad 5 15ARE05"/>
    <x v="0"/>
    <x v="0"/>
    <x v="0"/>
    <x v="7"/>
    <s v="Int"/>
    <x v="0"/>
    <s v="1920x1080"/>
    <x v="0"/>
    <x v="0"/>
    <n v="61475"/>
    <s v="12_60-65"/>
    <s v="6_60-70"/>
    <x v="4"/>
    <x v="6"/>
    <s v="Q3`21"/>
    <n v="19426100"/>
    <n v="263226"/>
  </r>
  <r>
    <n v="5"/>
    <x v="5"/>
    <s v="IdeaPad 5 Pro 16ACH6"/>
    <x v="1"/>
    <x v="0"/>
    <x v="1"/>
    <x v="21"/>
    <s v="Int"/>
    <x v="5"/>
    <s v="1920x1200/2560x1600"/>
    <x v="0"/>
    <x v="0"/>
    <n v="96300"/>
    <s v="19_95-100"/>
    <s v="9_90-100"/>
    <x v="5"/>
    <x v="6"/>
    <s v="Q3`21"/>
    <n v="481500"/>
    <n v="6524"/>
  </r>
  <r>
    <n v="23"/>
    <x v="5"/>
    <s v="IdeaPad 5 Pro 16IHU6"/>
    <x v="1"/>
    <x v="0"/>
    <x v="1"/>
    <x v="21"/>
    <s v="MX450"/>
    <x v="5"/>
    <s v="1920x1200/2560x1600"/>
    <x v="0"/>
    <x v="0"/>
    <n v="119990"/>
    <s v="23_115-120"/>
    <s v="11_110-120"/>
    <x v="5"/>
    <x v="6"/>
    <s v="Q3`21"/>
    <n v="2759770"/>
    <n v="37395"/>
  </r>
  <r>
    <n v="14"/>
    <x v="5"/>
    <s v="IdeaPad Creator 5i 15IMH05"/>
    <x v="3"/>
    <x v="0"/>
    <x v="1"/>
    <x v="10"/>
    <s v="GTX1650"/>
    <x v="0"/>
    <s v="1920x1080"/>
    <x v="0"/>
    <x v="0"/>
    <n v="103490"/>
    <s v="20_100-105"/>
    <s v="10_100-110"/>
    <x v="5"/>
    <x v="6"/>
    <s v="Q3`21"/>
    <n v="1448860"/>
    <n v="19632"/>
  </r>
  <r>
    <n v="636"/>
    <x v="5"/>
    <s v="IdeaPad Flex 3 11ADA05"/>
    <x v="4"/>
    <x v="0"/>
    <x v="0"/>
    <x v="1"/>
    <s v="Int"/>
    <x v="4"/>
    <s v="1366x768"/>
    <x v="1"/>
    <x v="0"/>
    <n v="29323"/>
    <s v="5_25-30"/>
    <s v="2_20-30"/>
    <x v="0"/>
    <x v="6"/>
    <s v="Q3`21"/>
    <n v="18649428"/>
    <n v="252702"/>
  </r>
  <r>
    <n v="830"/>
    <x v="5"/>
    <s v="IdeaPad Gaming 3 15ARH05"/>
    <x v="3"/>
    <x v="0"/>
    <x v="0"/>
    <x v="28"/>
    <s v="GTX1650, GTX1650 Ti"/>
    <x v="0"/>
    <s v="1920x1080"/>
    <x v="0"/>
    <x v="0"/>
    <n v="68053"/>
    <s v="13_65-70"/>
    <s v="6_60-70"/>
    <x v="4"/>
    <x v="6"/>
    <s v="Q3`21"/>
    <n v="56483990"/>
    <n v="765366"/>
  </r>
  <r>
    <n v="15416"/>
    <x v="5"/>
    <s v="IdeaPad Gaming 3 15IMH05"/>
    <x v="3"/>
    <x v="0"/>
    <x v="1"/>
    <x v="10"/>
    <s v="GTX1650, GTX1650 Ti"/>
    <x v="0"/>
    <s v="1920x1080"/>
    <x v="0"/>
    <x v="0"/>
    <n v="71732"/>
    <s v="14_70-75"/>
    <s v="7_70-80"/>
    <x v="6"/>
    <x v="6"/>
    <s v="Q3`21"/>
    <n v="1105820512"/>
    <n v="14984018"/>
  </r>
  <r>
    <n v="1759"/>
    <x v="5"/>
    <s v="IdeaPad L3 15IML05"/>
    <x v="0"/>
    <x v="0"/>
    <x v="1"/>
    <x v="11"/>
    <s v="Int"/>
    <x v="0"/>
    <s v="1920x1080"/>
    <x v="0"/>
    <x v="0"/>
    <n v="29161"/>
    <s v="5_25-30"/>
    <s v="2_20-30"/>
    <x v="0"/>
    <x v="6"/>
    <s v="Q3`21"/>
    <n v="51294199"/>
    <n v="695043"/>
  </r>
  <r>
    <n v="11"/>
    <x v="5"/>
    <s v="IdeaPad L3 15ITL6"/>
    <x v="0"/>
    <x v="0"/>
    <x v="1"/>
    <x v="6"/>
    <s v="Int"/>
    <x v="0"/>
    <s v="1920x1080"/>
    <x v="0"/>
    <x v="0"/>
    <n v="63095"/>
    <s v="12_60-65"/>
    <s v="6_60-70"/>
    <x v="4"/>
    <x v="6"/>
    <s v="Q3`21"/>
    <n v="694045"/>
    <n v="9404"/>
  </r>
  <r>
    <n v="1363"/>
    <x v="5"/>
    <s v="IdeaPad L340-15API"/>
    <x v="0"/>
    <x v="0"/>
    <x v="0"/>
    <x v="1"/>
    <s v="Int"/>
    <x v="0"/>
    <s v="1920x1080"/>
    <x v="0"/>
    <x v="0"/>
    <n v="37299"/>
    <s v="7_35-40"/>
    <s v="3_30-40"/>
    <x v="3"/>
    <x v="6"/>
    <s v="Q3`21"/>
    <n v="50838537"/>
    <n v="688869"/>
  </r>
  <r>
    <n v="25"/>
    <x v="5"/>
    <s v="IdeaPad L340-17API"/>
    <x v="0"/>
    <x v="0"/>
    <x v="0"/>
    <x v="1"/>
    <s v="Int"/>
    <x v="1"/>
    <s v="1920x1080"/>
    <x v="0"/>
    <x v="0"/>
    <n v="58372"/>
    <s v="11_55-60"/>
    <s v="5_50-60"/>
    <x v="2"/>
    <x v="6"/>
    <s v="Q3`21"/>
    <n v="1459300"/>
    <n v="19774"/>
  </r>
  <r>
    <n v="2"/>
    <x v="5"/>
    <s v="IdeaPad L340-17IRH"/>
    <x v="3"/>
    <x v="0"/>
    <x v="1"/>
    <x v="9"/>
    <s v="GTX1050/GTX1650"/>
    <x v="1"/>
    <s v="1920x1080"/>
    <x v="0"/>
    <x v="0"/>
    <n v="68596"/>
    <s v="13_65-70"/>
    <s v="6_60-70"/>
    <x v="4"/>
    <x v="6"/>
    <s v="Q3`21"/>
    <n v="137192"/>
    <n v="1859"/>
  </r>
  <r>
    <n v="1413"/>
    <x v="5"/>
    <s v="IdeaPad S145-15API"/>
    <x v="0"/>
    <x v="0"/>
    <x v="0"/>
    <x v="1"/>
    <s v="Int"/>
    <x v="0"/>
    <s v="1920x1080"/>
    <x v="0"/>
    <x v="0"/>
    <n v="34883"/>
    <s v="6_30-35"/>
    <s v="3_30-40"/>
    <x v="3"/>
    <x v="6"/>
    <s v="Q3`21"/>
    <n v="49289679"/>
    <n v="667882"/>
  </r>
  <r>
    <n v="84"/>
    <x v="5"/>
    <s v="IdeaPad S145-15AST"/>
    <x v="0"/>
    <x v="0"/>
    <x v="0"/>
    <x v="0"/>
    <s v="Int"/>
    <x v="0"/>
    <s v="1920x1080"/>
    <x v="0"/>
    <x v="0"/>
    <n v="33660"/>
    <s v="6_30-35"/>
    <s v="3_30-40"/>
    <x v="3"/>
    <x v="6"/>
    <s v="Q3`21"/>
    <n v="2827440"/>
    <n v="38312"/>
  </r>
  <r>
    <n v="554"/>
    <x v="5"/>
    <s v="IdeaPad S145-15IIL"/>
    <x v="0"/>
    <x v="0"/>
    <x v="1"/>
    <x v="5"/>
    <s v="Int"/>
    <x v="0"/>
    <s v="1920x1080"/>
    <x v="0"/>
    <x v="0"/>
    <n v="37033"/>
    <s v="7_35-40"/>
    <s v="3_30-40"/>
    <x v="3"/>
    <x v="6"/>
    <s v="Q3`21"/>
    <n v="20516282"/>
    <n v="277998"/>
  </r>
  <r>
    <n v="743"/>
    <x v="5"/>
    <s v="Legion 5 15ACH6H"/>
    <x v="3"/>
    <x v="0"/>
    <x v="0"/>
    <x v="22"/>
    <s v="RTX3060/RTX3070"/>
    <x v="0"/>
    <s v="2560x1600"/>
    <x v="0"/>
    <x v="0"/>
    <n v="140123"/>
    <s v="28_140-145"/>
    <s v="14_140-150"/>
    <x v="5"/>
    <x v="6"/>
    <s v="Q3`21"/>
    <n v="104111389"/>
    <n v="1410723"/>
  </r>
  <r>
    <n v="209"/>
    <x v="5"/>
    <s v="Legion 5 15ARH05"/>
    <x v="3"/>
    <x v="0"/>
    <x v="0"/>
    <x v="28"/>
    <s v="GTX1650/GTX1660"/>
    <x v="0"/>
    <s v="1920x1080"/>
    <x v="0"/>
    <x v="0"/>
    <n v="78629"/>
    <s v="15_75-80"/>
    <s v="7_70-80"/>
    <x v="6"/>
    <x v="6"/>
    <s v="Q3`21"/>
    <n v="16433461"/>
    <n v="222676"/>
  </r>
  <r>
    <n v="57"/>
    <x v="5"/>
    <s v="Legion 5 15ITH6"/>
    <x v="3"/>
    <x v="0"/>
    <x v="1"/>
    <x v="21"/>
    <s v="RTX3050, RTX3050 Ti"/>
    <x v="0"/>
    <s v="1920x1080"/>
    <x v="0"/>
    <x v="0"/>
    <n v="105990"/>
    <s v="21_105-110"/>
    <s v="10_100-110"/>
    <x v="5"/>
    <x v="6"/>
    <s v="Q3`21"/>
    <n v="6041430"/>
    <n v="81862"/>
  </r>
  <r>
    <n v="443"/>
    <x v="5"/>
    <s v="Legion 5 17ACH6H"/>
    <x v="3"/>
    <x v="0"/>
    <x v="0"/>
    <x v="22"/>
    <s v="RTX3060/RTX3070"/>
    <x v="1"/>
    <s v="1920x1080"/>
    <x v="0"/>
    <x v="0"/>
    <n v="123450"/>
    <s v="24_120-125"/>
    <s v="12_120-130"/>
    <x v="5"/>
    <x v="6"/>
    <s v="Q3`21"/>
    <n v="54688350"/>
    <n v="741035"/>
  </r>
  <r>
    <n v="7"/>
    <x v="5"/>
    <s v="Legion 5 17ARH05H"/>
    <x v="3"/>
    <x v="0"/>
    <x v="0"/>
    <x v="28"/>
    <s v="GTX1660/RTX2060"/>
    <x v="1"/>
    <s v="1920x1080"/>
    <x v="0"/>
    <x v="0"/>
    <n v="88390"/>
    <s v="17_85-90"/>
    <s v="8_80-90"/>
    <x v="5"/>
    <x v="6"/>
    <s v="Q3`21"/>
    <n v="618730"/>
    <n v="8384"/>
  </r>
  <r>
    <n v="14"/>
    <x v="5"/>
    <s v="Legion 5 17IMH05"/>
    <x v="3"/>
    <x v="0"/>
    <x v="1"/>
    <x v="10"/>
    <s v="GTX1660"/>
    <x v="1"/>
    <s v="1920x1080"/>
    <x v="0"/>
    <x v="0"/>
    <n v="98080"/>
    <s v="19_95-100"/>
    <s v="9_90-100"/>
    <x v="5"/>
    <x v="6"/>
    <s v="Q3`21"/>
    <n v="1373120"/>
    <n v="18606"/>
  </r>
  <r>
    <n v="1879"/>
    <x v="5"/>
    <s v="Legion 5 Pro 16ACH6H"/>
    <x v="3"/>
    <x v="0"/>
    <x v="0"/>
    <x v="22"/>
    <s v="RTX3050 Ti/RTX3060/RTX3070"/>
    <x v="5"/>
    <s v="3840x2160/2560x1600"/>
    <x v="0"/>
    <x v="0"/>
    <n v="134490"/>
    <s v="26_130-135"/>
    <s v="13_130-140"/>
    <x v="5"/>
    <x v="6"/>
    <s v="Q3`21"/>
    <n v="252706710"/>
    <n v="3424210"/>
  </r>
  <r>
    <n v="177"/>
    <x v="5"/>
    <s v="Legion 5 Pro 16ITH6"/>
    <x v="3"/>
    <x v="0"/>
    <x v="1"/>
    <x v="6"/>
    <s v="RTX3050 Ti/RTX3060"/>
    <x v="5"/>
    <s v="3840x2160/2560x1600"/>
    <x v="0"/>
    <x v="0"/>
    <n v="140779"/>
    <s v="28_140-145"/>
    <s v="14_140-150"/>
    <x v="5"/>
    <x v="6"/>
    <s v="Q3`21"/>
    <n v="24917883"/>
    <n v="337641"/>
  </r>
  <r>
    <n v="216"/>
    <x v="5"/>
    <s v="Legion 5i 15IMH05"/>
    <x v="3"/>
    <x v="0"/>
    <x v="1"/>
    <x v="10"/>
    <s v="GTX1650/GTX1660/RTX2060/RTX3050 Ti"/>
    <x v="0"/>
    <s v="1920x1080"/>
    <x v="0"/>
    <x v="0"/>
    <n v="109670"/>
    <s v="21_105-110"/>
    <s v="10_100-110"/>
    <x v="5"/>
    <x v="6"/>
    <s v="Q3`21"/>
    <n v="23688720"/>
    <n v="320985"/>
  </r>
  <r>
    <n v="740"/>
    <x v="5"/>
    <s v="Legion 7 16ACH6H"/>
    <x v="3"/>
    <x v="0"/>
    <x v="0"/>
    <x v="22"/>
    <s v="RTX3060, RTX3070, RTX3080"/>
    <x v="5"/>
    <s v="2560x1600"/>
    <x v="0"/>
    <x v="0"/>
    <n v="175990"/>
    <s v="35_175-180"/>
    <s v="17_170-180"/>
    <x v="5"/>
    <x v="6"/>
    <s v="Q3`21"/>
    <n v="130232600"/>
    <n v="1764669"/>
  </r>
  <r>
    <n v="18"/>
    <x v="5"/>
    <s v="Legion 7i 15IMH05"/>
    <x v="3"/>
    <x v="0"/>
    <x v="1"/>
    <x v="10"/>
    <s v="RTX2060/RTX2070/RTX2080"/>
    <x v="0"/>
    <s v="1920x1080"/>
    <x v="0"/>
    <x v="0"/>
    <n v="141950"/>
    <s v="28_140-145"/>
    <s v="14_140-150"/>
    <x v="5"/>
    <x v="6"/>
    <s v="Q3`21"/>
    <n v="2555100"/>
    <n v="34622"/>
  </r>
  <r>
    <n v="2"/>
    <x v="5"/>
    <s v="Legion 7i 15IMHG05"/>
    <x v="3"/>
    <x v="0"/>
    <x v="1"/>
    <x v="10"/>
    <s v="RTX2070/RTX2080"/>
    <x v="0"/>
    <s v="1920x1080"/>
    <x v="0"/>
    <x v="0"/>
    <n v="209448"/>
    <s v="41_205-210"/>
    <s v="20_200-210"/>
    <x v="5"/>
    <x v="6"/>
    <s v="Q3`21"/>
    <n v="418896"/>
    <n v="5676"/>
  </r>
  <r>
    <n v="18"/>
    <x v="5"/>
    <s v="Legion Creator 7i 15IMH05"/>
    <x v="3"/>
    <x v="0"/>
    <x v="1"/>
    <x v="10"/>
    <s v="RTX2060"/>
    <x v="0"/>
    <s v="1920x1080"/>
    <x v="0"/>
    <x v="0"/>
    <n v="242296"/>
    <s v="48_240-245"/>
    <s v="24_240-250"/>
    <x v="5"/>
    <x v="6"/>
    <s v="Q3`21"/>
    <n v="4361328"/>
    <n v="59097"/>
  </r>
  <r>
    <n v="14"/>
    <x v="5"/>
    <s v="Legion Slim 7i 15IMH5"/>
    <x v="3"/>
    <x v="0"/>
    <x v="1"/>
    <x v="10"/>
    <s v="RTX2060, RTX2070"/>
    <x v="0"/>
    <s v="1920x1080"/>
    <x v="0"/>
    <x v="0"/>
    <n v="150490"/>
    <s v="30_150-155"/>
    <s v="15_150-160"/>
    <x v="5"/>
    <x v="6"/>
    <s v="Q3`21"/>
    <n v="2106860"/>
    <n v="28548"/>
  </r>
  <r>
    <n v="14"/>
    <x v="5"/>
    <s v="Legion Y540-15IRH"/>
    <x v="3"/>
    <x v="0"/>
    <x v="1"/>
    <x v="9"/>
    <s v="GTX1660"/>
    <x v="0"/>
    <s v="1920x1080"/>
    <x v="0"/>
    <x v="0"/>
    <n v="91990"/>
    <s v="18_90-95"/>
    <s v="9_90-100"/>
    <x v="5"/>
    <x v="6"/>
    <s v="Q3`21"/>
    <n v="1287860"/>
    <n v="17451"/>
  </r>
  <r>
    <n v="74"/>
    <x v="5"/>
    <s v="Thinkbook 13s-ACN G3"/>
    <x v="2"/>
    <x v="1"/>
    <x v="0"/>
    <x v="25"/>
    <s v="Int"/>
    <x v="3"/>
    <s v="1920x1200/2560x1600"/>
    <x v="0"/>
    <x v="0"/>
    <n v="84120"/>
    <s v="16_80-85"/>
    <s v="8_80-90"/>
    <x v="5"/>
    <x v="6"/>
    <s v="Q3`21"/>
    <n v="6224880"/>
    <n v="84348"/>
  </r>
  <r>
    <n v="2"/>
    <x v="5"/>
    <s v="Thinkbook 13s-IML"/>
    <x v="2"/>
    <x v="1"/>
    <x v="1"/>
    <x v="11"/>
    <s v="Int"/>
    <x v="3"/>
    <s v="1920x1080"/>
    <x v="0"/>
    <x v="0"/>
    <n v="68059"/>
    <s v="13_65-70"/>
    <s v="6_60-70"/>
    <x v="4"/>
    <x v="6"/>
    <s v="Q3`21"/>
    <n v="136118"/>
    <n v="1844"/>
  </r>
  <r>
    <n v="636"/>
    <x v="5"/>
    <s v="Thinkbook 13s-ITL G2"/>
    <x v="2"/>
    <x v="1"/>
    <x v="1"/>
    <x v="6"/>
    <s v="Int"/>
    <x v="3"/>
    <s v="1920x1200/2560x1600"/>
    <x v="0"/>
    <x v="0"/>
    <n v="81497"/>
    <s v="16_80-85"/>
    <s v="8_80-90"/>
    <x v="5"/>
    <x v="6"/>
    <s v="Q3`21"/>
    <n v="51832092"/>
    <n v="702332"/>
  </r>
  <r>
    <n v="160"/>
    <x v="5"/>
    <s v="Thinkbook 14-ACL G3"/>
    <x v="2"/>
    <x v="1"/>
    <x v="0"/>
    <x v="25"/>
    <s v="Int"/>
    <x v="2"/>
    <s v="1920x1080"/>
    <x v="0"/>
    <x v="0"/>
    <n v="57606"/>
    <s v="11_55-60"/>
    <s v="5_50-60"/>
    <x v="2"/>
    <x v="6"/>
    <s v="Q3`21"/>
    <n v="9216960"/>
    <n v="124891"/>
  </r>
  <r>
    <n v="671"/>
    <x v="5"/>
    <s v="Thinkbook 14-ARE G2"/>
    <x v="2"/>
    <x v="1"/>
    <x v="0"/>
    <x v="7"/>
    <s v="Int"/>
    <x v="2"/>
    <s v="1920x1080"/>
    <x v="0"/>
    <x v="0"/>
    <n v="55544"/>
    <s v="11_55-60"/>
    <s v="5_50-60"/>
    <x v="2"/>
    <x v="6"/>
    <s v="Q3`21"/>
    <n v="37270024"/>
    <n v="505014"/>
  </r>
  <r>
    <n v="32"/>
    <x v="5"/>
    <s v="Thinkbook 14-IIL"/>
    <x v="2"/>
    <x v="1"/>
    <x v="1"/>
    <x v="11"/>
    <s v="Int"/>
    <x v="2"/>
    <s v="1920x1080"/>
    <x v="0"/>
    <x v="0"/>
    <n v="55948"/>
    <s v="11_55-60"/>
    <s v="5_50-60"/>
    <x v="2"/>
    <x v="6"/>
    <s v="Q3`21"/>
    <n v="1790336"/>
    <n v="24259"/>
  </r>
  <r>
    <n v="1005"/>
    <x v="5"/>
    <s v="Thinkbook 14-ITL G2"/>
    <x v="2"/>
    <x v="1"/>
    <x v="1"/>
    <x v="6"/>
    <s v="Int"/>
    <x v="2"/>
    <s v="1920x1080"/>
    <x v="0"/>
    <x v="0"/>
    <n v="66889"/>
    <s v="13_65-70"/>
    <s v="6_60-70"/>
    <x v="4"/>
    <x v="6"/>
    <s v="Q3`21"/>
    <n v="67223445"/>
    <n v="910887"/>
  </r>
  <r>
    <n v="161"/>
    <x v="5"/>
    <s v="Thinkbook 14s Yoga ITL"/>
    <x v="2"/>
    <x v="1"/>
    <x v="1"/>
    <x v="6"/>
    <s v="Int"/>
    <x v="2"/>
    <s v="1920x1080"/>
    <x v="1"/>
    <x v="0"/>
    <n v="76136"/>
    <s v="15_75-80"/>
    <s v="7_70-80"/>
    <x v="6"/>
    <x v="6"/>
    <s v="Q3`21"/>
    <n v="12257896"/>
    <n v="166096"/>
  </r>
  <r>
    <n v="1037"/>
    <x v="5"/>
    <s v="Thinkbook 15-ARE G2"/>
    <x v="0"/>
    <x v="1"/>
    <x v="0"/>
    <x v="7"/>
    <s v="Int"/>
    <x v="0"/>
    <s v="1920x1080"/>
    <x v="0"/>
    <x v="0"/>
    <n v="56498"/>
    <s v="11_55-60"/>
    <s v="5_50-60"/>
    <x v="2"/>
    <x v="6"/>
    <s v="Q3`21"/>
    <n v="58588426"/>
    <n v="793881"/>
  </r>
  <r>
    <n v="579"/>
    <x v="5"/>
    <s v="Thinkbook 15-IIL"/>
    <x v="0"/>
    <x v="1"/>
    <x v="1"/>
    <x v="5"/>
    <s v="Int"/>
    <x v="0"/>
    <s v="1920x1080"/>
    <x v="0"/>
    <x v="0"/>
    <n v="59375"/>
    <s v="11_55-60"/>
    <s v="5_50-60"/>
    <x v="2"/>
    <x v="6"/>
    <s v="Q3`21"/>
    <n v="34378125"/>
    <n v="465828"/>
  </r>
  <r>
    <n v="2720"/>
    <x v="5"/>
    <s v="Thinkbook 15-ITL G2"/>
    <x v="0"/>
    <x v="1"/>
    <x v="1"/>
    <x v="6"/>
    <s v="Int"/>
    <x v="0"/>
    <s v="1920x1080"/>
    <x v="0"/>
    <x v="0"/>
    <n v="62526"/>
    <s v="12_60-65"/>
    <s v="6_60-70"/>
    <x v="4"/>
    <x v="6"/>
    <s v="Q3`21"/>
    <n v="170070720"/>
    <n v="2304481"/>
  </r>
  <r>
    <n v="53"/>
    <x v="5"/>
    <s v="Thinkbook 15P-IMH"/>
    <x v="3"/>
    <x v="1"/>
    <x v="1"/>
    <x v="10"/>
    <s v="GTX1650"/>
    <x v="0"/>
    <s v="1920x1080"/>
    <x v="0"/>
    <x v="0"/>
    <n v="79415"/>
    <s v="15_75-80"/>
    <s v="7_70-80"/>
    <x v="6"/>
    <x v="6"/>
    <s v="Q3`21"/>
    <n v="4208995"/>
    <n v="57032"/>
  </r>
  <r>
    <n v="436"/>
    <x v="5"/>
    <s v="ThinkPad E14 Gen2-ITU"/>
    <x v="2"/>
    <x v="1"/>
    <x v="1"/>
    <x v="6"/>
    <s v="Int"/>
    <x v="2"/>
    <s v="1920x1080"/>
    <x v="0"/>
    <x v="0"/>
    <n v="70832"/>
    <s v="14_70-75"/>
    <s v="7_70-80"/>
    <x v="6"/>
    <x v="6"/>
    <s v="Q3`21"/>
    <n v="30882752"/>
    <n v="418465"/>
  </r>
  <r>
    <n v="230"/>
    <x v="5"/>
    <s v="ThinkPad E14-IML"/>
    <x v="2"/>
    <x v="1"/>
    <x v="1"/>
    <x v="11"/>
    <s v="Int/RX640"/>
    <x v="2"/>
    <s v="1920x1080"/>
    <x v="0"/>
    <x v="0"/>
    <n v="78557"/>
    <s v="15_75-80"/>
    <s v="7_70-80"/>
    <x v="6"/>
    <x v="6"/>
    <s v="Q3`21"/>
    <n v="18068110"/>
    <n v="244825"/>
  </r>
  <r>
    <n v="17"/>
    <x v="5"/>
    <s v="ThinkPad E15 Gen2-ITU"/>
    <x v="0"/>
    <x v="1"/>
    <x v="1"/>
    <x v="6"/>
    <s v="Int"/>
    <x v="0"/>
    <s v="1920x1080"/>
    <x v="0"/>
    <x v="0"/>
    <n v="92610"/>
    <s v="18_90-95"/>
    <s v="9_90-100"/>
    <x v="5"/>
    <x v="6"/>
    <s v="Q3`21"/>
    <n v="1574370"/>
    <n v="21333"/>
  </r>
  <r>
    <n v="206"/>
    <x v="5"/>
    <s v="ThinkPad E15-IML"/>
    <x v="0"/>
    <x v="1"/>
    <x v="1"/>
    <x v="11"/>
    <s v="Int"/>
    <x v="0"/>
    <s v="1920x1080"/>
    <x v="0"/>
    <x v="0"/>
    <n v="83930"/>
    <s v="16_80-85"/>
    <s v="8_80-90"/>
    <x v="5"/>
    <x v="6"/>
    <s v="Q3`21"/>
    <n v="17289580"/>
    <n v="234276"/>
  </r>
  <r>
    <n v="278"/>
    <x v="5"/>
    <s v="ThinkPad L13"/>
    <x v="2"/>
    <x v="1"/>
    <x v="1"/>
    <x v="11"/>
    <s v="Int"/>
    <x v="3"/>
    <s v="1920x1080"/>
    <x v="0"/>
    <x v="0"/>
    <n v="80213"/>
    <s v="16_80-85"/>
    <s v="8_80-90"/>
    <x v="5"/>
    <x v="6"/>
    <s v="Q3`21"/>
    <n v="22299214"/>
    <n v="302157"/>
  </r>
  <r>
    <n v="43"/>
    <x v="5"/>
    <s v="ThinkPad L13 Gen2"/>
    <x v="2"/>
    <x v="1"/>
    <x v="1"/>
    <x v="6"/>
    <s v="Int"/>
    <x v="3"/>
    <s v="1920x1080"/>
    <x v="0"/>
    <x v="0"/>
    <n v="75324"/>
    <s v="15_75-80"/>
    <s v="7_70-80"/>
    <x v="6"/>
    <x v="6"/>
    <s v="Q3`21"/>
    <n v="3238932"/>
    <n v="43888"/>
  </r>
  <r>
    <n v="29"/>
    <x v="5"/>
    <s v="ThinkPad L13 Yoga"/>
    <x v="2"/>
    <x v="1"/>
    <x v="1"/>
    <x v="11"/>
    <s v="Int"/>
    <x v="3"/>
    <s v="1920x1080"/>
    <x v="1"/>
    <x v="0"/>
    <n v="89158"/>
    <s v="17_85-90"/>
    <s v="8_80-90"/>
    <x v="5"/>
    <x v="6"/>
    <s v="Q3`21"/>
    <n v="2585582"/>
    <n v="35035"/>
  </r>
  <r>
    <n v="1"/>
    <x v="5"/>
    <s v="ThinkPad L13 Yoga Gen2"/>
    <x v="2"/>
    <x v="1"/>
    <x v="1"/>
    <x v="6"/>
    <s v="Int"/>
    <x v="3"/>
    <s v="1920x1080"/>
    <x v="1"/>
    <x v="0"/>
    <n v="90854"/>
    <s v="18_90-95"/>
    <s v="9_90-100"/>
    <x v="5"/>
    <x v="6"/>
    <s v="Q3`21"/>
    <n v="90854"/>
    <n v="1231"/>
  </r>
  <r>
    <n v="421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6"/>
    <s v="Q3`21"/>
    <n v="40542300"/>
    <n v="549354"/>
  </r>
  <r>
    <n v="130"/>
    <x v="5"/>
    <s v="ThinkPad L15 Gen1"/>
    <x v="0"/>
    <x v="1"/>
    <x v="1"/>
    <x v="11"/>
    <s v="Int"/>
    <x v="0"/>
    <s v="1920x1080"/>
    <x v="0"/>
    <x v="0"/>
    <n v="113950"/>
    <s v="22_110-115"/>
    <s v="11_110-120"/>
    <x v="5"/>
    <x v="6"/>
    <s v="Q3`21"/>
    <n v="14813500"/>
    <n v="200725"/>
  </r>
  <r>
    <n v="47"/>
    <x v="5"/>
    <s v="ThinkPad P1 Gen3"/>
    <x v="5"/>
    <x v="1"/>
    <x v="1"/>
    <x v="10"/>
    <s v="Int/Quadro T1000/P2000"/>
    <x v="0"/>
    <s v="1920x1080/3840x2160"/>
    <x v="0"/>
    <x v="0"/>
    <n v="287210"/>
    <s v="57_285-290"/>
    <s v="28_280-290"/>
    <x v="5"/>
    <x v="6"/>
    <s v="Q3`21"/>
    <n v="13498870"/>
    <n v="182912"/>
  </r>
  <r>
    <n v="50"/>
    <x v="5"/>
    <s v="ThinkPad P14s Gen1"/>
    <x v="5"/>
    <x v="1"/>
    <x v="1"/>
    <x v="11"/>
    <s v="Quadro P520"/>
    <x v="2"/>
    <s v="1920x1080/3840x2160"/>
    <x v="0"/>
    <x v="0"/>
    <n v="127820"/>
    <s v="25_125-130"/>
    <s v="12_120-130"/>
    <x v="5"/>
    <x v="6"/>
    <s v="Q3`21"/>
    <n v="6391000"/>
    <n v="86599"/>
  </r>
  <r>
    <n v="7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6"/>
    <s v="Q3`21"/>
    <n v="860321"/>
    <n v="11657"/>
  </r>
  <r>
    <n v="56"/>
    <x v="5"/>
    <s v="ThinkPad P15 Gen1"/>
    <x v="5"/>
    <x v="1"/>
    <x v="1"/>
    <x v="10"/>
    <s v="RTX3000/RTX4000"/>
    <x v="0"/>
    <s v="1920x1080/3840x2160"/>
    <x v="0"/>
    <x v="0"/>
    <n v="217828"/>
    <s v="43_215-220"/>
    <s v="21_210-220"/>
    <x v="5"/>
    <x v="6"/>
    <s v="Q3`21"/>
    <n v="12198368"/>
    <n v="165290"/>
  </r>
  <r>
    <n v="8"/>
    <x v="5"/>
    <s v="ThinkPad P15s Gen1"/>
    <x v="5"/>
    <x v="1"/>
    <x v="1"/>
    <x v="11"/>
    <s v="Qoadro P520"/>
    <x v="0"/>
    <s v="1920x1080"/>
    <x v="0"/>
    <x v="0"/>
    <n v="143980"/>
    <s v="28_140-145"/>
    <s v="14_140-150"/>
    <x v="5"/>
    <x v="6"/>
    <s v="Q3`21"/>
    <n v="1151840"/>
    <n v="15608"/>
  </r>
  <r>
    <n v="13"/>
    <x v="5"/>
    <s v="ThinkPad P15v Gen1"/>
    <x v="5"/>
    <x v="1"/>
    <x v="1"/>
    <x v="10"/>
    <s v="Int/Quadro P620"/>
    <x v="0"/>
    <s v="1920x1080"/>
    <x v="0"/>
    <x v="0"/>
    <n v="169785"/>
    <s v="33_165-170"/>
    <s v="16_160-170"/>
    <x v="5"/>
    <x v="6"/>
    <s v="Q3`21"/>
    <n v="2207205"/>
    <n v="29908"/>
  </r>
  <r>
    <n v="16"/>
    <x v="5"/>
    <s v="ThinkPad P17 Gen1"/>
    <x v="5"/>
    <x v="1"/>
    <x v="1"/>
    <x v="10"/>
    <s v="Quadro T2000/RTX5000"/>
    <x v="1"/>
    <s v="1920x1080/3840x2160"/>
    <x v="0"/>
    <x v="0"/>
    <n v="184800"/>
    <s v="36_180-185"/>
    <s v="18_180-190"/>
    <x v="5"/>
    <x v="6"/>
    <s v="Q3`21"/>
    <n v="2956800"/>
    <n v="40065"/>
  </r>
  <r>
    <n v="32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6"/>
    <s v="Q3`21"/>
    <n v="30589678"/>
    <n v="414494"/>
  </r>
  <r>
    <n v="770"/>
    <x v="5"/>
    <s v="ThinkPad T14 Gen1"/>
    <x v="2"/>
    <x v="1"/>
    <x v="1"/>
    <x v="11"/>
    <s v="Int"/>
    <x v="2"/>
    <s v="1920x1080/3840x2160"/>
    <x v="0"/>
    <x v="0"/>
    <n v="118910"/>
    <s v="23_115-120"/>
    <s v="11_110-120"/>
    <x v="5"/>
    <x v="6"/>
    <s v="Q3`21"/>
    <n v="91560700"/>
    <n v="1240660"/>
  </r>
  <r>
    <n v="171"/>
    <x v="5"/>
    <s v="ThinkPad T14 Gen2"/>
    <x v="2"/>
    <x v="1"/>
    <x v="1"/>
    <x v="6"/>
    <s v="Int"/>
    <x v="2"/>
    <s v="1920x1080/3840x2160"/>
    <x v="0"/>
    <x v="0"/>
    <n v="130907"/>
    <s v="26_130-135"/>
    <s v="13_130-140"/>
    <x v="5"/>
    <x v="6"/>
    <s v="Q3`21"/>
    <n v="22385097"/>
    <n v="303321"/>
  </r>
  <r>
    <n v="16"/>
    <x v="5"/>
    <s v="ThinkPad T14s AMD Gen1"/>
    <x v="2"/>
    <x v="1"/>
    <x v="0"/>
    <x v="7"/>
    <s v="Int"/>
    <x v="2"/>
    <s v="1920x1080"/>
    <x v="0"/>
    <x v="0"/>
    <n v="132450"/>
    <s v="26_130-135"/>
    <s v="13_130-140"/>
    <x v="5"/>
    <x v="6"/>
    <s v="Q3`21"/>
    <n v="2119200"/>
    <n v="28715"/>
  </r>
  <r>
    <n v="887"/>
    <x v="5"/>
    <s v="ThinkPad T14s Gen1"/>
    <x v="2"/>
    <x v="1"/>
    <x v="1"/>
    <x v="11"/>
    <s v="Int"/>
    <x v="2"/>
    <s v="1920x1080"/>
    <x v="0"/>
    <x v="0"/>
    <n v="133544"/>
    <s v="26_130-135"/>
    <s v="13_130-140"/>
    <x v="5"/>
    <x v="6"/>
    <s v="Q3`21"/>
    <n v="118453528"/>
    <n v="1605061"/>
  </r>
  <r>
    <n v="149"/>
    <x v="5"/>
    <s v="ThinkPad T15 Gen1"/>
    <x v="1"/>
    <x v="1"/>
    <x v="1"/>
    <x v="11"/>
    <s v="Int/MX330"/>
    <x v="0"/>
    <s v="1920x1080"/>
    <x v="0"/>
    <x v="0"/>
    <n v="111508"/>
    <s v="22_110-115"/>
    <s v="11_110-120"/>
    <x v="5"/>
    <x v="6"/>
    <s v="Q3`21"/>
    <n v="16614692"/>
    <n v="225131"/>
  </r>
  <r>
    <n v="13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6"/>
    <s v="Q3`21"/>
    <n v="2219750"/>
    <n v="30078"/>
  </r>
  <r>
    <n v="177"/>
    <x v="5"/>
    <s v="ThinkPad T15 Gen2"/>
    <x v="1"/>
    <x v="1"/>
    <x v="1"/>
    <x v="6"/>
    <s v="Int/MX450"/>
    <x v="0"/>
    <s v="1920x1080"/>
    <x v="0"/>
    <x v="0"/>
    <n v="130823"/>
    <s v="26_130-135"/>
    <s v="13_130-140"/>
    <x v="5"/>
    <x v="6"/>
    <s v="Q3`21"/>
    <n v="23155671"/>
    <n v="313762"/>
  </r>
  <r>
    <n v="18"/>
    <x v="5"/>
    <s v="ThinkPad T15g Gen1"/>
    <x v="3"/>
    <x v="1"/>
    <x v="1"/>
    <x v="10"/>
    <s v="RTX2070"/>
    <x v="0"/>
    <s v="3840x2160"/>
    <x v="0"/>
    <x v="0"/>
    <n v="207160"/>
    <s v="41_205-210"/>
    <s v="20_200-210"/>
    <x v="5"/>
    <x v="6"/>
    <s v="Q3`21"/>
    <n v="3728880"/>
    <n v="50527"/>
  </r>
  <r>
    <n v="35"/>
    <x v="5"/>
    <s v="ThinkPad T15p Gen1"/>
    <x v="1"/>
    <x v="1"/>
    <x v="1"/>
    <x v="10"/>
    <s v="Int/GTX1050"/>
    <x v="0"/>
    <s v="1920x1080/3840x2160"/>
    <x v="0"/>
    <x v="0"/>
    <n v="107510"/>
    <s v="21_105-110"/>
    <s v="10_100-110"/>
    <x v="5"/>
    <x v="6"/>
    <s v="Q3`21"/>
    <n v="3762850"/>
    <n v="50987"/>
  </r>
  <r>
    <n v="386"/>
    <x v="5"/>
    <s v="ThinkPad X1 Carbon Gen8"/>
    <x v="2"/>
    <x v="1"/>
    <x v="1"/>
    <x v="11"/>
    <s v="Int"/>
    <x v="2"/>
    <s v="1920x1080/3840x2160"/>
    <x v="1"/>
    <x v="0"/>
    <n v="146915"/>
    <s v="29_145-150"/>
    <s v="14_140-150"/>
    <x v="5"/>
    <x v="6"/>
    <s v="Q3`21"/>
    <n v="56709190"/>
    <n v="768417"/>
  </r>
  <r>
    <n v="161"/>
    <x v="5"/>
    <s v="ThinkPad X1 Carbon Gen9"/>
    <x v="2"/>
    <x v="1"/>
    <x v="1"/>
    <x v="6"/>
    <s v="Int"/>
    <x v="2"/>
    <s v="1920×1200/3840x2400"/>
    <x v="0"/>
    <x v="0"/>
    <n v="137080"/>
    <s v="27_135-140"/>
    <s v="13_130-140"/>
    <x v="5"/>
    <x v="6"/>
    <s v="Q3`21"/>
    <n v="22069880"/>
    <n v="299050"/>
  </r>
  <r>
    <n v="15"/>
    <x v="5"/>
    <s v="ThinkPad X1 Extreme Gen3"/>
    <x v="3"/>
    <x v="1"/>
    <x v="1"/>
    <x v="10"/>
    <s v="GTX1650"/>
    <x v="0"/>
    <s v="1920x1080/3840x2160"/>
    <x v="0"/>
    <x v="0"/>
    <n v="190955"/>
    <s v="38_190-195"/>
    <s v="19_190-200"/>
    <x v="5"/>
    <x v="6"/>
    <s v="Q3`21"/>
    <n v="2864325"/>
    <n v="38812"/>
  </r>
  <r>
    <n v="55"/>
    <x v="5"/>
    <s v="ThinkPad X1 Nano Gen1"/>
    <x v="2"/>
    <x v="1"/>
    <x v="1"/>
    <x v="6"/>
    <s v="Int"/>
    <x v="3"/>
    <s v="2160x1350"/>
    <x v="1"/>
    <x v="0"/>
    <n v="161891"/>
    <s v="32_160-165"/>
    <s v="16_160-170"/>
    <x v="5"/>
    <x v="6"/>
    <s v="Q3`21"/>
    <n v="8904005"/>
    <n v="120650"/>
  </r>
  <r>
    <n v="16"/>
    <x v="5"/>
    <s v="ThinkPad X1 Titanium Yoga Gen1"/>
    <x v="2"/>
    <x v="1"/>
    <x v="1"/>
    <x v="6"/>
    <s v="Int"/>
    <x v="3"/>
    <s v="2256x1504"/>
    <x v="1"/>
    <x v="0"/>
    <n v="214571"/>
    <s v="42_210-215"/>
    <s v="21_210-220"/>
    <x v="5"/>
    <x v="6"/>
    <s v="Q3`21"/>
    <n v="3433136"/>
    <n v="46519"/>
  </r>
  <r>
    <n v="89"/>
    <x v="5"/>
    <s v="ThinkPad X1 Yoga 14 Gen5"/>
    <x v="2"/>
    <x v="1"/>
    <x v="1"/>
    <x v="11"/>
    <s v="Int"/>
    <x v="2"/>
    <s v="1920x1080/2560x1440/3840x2160"/>
    <x v="1"/>
    <x v="0"/>
    <n v="163146"/>
    <s v="32_160-165"/>
    <s v="16_160-170"/>
    <x v="5"/>
    <x v="6"/>
    <s v="Q3`21"/>
    <n v="14519994"/>
    <n v="196748"/>
  </r>
  <r>
    <n v="10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6"/>
    <s v="Q3`21"/>
    <n v="1421900"/>
    <n v="19267"/>
  </r>
  <r>
    <n v="23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6"/>
    <s v="Q3`21"/>
    <n v="2202480"/>
    <n v="29844"/>
  </r>
  <r>
    <n v="258"/>
    <x v="5"/>
    <s v="ThinkPad X13 G1"/>
    <x v="2"/>
    <x v="1"/>
    <x v="1"/>
    <x v="11"/>
    <s v="Int"/>
    <x v="3"/>
    <s v="1920x1080"/>
    <x v="0"/>
    <x v="0"/>
    <n v="114507"/>
    <s v="22_110-115"/>
    <s v="11_110-120"/>
    <x v="5"/>
    <x v="6"/>
    <s v="Q3`21"/>
    <n v="29542806"/>
    <n v="400309"/>
  </r>
  <r>
    <n v="23"/>
    <x v="5"/>
    <s v="ThinkPad X13 Yoga G1"/>
    <x v="2"/>
    <x v="1"/>
    <x v="1"/>
    <x v="11"/>
    <s v="Int"/>
    <x v="3"/>
    <s v="1920x1080"/>
    <x v="1"/>
    <x v="0"/>
    <n v="143567"/>
    <s v="28_140-145"/>
    <s v="14_140-150"/>
    <x v="5"/>
    <x v="6"/>
    <s v="Q3`21"/>
    <n v="3302041"/>
    <n v="44743"/>
  </r>
  <r>
    <n v="177"/>
    <x v="5"/>
    <s v="V130-15IKB"/>
    <x v="0"/>
    <x v="1"/>
    <x v="1"/>
    <x v="3"/>
    <s v="Int"/>
    <x v="0"/>
    <s v="1920x1080"/>
    <x v="0"/>
    <x v="0"/>
    <n v="38567"/>
    <s v="7_35-40"/>
    <s v="3_30-40"/>
    <x v="3"/>
    <x v="6"/>
    <s v="Q3`21"/>
    <n v="6826359"/>
    <n v="92498"/>
  </r>
  <r>
    <n v="47"/>
    <x v="5"/>
    <s v="V14 Gen2 ALC"/>
    <x v="2"/>
    <x v="1"/>
    <x v="0"/>
    <x v="25"/>
    <s v="Int"/>
    <x v="2"/>
    <s v="1920x1080"/>
    <x v="0"/>
    <x v="0"/>
    <n v="56480"/>
    <s v="11_55-60"/>
    <s v="5_50-60"/>
    <x v="2"/>
    <x v="6"/>
    <s v="Q3`21"/>
    <n v="2654560"/>
    <n v="35970"/>
  </r>
  <r>
    <n v="200"/>
    <x v="5"/>
    <s v="V14 Gen2 ITL"/>
    <x v="2"/>
    <x v="1"/>
    <x v="1"/>
    <x v="6"/>
    <s v="Int"/>
    <x v="2"/>
    <s v="1920x1080"/>
    <x v="0"/>
    <x v="0"/>
    <n v="58113"/>
    <s v="11_55-60"/>
    <s v="5_50-60"/>
    <x v="2"/>
    <x v="6"/>
    <s v="Q3`21"/>
    <n v="11622600"/>
    <n v="157488"/>
  </r>
  <r>
    <n v="422"/>
    <x v="5"/>
    <s v="V145-15AST"/>
    <x v="0"/>
    <x v="1"/>
    <x v="0"/>
    <x v="0"/>
    <s v="Int"/>
    <x v="0"/>
    <s v="1920x1080"/>
    <x v="0"/>
    <x v="0"/>
    <n v="28346"/>
    <s v="5_25-30"/>
    <s v="2_20-30"/>
    <x v="0"/>
    <x v="6"/>
    <s v="Q3`21"/>
    <n v="11962012"/>
    <n v="162087"/>
  </r>
  <r>
    <n v="205"/>
    <x v="5"/>
    <s v="V14-ADA"/>
    <x v="2"/>
    <x v="1"/>
    <x v="0"/>
    <x v="1"/>
    <s v="Int"/>
    <x v="2"/>
    <s v="1920x1080"/>
    <x v="0"/>
    <x v="0"/>
    <n v="34506"/>
    <s v="6_30-35"/>
    <s v="3_30-40"/>
    <x v="3"/>
    <x v="6"/>
    <s v="Q3`21"/>
    <n v="7073730"/>
    <n v="95850"/>
  </r>
  <r>
    <n v="688"/>
    <x v="5"/>
    <s v="V14-IGL"/>
    <x v="2"/>
    <x v="1"/>
    <x v="1"/>
    <x v="2"/>
    <s v="Int"/>
    <x v="2"/>
    <s v="1920x1080"/>
    <x v="0"/>
    <x v="1"/>
    <n v="24610"/>
    <s v="4_20-25"/>
    <s v="2_20-30"/>
    <x v="0"/>
    <x v="6"/>
    <s v="Q3`21"/>
    <n v="16931680"/>
    <n v="229427"/>
  </r>
  <r>
    <n v="11"/>
    <x v="5"/>
    <s v="V14-IIL"/>
    <x v="2"/>
    <x v="1"/>
    <x v="1"/>
    <x v="5"/>
    <s v="Int"/>
    <x v="2"/>
    <s v="1920x1080"/>
    <x v="0"/>
    <x v="0"/>
    <n v="47604"/>
    <s v="9_45-50"/>
    <s v="4_40-50"/>
    <x v="1"/>
    <x v="6"/>
    <s v="Q3`21"/>
    <n v="523644"/>
    <n v="7095"/>
  </r>
  <r>
    <n v="62"/>
    <x v="5"/>
    <s v="V15 Gen2 ITL"/>
    <x v="0"/>
    <x v="1"/>
    <x v="1"/>
    <x v="6"/>
    <s v="Int"/>
    <x v="0"/>
    <s v="1920x1080"/>
    <x v="0"/>
    <x v="0"/>
    <n v="53190"/>
    <s v="10_50-55"/>
    <s v="5_50-60"/>
    <x v="2"/>
    <x v="6"/>
    <s v="Q3`21"/>
    <n v="3297780"/>
    <n v="44685"/>
  </r>
  <r>
    <n v="111"/>
    <x v="5"/>
    <s v="V155-15API"/>
    <x v="0"/>
    <x v="1"/>
    <x v="0"/>
    <x v="1"/>
    <s v="Int"/>
    <x v="0"/>
    <s v="1920x1080"/>
    <x v="0"/>
    <x v="0"/>
    <n v="40299"/>
    <s v="8_40-45"/>
    <s v="4_40-50"/>
    <x v="1"/>
    <x v="6"/>
    <s v="Q3`21"/>
    <n v="4473189"/>
    <n v="60612"/>
  </r>
  <r>
    <n v="331"/>
    <x v="5"/>
    <s v="V15-ACL G2"/>
    <x v="0"/>
    <x v="1"/>
    <x v="0"/>
    <x v="25"/>
    <s v="Int"/>
    <x v="0"/>
    <s v="1920x1080"/>
    <x v="0"/>
    <x v="0"/>
    <n v="56120"/>
    <s v="11_55-60"/>
    <s v="5_50-60"/>
    <x v="2"/>
    <x v="6"/>
    <s v="Q3`21"/>
    <n v="18575720"/>
    <n v="251704"/>
  </r>
  <r>
    <n v="1766"/>
    <x v="5"/>
    <s v="V15-ADA"/>
    <x v="0"/>
    <x v="1"/>
    <x v="0"/>
    <x v="1"/>
    <s v="Int"/>
    <x v="0"/>
    <s v="1920x1080"/>
    <x v="0"/>
    <x v="0"/>
    <n v="39160"/>
    <s v="7_35-40"/>
    <s v="3_30-40"/>
    <x v="3"/>
    <x v="6"/>
    <s v="Q3`21"/>
    <n v="69156560"/>
    <n v="937081"/>
  </r>
  <r>
    <n v="2948"/>
    <x v="5"/>
    <s v="V15-IGL"/>
    <x v="0"/>
    <x v="1"/>
    <x v="1"/>
    <x v="2"/>
    <s v="Int"/>
    <x v="0"/>
    <s v="1920x1080"/>
    <x v="0"/>
    <x v="1"/>
    <n v="31450"/>
    <s v="6_30-35"/>
    <s v="3_30-40"/>
    <x v="3"/>
    <x v="6"/>
    <s v="Q3`21"/>
    <n v="92714600"/>
    <n v="1256295"/>
  </r>
  <r>
    <n v="77"/>
    <x v="5"/>
    <s v="V15-IIL"/>
    <x v="0"/>
    <x v="1"/>
    <x v="1"/>
    <x v="5"/>
    <s v="Int"/>
    <x v="0"/>
    <s v="1920x1080"/>
    <x v="0"/>
    <x v="0"/>
    <n v="48242"/>
    <s v="9_45-50"/>
    <s v="4_40-50"/>
    <x v="1"/>
    <x v="6"/>
    <s v="Q3`21"/>
    <n v="3714634"/>
    <n v="50334"/>
  </r>
  <r>
    <n v="657"/>
    <x v="5"/>
    <s v="V15-IML G1"/>
    <x v="0"/>
    <x v="1"/>
    <x v="1"/>
    <x v="11"/>
    <s v="Int"/>
    <x v="0"/>
    <s v="1920x1080"/>
    <x v="0"/>
    <x v="0"/>
    <n v="41200"/>
    <s v="8_40-45"/>
    <s v="4_40-50"/>
    <x v="1"/>
    <x v="6"/>
    <s v="Q3`21"/>
    <n v="27068400"/>
    <n v="366780"/>
  </r>
  <r>
    <n v="278"/>
    <x v="5"/>
    <s v="V17-IIL"/>
    <x v="1"/>
    <x v="1"/>
    <x v="1"/>
    <x v="5"/>
    <s v="Int/MX330"/>
    <x v="1"/>
    <s v="1920x1080"/>
    <x v="0"/>
    <x v="0"/>
    <n v="59221"/>
    <s v="11_55-60"/>
    <s v="5_50-60"/>
    <x v="2"/>
    <x v="6"/>
    <s v="Q3`21"/>
    <n v="16463438"/>
    <n v="223082"/>
  </r>
  <r>
    <n v="13"/>
    <x v="5"/>
    <s v="V340-17IWL"/>
    <x v="0"/>
    <x v="1"/>
    <x v="1"/>
    <x v="4"/>
    <s v="Int"/>
    <x v="1"/>
    <s v="1920x1080"/>
    <x v="0"/>
    <x v="0"/>
    <n v="81627"/>
    <s v="16_80-85"/>
    <s v="8_80-90"/>
    <x v="5"/>
    <x v="6"/>
    <s v="Q3`21"/>
    <n v="1061151"/>
    <n v="14379"/>
  </r>
  <r>
    <n v="148"/>
    <x v="5"/>
    <s v="Yoga 7 14ITL05"/>
    <x v="2"/>
    <x v="0"/>
    <x v="1"/>
    <x v="6"/>
    <s v="Int"/>
    <x v="2"/>
    <s v="1920x1080"/>
    <x v="1"/>
    <x v="0"/>
    <n v="95625"/>
    <s v="19_95-100"/>
    <s v="9_90-100"/>
    <x v="5"/>
    <x v="6"/>
    <s v="Q3`21"/>
    <n v="14152500"/>
    <n v="191768"/>
  </r>
  <r>
    <n v="11"/>
    <x v="5"/>
    <s v="Yoga 9 15IMH5"/>
    <x v="3"/>
    <x v="0"/>
    <x v="1"/>
    <x v="10"/>
    <s v="GTX1650"/>
    <x v="0"/>
    <s v="1920x1080"/>
    <x v="1"/>
    <x v="0"/>
    <n v="164480"/>
    <s v="32_160-165"/>
    <s v="16_160-170"/>
    <x v="5"/>
    <x v="6"/>
    <s v="Q3`21"/>
    <n v="1809280"/>
    <n v="24516"/>
  </r>
  <r>
    <n v="14"/>
    <x v="5"/>
    <s v="Yoga 9i 14ITL5"/>
    <x v="2"/>
    <x v="0"/>
    <x v="1"/>
    <x v="6"/>
    <s v="Int"/>
    <x v="2"/>
    <s v="3840x2160"/>
    <x v="1"/>
    <x v="0"/>
    <n v="174043"/>
    <s v="34_170-175"/>
    <s v="17_170-180"/>
    <x v="5"/>
    <x v="6"/>
    <s v="Q3`21"/>
    <n v="2436602"/>
    <n v="33016"/>
  </r>
  <r>
    <n v="5"/>
    <x v="5"/>
    <s v="Yoga C940-15IRH"/>
    <x v="3"/>
    <x v="0"/>
    <x v="1"/>
    <x v="9"/>
    <s v="GTX1650"/>
    <x v="0"/>
    <s v="1920x1080/3840x2160"/>
    <x v="1"/>
    <x v="0"/>
    <n v="156417"/>
    <s v="31_155-160"/>
    <s v="15_150-160"/>
    <x v="5"/>
    <x v="6"/>
    <s v="Q3`21"/>
    <n v="782085"/>
    <n v="10597"/>
  </r>
  <r>
    <n v="2"/>
    <x v="5"/>
    <s v="Yoga S940-14IIL"/>
    <x v="2"/>
    <x v="0"/>
    <x v="1"/>
    <x v="5"/>
    <s v="Int"/>
    <x v="2"/>
    <s v="1920x1080"/>
    <x v="1"/>
    <x v="0"/>
    <n v="140825"/>
    <s v="28_140-145"/>
    <s v="14_140-150"/>
    <x v="5"/>
    <x v="6"/>
    <s v="Q3`21"/>
    <n v="281650"/>
    <n v="3816"/>
  </r>
  <r>
    <n v="62"/>
    <x v="5"/>
    <s v="Yoga Slim 7 14ARE05"/>
    <x v="2"/>
    <x v="0"/>
    <x v="0"/>
    <x v="7"/>
    <s v="Int"/>
    <x v="2"/>
    <s v="1920x1080"/>
    <x v="1"/>
    <x v="0"/>
    <n v="87848"/>
    <s v="17_85-90"/>
    <s v="8_80-90"/>
    <x v="5"/>
    <x v="6"/>
    <s v="Q3`21"/>
    <n v="5446576"/>
    <n v="73802"/>
  </r>
  <r>
    <n v="25"/>
    <x v="5"/>
    <s v="Yoga Slim 7 14IIL05"/>
    <x v="2"/>
    <x v="0"/>
    <x v="1"/>
    <x v="5"/>
    <s v="Int"/>
    <x v="2"/>
    <s v="1920x1080"/>
    <x v="1"/>
    <x v="0"/>
    <n v="85572"/>
    <s v="17_85-90"/>
    <s v="8_80-90"/>
    <x v="5"/>
    <x v="6"/>
    <s v="Q3`21"/>
    <n v="2139300"/>
    <n v="28988"/>
  </r>
  <r>
    <n v="14"/>
    <x v="5"/>
    <s v="Yoga Slim 7 14ITL05"/>
    <x v="2"/>
    <x v="0"/>
    <x v="1"/>
    <x v="6"/>
    <s v="Int"/>
    <x v="2"/>
    <s v="1920x1080"/>
    <x v="1"/>
    <x v="0"/>
    <n v="102471"/>
    <s v="20_100-105"/>
    <s v="10_100-110"/>
    <x v="5"/>
    <x v="6"/>
    <s v="Q3`21"/>
    <n v="1434594"/>
    <n v="19439"/>
  </r>
  <r>
    <n v="9"/>
    <x v="5"/>
    <s v="Yoga Slim 9 14ITL5"/>
    <x v="2"/>
    <x v="0"/>
    <x v="1"/>
    <x v="6"/>
    <s v="Int"/>
    <x v="2"/>
    <s v="1920x1080/3840x2160"/>
    <x v="1"/>
    <x v="0"/>
    <n v="185826"/>
    <s v="37_185-190"/>
    <s v="18_180-190"/>
    <x v="5"/>
    <x v="6"/>
    <s v="Q3`21"/>
    <n v="1672434"/>
    <n v="22662"/>
  </r>
  <r>
    <n v="21"/>
    <x v="6"/>
    <s v="Alpha 15 A4D"/>
    <x v="3"/>
    <x v="0"/>
    <x v="0"/>
    <x v="28"/>
    <s v="RX 5600M"/>
    <x v="0"/>
    <s v="1920x1080"/>
    <x v="0"/>
    <x v="0"/>
    <n v="105454"/>
    <s v="21_105-110"/>
    <s v="10_100-110"/>
    <x v="5"/>
    <x v="6"/>
    <s v="Q3`21"/>
    <n v="2214534"/>
    <n v="30007"/>
  </r>
  <r>
    <n v="71"/>
    <x v="6"/>
    <s v="Bravo 15 A4D"/>
    <x v="3"/>
    <x v="0"/>
    <x v="0"/>
    <x v="28"/>
    <s v="RX 5500"/>
    <x v="0"/>
    <s v="3840x2160"/>
    <x v="0"/>
    <x v="0"/>
    <n v="73557"/>
    <s v="14_70-75"/>
    <s v="7_70-80"/>
    <x v="6"/>
    <x v="6"/>
    <s v="Q3`21"/>
    <n v="5222547"/>
    <n v="70766"/>
  </r>
  <r>
    <n v="30"/>
    <x v="6"/>
    <s v="Bravo 15 B5D"/>
    <x v="3"/>
    <x v="0"/>
    <x v="0"/>
    <x v="22"/>
    <s v="RX 5500"/>
    <x v="0"/>
    <s v="1920x1080"/>
    <x v="0"/>
    <x v="0"/>
    <n v="75450"/>
    <s v="15_75-80"/>
    <s v="7_70-80"/>
    <x v="6"/>
    <x v="6"/>
    <s v="Q3`21"/>
    <n v="2263500"/>
    <n v="30671"/>
  </r>
  <r>
    <n v="38"/>
    <x v="6"/>
    <s v="Creator 15 A10S"/>
    <x v="3"/>
    <x v="0"/>
    <x v="1"/>
    <x v="10"/>
    <s v="RTX2070/RTX2080"/>
    <x v="0"/>
    <s v="1920x1080"/>
    <x v="0"/>
    <x v="0"/>
    <n v="205714"/>
    <s v="41_205-210"/>
    <s v="20_200-210"/>
    <x v="5"/>
    <x v="6"/>
    <s v="Q3`21"/>
    <n v="7817132"/>
    <n v="105923"/>
  </r>
  <r>
    <n v="21"/>
    <x v="6"/>
    <s v="Creator 15 A10U"/>
    <x v="3"/>
    <x v="0"/>
    <x v="1"/>
    <x v="10"/>
    <s v="RTX3060/RTX3070/RTX3080"/>
    <x v="0"/>
    <s v="1920x1080/3840x2160"/>
    <x v="0"/>
    <x v="0"/>
    <n v="228281"/>
    <s v="45_225-230"/>
    <s v="22_220-230"/>
    <x v="5"/>
    <x v="6"/>
    <s v="Q3`21"/>
    <n v="4793901"/>
    <n v="64958"/>
  </r>
  <r>
    <n v="10"/>
    <x v="6"/>
    <s v="Creator 17 A10S"/>
    <x v="3"/>
    <x v="0"/>
    <x v="1"/>
    <x v="10"/>
    <s v="RTX2070/RTX2080"/>
    <x v="1"/>
    <s v="1920x1080/3840x2160"/>
    <x v="0"/>
    <x v="0"/>
    <n v="271240"/>
    <s v="54_270-275"/>
    <s v="27_270-280"/>
    <x v="5"/>
    <x v="6"/>
    <s v="Q3`21"/>
    <n v="2712400"/>
    <n v="36753"/>
  </r>
  <r>
    <n v="21"/>
    <x v="6"/>
    <s v="Creator 17 B11U"/>
    <x v="3"/>
    <x v="0"/>
    <x v="1"/>
    <x v="21"/>
    <s v="RTX3060, RTX3080"/>
    <x v="1"/>
    <s v="3840x2160"/>
    <x v="0"/>
    <x v="0"/>
    <n v="240560"/>
    <s v="48_240-245"/>
    <s v="24_240-250"/>
    <x v="5"/>
    <x v="6"/>
    <s v="Q3`21"/>
    <n v="5051760"/>
    <n v="68452"/>
  </r>
  <r>
    <n v="38"/>
    <x v="6"/>
    <s v="GE66 Rider 11U"/>
    <x v="3"/>
    <x v="0"/>
    <x v="1"/>
    <x v="21"/>
    <s v="RTX3070/RTX3080"/>
    <x v="0"/>
    <s v="1920x1080"/>
    <x v="0"/>
    <x v="0"/>
    <n v="249990"/>
    <s v="49_245-250"/>
    <s v="24_240-250"/>
    <x v="5"/>
    <x v="6"/>
    <s v="Q3`21"/>
    <n v="9499620"/>
    <n v="128721"/>
  </r>
  <r>
    <n v="28"/>
    <x v="6"/>
    <s v="GF63 Thin 10S"/>
    <x v="3"/>
    <x v="0"/>
    <x v="1"/>
    <x v="10"/>
    <s v="GTX1650"/>
    <x v="0"/>
    <s v="1920x1080"/>
    <x v="0"/>
    <x v="0"/>
    <n v="76440"/>
    <s v="15_75-80"/>
    <s v="7_70-80"/>
    <x v="6"/>
    <x v="6"/>
    <s v="Q3`21"/>
    <n v="2140320"/>
    <n v="29002"/>
  </r>
  <r>
    <n v="477"/>
    <x v="6"/>
    <s v="GF63 Thin 10U"/>
    <x v="3"/>
    <x v="0"/>
    <x v="1"/>
    <x v="10"/>
    <s v="RTX3050/RTX3050 Ti"/>
    <x v="0"/>
    <s v="1920x1080"/>
    <x v="0"/>
    <x v="0"/>
    <n v="81857"/>
    <s v="16_80-85"/>
    <s v="8_80-90"/>
    <x v="5"/>
    <x v="6"/>
    <s v="Q3`21"/>
    <n v="39045789"/>
    <n v="529076"/>
  </r>
  <r>
    <n v="285"/>
    <x v="6"/>
    <s v="GL66 Pulse 11U"/>
    <x v="3"/>
    <x v="0"/>
    <x v="1"/>
    <x v="21"/>
    <s v="RTX3050, RTX3050 Ti, RTX3060"/>
    <x v="0"/>
    <s v="1920x1080"/>
    <x v="0"/>
    <x v="0"/>
    <n v="121340"/>
    <s v="24_120-125"/>
    <s v="12_120-130"/>
    <x v="5"/>
    <x v="6"/>
    <s v="Q3`21"/>
    <n v="34581900"/>
    <n v="468589"/>
  </r>
  <r>
    <n v="116"/>
    <x v="6"/>
    <s v="GP66 Leopard 11U"/>
    <x v="3"/>
    <x v="0"/>
    <x v="1"/>
    <x v="21"/>
    <s v="RTX3070/RTX3080"/>
    <x v="0"/>
    <s v="1920x1080"/>
    <x v="0"/>
    <x v="0"/>
    <n v="206660"/>
    <s v="41_205-210"/>
    <s v="20_200-210"/>
    <x v="5"/>
    <x v="6"/>
    <s v="Q3`21"/>
    <n v="23972560"/>
    <n v="324831"/>
  </r>
  <r>
    <n v="38"/>
    <x v="6"/>
    <s v="GS66 Stealth 11U"/>
    <x v="3"/>
    <x v="0"/>
    <x v="1"/>
    <x v="21"/>
    <s v="RTX3060/RTX3080"/>
    <x v="0"/>
    <s v="1920x1080/3840x2160"/>
    <x v="0"/>
    <x v="0"/>
    <n v="245035"/>
    <s v="49_245-250"/>
    <s v="24_240-250"/>
    <x v="5"/>
    <x v="6"/>
    <s v="Q3`21"/>
    <n v="9311330"/>
    <n v="126170"/>
  </r>
  <r>
    <n v="10"/>
    <x v="6"/>
    <s v="GS76 Stealth 11U"/>
    <x v="3"/>
    <x v="0"/>
    <x v="1"/>
    <x v="21"/>
    <s v="RTX3080"/>
    <x v="1"/>
    <s v="1920x1080"/>
    <x v="0"/>
    <x v="0"/>
    <n v="273200"/>
    <s v="54_270-275"/>
    <s v="27_270-280"/>
    <x v="5"/>
    <x v="6"/>
    <s v="Q3`21"/>
    <n v="2732000"/>
    <n v="37019"/>
  </r>
  <r>
    <n v="23"/>
    <x v="6"/>
    <s v="Modern 14 B10M"/>
    <x v="2"/>
    <x v="0"/>
    <x v="1"/>
    <x v="11"/>
    <s v="Int"/>
    <x v="2"/>
    <s v="1920x1080"/>
    <x v="0"/>
    <x v="0"/>
    <n v="63196"/>
    <s v="12_60-65"/>
    <s v="6_60-70"/>
    <x v="4"/>
    <x v="6"/>
    <s v="Q3`21"/>
    <n v="1453508"/>
    <n v="19695"/>
  </r>
  <r>
    <n v="66"/>
    <x v="6"/>
    <s v="Modern 14 B11M"/>
    <x v="2"/>
    <x v="0"/>
    <x v="1"/>
    <x v="6"/>
    <s v="Int"/>
    <x v="2"/>
    <s v="1920x1080"/>
    <x v="0"/>
    <x v="0"/>
    <n v="70085"/>
    <s v="14_70-75"/>
    <s v="7_70-80"/>
    <x v="6"/>
    <x v="6"/>
    <s v="Q3`21"/>
    <n v="4625610"/>
    <n v="62678"/>
  </r>
  <r>
    <n v="46"/>
    <x v="6"/>
    <s v="Modern 14 B11S"/>
    <x v="2"/>
    <x v="0"/>
    <x v="1"/>
    <x v="6"/>
    <s v="MX450"/>
    <x v="2"/>
    <s v="1920x1080"/>
    <x v="0"/>
    <x v="0"/>
    <n v="85180"/>
    <s v="17_85-90"/>
    <s v="8_80-90"/>
    <x v="5"/>
    <x v="6"/>
    <s v="Q3`21"/>
    <n v="3918280"/>
    <n v="53093"/>
  </r>
  <r>
    <n v="2020"/>
    <x v="6"/>
    <s v="Modern 14 B4M"/>
    <x v="2"/>
    <x v="0"/>
    <x v="0"/>
    <x v="7"/>
    <s v="Int"/>
    <x v="2"/>
    <s v="1920x1080"/>
    <x v="0"/>
    <x v="0"/>
    <n v="55900"/>
    <s v="11_55-60"/>
    <s v="5_50-60"/>
    <x v="2"/>
    <x v="6"/>
    <s v="Q3`21"/>
    <n v="112918000"/>
    <n v="1530054"/>
  </r>
  <r>
    <n v="33"/>
    <x v="6"/>
    <s v="Modern 15 A10M"/>
    <x v="0"/>
    <x v="0"/>
    <x v="1"/>
    <x v="11"/>
    <s v="Int"/>
    <x v="0"/>
    <s v="1920x1080"/>
    <x v="0"/>
    <x v="0"/>
    <n v="51539"/>
    <s v="10_50-55"/>
    <s v="5_50-60"/>
    <x v="2"/>
    <x v="6"/>
    <s v="Q3`21"/>
    <n v="1700787"/>
    <n v="23046"/>
  </r>
  <r>
    <n v="107"/>
    <x v="6"/>
    <s v="Modern 15 A11S"/>
    <x v="1"/>
    <x v="0"/>
    <x v="1"/>
    <x v="6"/>
    <s v="MX450"/>
    <x v="0"/>
    <s v="1920x1080"/>
    <x v="0"/>
    <x v="0"/>
    <n v="103814"/>
    <s v="20_100-105"/>
    <s v="10_100-110"/>
    <x v="5"/>
    <x v="6"/>
    <s v="Q3`21"/>
    <n v="11108098"/>
    <n v="150516"/>
  </r>
  <r>
    <n v="34"/>
    <x v="6"/>
    <s v="Modern 15 A4M"/>
    <x v="2"/>
    <x v="0"/>
    <x v="0"/>
    <x v="7"/>
    <s v="Int"/>
    <x v="2"/>
    <s v="1920x1080"/>
    <x v="0"/>
    <x v="0"/>
    <n v="51813"/>
    <s v="10_50-55"/>
    <s v="5_50-60"/>
    <x v="2"/>
    <x v="6"/>
    <s v="Q3`21"/>
    <n v="1761642"/>
    <n v="23870"/>
  </r>
  <r>
    <n v="5"/>
    <x v="6"/>
    <s v="MSI GE66CML"/>
    <x v="3"/>
    <x v="0"/>
    <x v="1"/>
    <x v="10"/>
    <s v="RTX2070/RTX2080"/>
    <x v="0"/>
    <s v="1920x1080"/>
    <x v="0"/>
    <x v="0"/>
    <n v="148572"/>
    <s v="29_145-150"/>
    <s v="14_140-150"/>
    <x v="5"/>
    <x v="6"/>
    <s v="Q3`21"/>
    <n v="742860"/>
    <n v="10066"/>
  </r>
  <r>
    <n v="44"/>
    <x v="6"/>
    <s v="MSI GE66CML 10U"/>
    <x v="3"/>
    <x v="0"/>
    <x v="1"/>
    <x v="10"/>
    <s v="RTX3070/RTX3080"/>
    <x v="0"/>
    <s v="1920x1080"/>
    <x v="0"/>
    <x v="0"/>
    <n v="259900"/>
    <s v="51_255-260"/>
    <s v="25_250-260"/>
    <x v="5"/>
    <x v="6"/>
    <s v="Q3`21"/>
    <n v="11435600"/>
    <n v="154954"/>
  </r>
  <r>
    <n v="126"/>
    <x v="6"/>
    <s v="MSI GE76 11U Rider"/>
    <x v="3"/>
    <x v="0"/>
    <x v="1"/>
    <x v="21"/>
    <s v="RTX3070"/>
    <x v="1"/>
    <s v="1920x1080"/>
    <x v="0"/>
    <x v="0"/>
    <n v="283745"/>
    <s v="56_280-285"/>
    <s v="28_280-290"/>
    <x v="5"/>
    <x v="6"/>
    <s v="Q3`21"/>
    <n v="35751870"/>
    <n v="484443"/>
  </r>
  <r>
    <n v="249"/>
    <x v="6"/>
    <s v="MSI GF63C"/>
    <x v="3"/>
    <x v="0"/>
    <x v="1"/>
    <x v="9"/>
    <s v="GTX1050/GTX1050 Ti"/>
    <x v="0"/>
    <s v="1920x1080"/>
    <x v="0"/>
    <x v="0"/>
    <n v="70135"/>
    <s v="14_70-75"/>
    <s v="7_70-80"/>
    <x v="6"/>
    <x v="6"/>
    <s v="Q3`21"/>
    <n v="17463615"/>
    <n v="236634"/>
  </r>
  <r>
    <n v="344"/>
    <x v="6"/>
    <s v="MSI GF65CML 10U"/>
    <x v="3"/>
    <x v="0"/>
    <x v="1"/>
    <x v="10"/>
    <s v="RTX3050/RTX3050 Ti/RTX3060"/>
    <x v="0"/>
    <s v="1920x1080"/>
    <x v="0"/>
    <x v="0"/>
    <n v="94131"/>
    <s v="18_90-95"/>
    <s v="9_90-100"/>
    <x v="5"/>
    <x v="6"/>
    <s v="Q3`21"/>
    <n v="32381064"/>
    <n v="438768"/>
  </r>
  <r>
    <n v="489"/>
    <x v="6"/>
    <s v="MSI GF75CML"/>
    <x v="3"/>
    <x v="0"/>
    <x v="1"/>
    <x v="10"/>
    <s v="GTX1660"/>
    <x v="1"/>
    <s v="1920x1080"/>
    <x v="0"/>
    <x v="0"/>
    <n v="76794"/>
    <s v="15_75-80"/>
    <s v="7_70-80"/>
    <x v="6"/>
    <x v="6"/>
    <s v="Q3`21"/>
    <n v="37552266"/>
    <n v="508838"/>
  </r>
  <r>
    <n v="1858"/>
    <x v="6"/>
    <s v="MSI GF75CML 10U"/>
    <x v="3"/>
    <x v="0"/>
    <x v="1"/>
    <x v="10"/>
    <s v="RTX3050/RTX3050 Ti/RTX3060"/>
    <x v="1"/>
    <s v="1920x1080"/>
    <x v="0"/>
    <x v="0"/>
    <n v="96270"/>
    <s v="19_95-100"/>
    <s v="9_90-100"/>
    <x v="5"/>
    <x v="6"/>
    <s v="Q3`21"/>
    <n v="178869660"/>
    <n v="2423708"/>
  </r>
  <r>
    <n v="162"/>
    <x v="6"/>
    <s v="MSI GL65CML"/>
    <x v="3"/>
    <x v="0"/>
    <x v="1"/>
    <x v="10"/>
    <s v="GTX1650/GTX1660"/>
    <x v="0"/>
    <s v="1920x1080"/>
    <x v="0"/>
    <x v="0"/>
    <n v="87168"/>
    <s v="17_85-90"/>
    <s v="8_80-90"/>
    <x v="5"/>
    <x v="6"/>
    <s v="Q3`21"/>
    <n v="14121216"/>
    <n v="191344"/>
  </r>
  <r>
    <n v="666"/>
    <x v="6"/>
    <s v="MSI GL75CML"/>
    <x v="3"/>
    <x v="0"/>
    <x v="1"/>
    <x v="11"/>
    <s v="GTX1650/GTX1660"/>
    <x v="1"/>
    <s v="1920x1080"/>
    <x v="0"/>
    <x v="0"/>
    <n v="91135"/>
    <s v="18_90-95"/>
    <s v="9_90-100"/>
    <x v="5"/>
    <x v="6"/>
    <s v="Q3`21"/>
    <n v="60695910"/>
    <n v="822438"/>
  </r>
  <r>
    <n v="951"/>
    <x v="6"/>
    <s v="MSI GP65CML"/>
    <x v="3"/>
    <x v="0"/>
    <x v="1"/>
    <x v="10"/>
    <s v="RTX2070"/>
    <x v="0"/>
    <s v="1920x1080"/>
    <x v="0"/>
    <x v="0"/>
    <n v="131495"/>
    <s v="26_130-135"/>
    <s v="13_130-140"/>
    <x v="5"/>
    <x v="6"/>
    <s v="Q3`21"/>
    <n v="125051745"/>
    <n v="1694468"/>
  </r>
  <r>
    <n v="21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6"/>
    <s v="Q3`21"/>
    <n v="3170790"/>
    <n v="42965"/>
  </r>
  <r>
    <n v="5"/>
    <x v="6"/>
    <s v="MSI GS66CML"/>
    <x v="3"/>
    <x v="0"/>
    <x v="1"/>
    <x v="10"/>
    <s v="RTX2070"/>
    <x v="0"/>
    <s v="1920x1080"/>
    <x v="0"/>
    <x v="0"/>
    <n v="228544"/>
    <s v="45_225-230"/>
    <s v="22_220-230"/>
    <x v="5"/>
    <x v="6"/>
    <s v="Q3`21"/>
    <n v="1142720"/>
    <n v="15484"/>
  </r>
  <r>
    <n v="33"/>
    <x v="6"/>
    <s v="MSI GS66CML 10U"/>
    <x v="3"/>
    <x v="0"/>
    <x v="1"/>
    <x v="10"/>
    <s v="RTX3060"/>
    <x v="0"/>
    <s v="1920x1080"/>
    <x v="0"/>
    <x v="0"/>
    <n v="227537"/>
    <s v="45_225-230"/>
    <s v="22_220-230"/>
    <x v="5"/>
    <x v="6"/>
    <s v="Q3`21"/>
    <n v="7508721"/>
    <n v="101744"/>
  </r>
  <r>
    <n v="10"/>
    <x v="6"/>
    <s v="MSI WF65 10T"/>
    <x v="5"/>
    <x v="0"/>
    <x v="1"/>
    <x v="10"/>
    <s v="Quadro P620/T1000"/>
    <x v="0"/>
    <s v="1920x1080"/>
    <x v="0"/>
    <x v="0"/>
    <n v="142119"/>
    <s v="28_140-145"/>
    <s v="14_140-150"/>
    <x v="5"/>
    <x v="6"/>
    <s v="Q3`21"/>
    <n v="1421190"/>
    <n v="19257"/>
  </r>
  <r>
    <n v="10"/>
    <x v="6"/>
    <s v="MSI WS66"/>
    <x v="5"/>
    <x v="1"/>
    <x v="1"/>
    <x v="10"/>
    <s v="RTX3000/RTX5000"/>
    <x v="0"/>
    <s v="1920x1080/3840x2160 "/>
    <x v="0"/>
    <x v="0"/>
    <n v="274700"/>
    <s v="54_270-275"/>
    <s v="27_270-280"/>
    <x v="5"/>
    <x v="6"/>
    <s v="Q3`21"/>
    <n v="2747000"/>
    <n v="37222"/>
  </r>
  <r>
    <n v="149"/>
    <x v="6"/>
    <s v="Prestige 14 A10SC"/>
    <x v="2"/>
    <x v="0"/>
    <x v="1"/>
    <x v="11"/>
    <s v="GTX1650"/>
    <x v="2"/>
    <s v="1920x1080"/>
    <x v="0"/>
    <x v="0"/>
    <n v="102501"/>
    <s v="20_100-105"/>
    <s v="10_100-110"/>
    <x v="5"/>
    <x v="6"/>
    <s v="Q3`21"/>
    <n v="15272649"/>
    <n v="206946"/>
  </r>
  <r>
    <n v="21"/>
    <x v="6"/>
    <s v="Prestige 14 A11SC"/>
    <x v="2"/>
    <x v="0"/>
    <x v="1"/>
    <x v="6"/>
    <s v="GTX1650"/>
    <x v="2"/>
    <s v="1920x1080"/>
    <x v="0"/>
    <x v="0"/>
    <n v="120596"/>
    <s v="24_120-125"/>
    <s v="12_120-130"/>
    <x v="5"/>
    <x v="6"/>
    <s v="Q3`21"/>
    <n v="2532516"/>
    <n v="34316"/>
  </r>
  <r>
    <n v="15"/>
    <x v="6"/>
    <s v="Prestige 15 A10SC"/>
    <x v="3"/>
    <x v="0"/>
    <x v="1"/>
    <x v="11"/>
    <s v="GTX1650"/>
    <x v="0"/>
    <s v="1920x1080"/>
    <x v="0"/>
    <x v="0"/>
    <n v="99636"/>
    <s v="19_95-100"/>
    <s v="9_90-100"/>
    <x v="5"/>
    <x v="6"/>
    <s v="Q3`21"/>
    <n v="1494540"/>
    <n v="20251"/>
  </r>
  <r>
    <n v="72"/>
    <x v="6"/>
    <s v="Prestige 15 A11SC"/>
    <x v="3"/>
    <x v="0"/>
    <x v="1"/>
    <x v="6"/>
    <s v="GTX1650"/>
    <x v="0"/>
    <s v="1920x1080"/>
    <x v="0"/>
    <x v="0"/>
    <n v="131198"/>
    <s v="26_130-135"/>
    <s v="13_130-140"/>
    <x v="5"/>
    <x v="6"/>
    <s v="Q3`21"/>
    <n v="9446256"/>
    <n v="127998"/>
  </r>
  <r>
    <n v="269"/>
    <x v="6"/>
    <s v="Stealth 15M A11S"/>
    <x v="3"/>
    <x v="0"/>
    <x v="1"/>
    <x v="6"/>
    <s v="RTX2060"/>
    <x v="0"/>
    <s v="1920x1080"/>
    <x v="0"/>
    <x v="0"/>
    <n v="109704"/>
    <s v="21_105-110"/>
    <s v="10_100-110"/>
    <x v="5"/>
    <x v="6"/>
    <s v="Q3`21"/>
    <n v="29510376"/>
    <n v="399870"/>
  </r>
  <r>
    <n v="18"/>
    <x v="6"/>
    <s v="Stealth 15M A11U"/>
    <x v="3"/>
    <x v="0"/>
    <x v="1"/>
    <x v="21"/>
    <s v="RTX3060"/>
    <x v="0"/>
    <s v="1920x1080"/>
    <x v="0"/>
    <x v="0"/>
    <n v="131450"/>
    <s v="26_130-135"/>
    <s v="13_130-140"/>
    <x v="5"/>
    <x v="6"/>
    <s v="Q3`21"/>
    <n v="2366100"/>
    <n v="32061"/>
  </r>
  <r>
    <n v="10"/>
    <x v="6"/>
    <s v="Summit B14 A11M"/>
    <x v="2"/>
    <x v="0"/>
    <x v="1"/>
    <x v="6"/>
    <s v="Int"/>
    <x v="2"/>
    <s v="1920x1080"/>
    <x v="1"/>
    <x v="0"/>
    <n v="84899"/>
    <s v="16_80-85"/>
    <s v="8_80-90"/>
    <x v="5"/>
    <x v="6"/>
    <s v="Q3`21"/>
    <n v="848990"/>
    <n v="11504"/>
  </r>
  <r>
    <n v="34"/>
    <x v="6"/>
    <s v="Summit B15 A11M"/>
    <x v="0"/>
    <x v="0"/>
    <x v="1"/>
    <x v="6"/>
    <s v="Int"/>
    <x v="0"/>
    <s v="1920x1080"/>
    <x v="1"/>
    <x v="0"/>
    <n v="89129"/>
    <s v="17_85-90"/>
    <s v="8_80-90"/>
    <x v="5"/>
    <x v="6"/>
    <s v="Q3`21"/>
    <n v="3030386"/>
    <n v="41062"/>
  </r>
  <r>
    <n v="34"/>
    <x v="6"/>
    <s v="Summit E13 Flip EVO A11M"/>
    <x v="2"/>
    <x v="0"/>
    <x v="1"/>
    <x v="6"/>
    <s v="Int"/>
    <x v="3"/>
    <s v="1920x1200"/>
    <x v="1"/>
    <x v="0"/>
    <n v="133116"/>
    <s v="26_130-135"/>
    <s v="13_130-140"/>
    <x v="5"/>
    <x v="6"/>
    <s v="Q3`21"/>
    <n v="4525944"/>
    <n v="61327"/>
  </r>
  <r>
    <n v="28"/>
    <x v="6"/>
    <s v="Summit E14 A11SC"/>
    <x v="2"/>
    <x v="0"/>
    <x v="1"/>
    <x v="6"/>
    <s v="GTX1650"/>
    <x v="2"/>
    <s v="1920x1080"/>
    <x v="1"/>
    <x v="0"/>
    <n v="136160"/>
    <s v="27_135-140"/>
    <s v="13_130-140"/>
    <x v="5"/>
    <x v="6"/>
    <s v="Q3`21"/>
    <n v="3812480"/>
    <n v="51660"/>
  </r>
  <r>
    <n v="89"/>
    <x v="6"/>
    <s v="Sword 15 A11U"/>
    <x v="3"/>
    <x v="0"/>
    <x v="1"/>
    <x v="21"/>
    <s v="RTX3060"/>
    <x v="0"/>
    <s v="1920x1080"/>
    <x v="0"/>
    <x v="0"/>
    <n v="103200"/>
    <s v="20_100-105"/>
    <s v="10_100-110"/>
    <x v="5"/>
    <x v="6"/>
    <s v="Q3`21"/>
    <n v="9184800"/>
    <n v="124455"/>
  </r>
  <r>
    <n v="15"/>
    <x v="6"/>
    <s v="WS66 11U"/>
    <x v="5"/>
    <x v="1"/>
    <x v="1"/>
    <x v="21"/>
    <s v="Quadro RTX A3000"/>
    <x v="0"/>
    <s v="1920x1080"/>
    <x v="1"/>
    <x v="0"/>
    <n v="383240"/>
    <s v="76_380-385"/>
    <s v="38_380-390"/>
    <x v="5"/>
    <x v="6"/>
    <s v="Q3`21"/>
    <n v="5748600"/>
    <n v="77894"/>
  </r>
  <r>
    <n v="334"/>
    <x v="7"/>
    <s v="Matebook D14 AMD Nbl"/>
    <x v="2"/>
    <x v="0"/>
    <x v="0"/>
    <x v="1"/>
    <s v="Int"/>
    <x v="2"/>
    <s v="1920x1080"/>
    <x v="0"/>
    <x v="0"/>
    <n v="57112"/>
    <s v="11_55-60"/>
    <s v="5_50-60"/>
    <x v="2"/>
    <x v="6"/>
    <s v="Q3`21"/>
    <n v="19075408"/>
    <n v="258474"/>
  </r>
  <r>
    <n v="669"/>
    <x v="7"/>
    <s v="Matebook D15 AMD Bohl"/>
    <x v="0"/>
    <x v="0"/>
    <x v="0"/>
    <x v="7"/>
    <s v="Int"/>
    <x v="0"/>
    <s v="1920x1080"/>
    <x v="0"/>
    <x v="0"/>
    <n v="52990"/>
    <s v="10_50-55"/>
    <s v="5_50-60"/>
    <x v="2"/>
    <x v="6"/>
    <s v="Q3`21"/>
    <n v="35450310"/>
    <n v="480357"/>
  </r>
  <r>
    <n v="2007"/>
    <x v="7"/>
    <s v="Matebook X EUL"/>
    <x v="2"/>
    <x v="0"/>
    <x v="1"/>
    <x v="11"/>
    <s v="Int"/>
    <x v="3"/>
    <s v="3000x2000"/>
    <x v="1"/>
    <x v="0"/>
    <n v="100742"/>
    <s v="20_100-105"/>
    <s v="10_100-110"/>
    <x v="5"/>
    <x v="6"/>
    <s v="Q3`21"/>
    <n v="202189194"/>
    <n v="2739691"/>
  </r>
  <r>
    <n v="600"/>
    <x v="8"/>
    <s v="Hunter V700"/>
    <x v="3"/>
    <x v="0"/>
    <x v="1"/>
    <x v="10"/>
    <s v="RTX2060"/>
    <x v="5"/>
    <s v="1920x1080"/>
    <x v="0"/>
    <x v="0"/>
    <n v="118540"/>
    <s v="23_115-120"/>
    <s v="11_110-120"/>
    <x v="5"/>
    <x v="6"/>
    <s v="Q3`21"/>
    <n v="71124000"/>
    <n v="963740"/>
  </r>
  <r>
    <n v="684"/>
    <x v="8"/>
    <s v="MagicBook 14 2021 (53011T)"/>
    <x v="2"/>
    <x v="0"/>
    <x v="1"/>
    <x v="6"/>
    <s v="Int"/>
    <x v="2"/>
    <s v="1920x1080"/>
    <x v="0"/>
    <x v="0"/>
    <n v="80386"/>
    <s v="16_80-85"/>
    <s v="8_80-90"/>
    <x v="5"/>
    <x v="6"/>
    <s v="Q3`21"/>
    <n v="54984024"/>
    <n v="745041"/>
  </r>
  <r>
    <n v="716"/>
    <x v="8"/>
    <s v="MagicBook 15 2021 (53011T)"/>
    <x v="0"/>
    <x v="0"/>
    <x v="1"/>
    <x v="6"/>
    <s v="Int"/>
    <x v="0"/>
    <s v="1920x1080"/>
    <x v="0"/>
    <x v="0"/>
    <n v="76492"/>
    <s v="15_75-80"/>
    <s v="7_70-80"/>
    <x v="6"/>
    <x v="6"/>
    <s v="Q3`21"/>
    <n v="54768272"/>
    <n v="742118"/>
  </r>
  <r>
    <n v="3157"/>
    <x v="8"/>
    <s v="MagicBook 15 AMD Boh"/>
    <x v="0"/>
    <x v="0"/>
    <x v="0"/>
    <x v="1"/>
    <s v="Int"/>
    <x v="0"/>
    <s v="1920x1080"/>
    <x v="0"/>
    <x v="0"/>
    <n v="53172"/>
    <s v="10_50-55"/>
    <s v="5_50-60"/>
    <x v="2"/>
    <x v="6"/>
    <s v="Q3`21"/>
    <n v="167864004"/>
    <n v="2274580"/>
  </r>
  <r>
    <n v="265"/>
    <x v="8"/>
    <s v="MagicBook PRO 2020"/>
    <x v="1"/>
    <x v="0"/>
    <x v="1"/>
    <x v="11"/>
    <s v="MX350"/>
    <x v="5"/>
    <s v="1920x1080"/>
    <x v="0"/>
    <x v="0"/>
    <n v="89954"/>
    <s v="17_85-90"/>
    <s v="8_80-90"/>
    <x v="5"/>
    <x v="6"/>
    <s v="Q3`21"/>
    <n v="23837810"/>
    <n v="323006"/>
  </r>
  <r>
    <n v="2537"/>
    <x v="8"/>
    <s v="MagicBook PRO II"/>
    <x v="0"/>
    <x v="0"/>
    <x v="0"/>
    <x v="28"/>
    <s v="Int"/>
    <x v="5"/>
    <s v="1920x1080"/>
    <x v="0"/>
    <x v="0"/>
    <n v="70871"/>
    <s v="14_70-75"/>
    <s v="7_70-80"/>
    <x v="6"/>
    <x v="6"/>
    <s v="Q3`21"/>
    <n v="179799727"/>
    <n v="2436311"/>
  </r>
  <r>
    <n v="2711"/>
    <x v="8"/>
    <s v="MagicBook X 14 (NBR)"/>
    <x v="2"/>
    <x v="0"/>
    <x v="1"/>
    <x v="11"/>
    <s v="Int"/>
    <x v="2"/>
    <s v="1920x1080"/>
    <x v="0"/>
    <x v="0"/>
    <n v="48777"/>
    <s v="9_45-50"/>
    <s v="4_40-50"/>
    <x v="1"/>
    <x v="6"/>
    <s v="Q3`21"/>
    <n v="132234447"/>
    <n v="1791795"/>
  </r>
  <r>
    <n v="5300"/>
    <x v="8"/>
    <s v="MagicBook X 15 (BBR)"/>
    <x v="0"/>
    <x v="0"/>
    <x v="1"/>
    <x v="11"/>
    <s v="Int"/>
    <x v="0"/>
    <s v="1920x1080"/>
    <x v="0"/>
    <x v="0"/>
    <n v="54675"/>
    <s v="10_50-55"/>
    <s v="5_50-60"/>
    <x v="2"/>
    <x v="6"/>
    <s v="Q3`21"/>
    <n v="289777500"/>
    <n v="3926524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6"/>
    <s v="Q3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6"/>
    <s v="Q3`21"/>
    <n v="11470000"/>
    <n v="155420"/>
  </r>
  <r>
    <n v="420"/>
    <x v="9"/>
    <s v="Other"/>
    <x v="0"/>
    <x v="0"/>
    <x v="1"/>
    <x v="12"/>
    <s v="Int"/>
    <x v="0"/>
    <m/>
    <x v="0"/>
    <x v="1"/>
    <n v="25400"/>
    <s v="5_25-30"/>
    <s v="2_20-30"/>
    <x v="0"/>
    <x v="6"/>
    <s v="Q3`21"/>
    <n v="10668000"/>
    <n v="144553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6"/>
    <s v="Q3`21"/>
    <n v="1170000"/>
    <n v="15854"/>
  </r>
  <r>
    <n v="40"/>
    <x v="9"/>
    <s v="Other"/>
    <x v="0"/>
    <x v="0"/>
    <x v="1"/>
    <x v="4"/>
    <s v="Int"/>
    <x v="0"/>
    <m/>
    <x v="0"/>
    <x v="0"/>
    <n v="35700"/>
    <s v="7_35-40"/>
    <s v="3_30-40"/>
    <x v="3"/>
    <x v="6"/>
    <s v="Q3`21"/>
    <n v="1428000"/>
    <n v="1935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6"/>
    <s v="Q3`21"/>
    <n v="4560000"/>
    <n v="61789"/>
  </r>
  <r>
    <n v="130"/>
    <x v="9"/>
    <s v="Other"/>
    <x v="0"/>
    <x v="0"/>
    <x v="1"/>
    <x v="5"/>
    <s v="Int"/>
    <x v="0"/>
    <m/>
    <x v="0"/>
    <x v="0"/>
    <n v="38500"/>
    <s v="7_35-40"/>
    <s v="3_30-40"/>
    <x v="3"/>
    <x v="6"/>
    <s v="Q3`21"/>
    <n v="5005000"/>
    <n v="67818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6"/>
    <s v="Q3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6"/>
    <s v="Q3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6"/>
    <s v="Q3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6"/>
    <s v="Q3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6"/>
    <s v="Q3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6"/>
    <s v="Q3`21"/>
    <n v="1525000"/>
    <n v="20664"/>
  </r>
  <r>
    <n v="260"/>
    <x v="9"/>
    <s v="Other"/>
    <x v="2"/>
    <x v="0"/>
    <x v="1"/>
    <x v="18"/>
    <s v="Int"/>
    <x v="3"/>
    <m/>
    <x v="1"/>
    <x v="2"/>
    <n v="28600"/>
    <s v="5_25-30"/>
    <s v="2_20-30"/>
    <x v="0"/>
    <x v="6"/>
    <s v="Q3`21"/>
    <n v="7436000"/>
    <n v="100759"/>
  </r>
  <r>
    <n v="130"/>
    <x v="9"/>
    <s v="Other"/>
    <x v="2"/>
    <x v="0"/>
    <x v="1"/>
    <x v="2"/>
    <s v="Int"/>
    <x v="3"/>
    <m/>
    <x v="0"/>
    <x v="1"/>
    <n v="25400"/>
    <s v="5_25-30"/>
    <s v="2_20-30"/>
    <x v="0"/>
    <x v="6"/>
    <s v="Q3`21"/>
    <n v="3302000"/>
    <n v="44743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6"/>
    <s v="Q3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6"/>
    <s v="Q3`21"/>
    <n v="4350000"/>
    <n v="58943"/>
  </r>
  <r>
    <n v="50"/>
    <x v="9"/>
    <s v="Other"/>
    <x v="2"/>
    <x v="0"/>
    <x v="1"/>
    <x v="2"/>
    <s v="Int"/>
    <x v="2"/>
    <m/>
    <x v="0"/>
    <x v="1"/>
    <n v="28300"/>
    <s v="5_25-30"/>
    <s v="2_20-30"/>
    <x v="0"/>
    <x v="6"/>
    <s v="Q3`21"/>
    <n v="1415000"/>
    <n v="19173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6"/>
    <s v="Q3`21"/>
    <n v="2457000"/>
    <n v="33293"/>
  </r>
  <r>
    <n v="570"/>
    <x v="9"/>
    <s v="Other"/>
    <x v="2"/>
    <x v="0"/>
    <x v="1"/>
    <x v="12"/>
    <s v="Int"/>
    <x v="2"/>
    <m/>
    <x v="0"/>
    <x v="1"/>
    <n v="24500"/>
    <s v="4_20-25"/>
    <s v="2_20-30"/>
    <x v="0"/>
    <x v="6"/>
    <s v="Q3`21"/>
    <n v="13965000"/>
    <n v="189228"/>
  </r>
  <r>
    <n v="175"/>
    <x v="9"/>
    <s v="Other"/>
    <x v="2"/>
    <x v="0"/>
    <x v="1"/>
    <x v="24"/>
    <s v="Int"/>
    <x v="2"/>
    <m/>
    <x v="0"/>
    <x v="1"/>
    <n v="24500"/>
    <s v="4_20-25"/>
    <s v="2_20-30"/>
    <x v="0"/>
    <x v="6"/>
    <s v="Q3`21"/>
    <n v="4287500"/>
    <n v="58096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6"/>
    <s v="Q3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6"/>
    <s v="Q3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6"/>
    <s v="Q3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6"/>
    <s v="Q3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6"/>
    <s v="Q3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6"/>
    <s v="Q3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6"/>
    <s v="Q3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6"/>
    <s v="Q3`21"/>
    <n v="17052000"/>
    <n v="231057"/>
  </r>
  <r>
    <n v="2670"/>
    <x v="9"/>
    <s v="Other"/>
    <x v="4"/>
    <x v="1"/>
    <x v="1"/>
    <x v="2"/>
    <s v="Int"/>
    <x v="4"/>
    <m/>
    <x v="1"/>
    <x v="1"/>
    <n v="21700"/>
    <s v="4_20-25"/>
    <s v="2_20-30"/>
    <x v="0"/>
    <x v="6"/>
    <s v="Q3`21"/>
    <n v="57939000"/>
    <n v="785081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6"/>
    <s v="Q3`21"/>
    <n v="7592400"/>
    <n v="102878"/>
  </r>
  <r>
    <n v="2909"/>
    <x v="0"/>
    <s v="Aspire A114-32"/>
    <x v="2"/>
    <x v="0"/>
    <x v="1"/>
    <x v="2"/>
    <s v="Int"/>
    <x v="2"/>
    <s v="1366x768"/>
    <x v="0"/>
    <x v="1"/>
    <n v="25048"/>
    <s v="5_25-30"/>
    <s v="2_20-30"/>
    <x v="0"/>
    <x v="7"/>
    <s v="Q3`21"/>
    <n v="72864632"/>
    <n v="991356"/>
  </r>
  <r>
    <n v="74"/>
    <x v="0"/>
    <s v="Aspire A114-33"/>
    <x v="2"/>
    <x v="0"/>
    <x v="1"/>
    <x v="24"/>
    <s v="Int"/>
    <x v="2"/>
    <s v="1366x768"/>
    <x v="0"/>
    <x v="1"/>
    <n v="25512"/>
    <s v="5_25-30"/>
    <s v="2_20-30"/>
    <x v="0"/>
    <x v="7"/>
    <s v="Q3`21"/>
    <n v="1887888"/>
    <n v="25686"/>
  </r>
  <r>
    <n v="95"/>
    <x v="0"/>
    <s v="Aspire A115-32"/>
    <x v="0"/>
    <x v="0"/>
    <x v="1"/>
    <x v="24"/>
    <s v="Int"/>
    <x v="0"/>
    <s v="1366x768"/>
    <x v="0"/>
    <x v="1"/>
    <n v="27586"/>
    <s v="5_25-30"/>
    <s v="2_20-30"/>
    <x v="0"/>
    <x v="7"/>
    <s v="Q3`21"/>
    <n v="2620670"/>
    <n v="35655"/>
  </r>
  <r>
    <n v="48"/>
    <x v="0"/>
    <s v="Aspire A314-35"/>
    <x v="2"/>
    <x v="0"/>
    <x v="1"/>
    <x v="24"/>
    <s v="Int"/>
    <x v="2"/>
    <s v="1920x1080"/>
    <x v="0"/>
    <x v="1"/>
    <n v="27781"/>
    <s v="5_25-30"/>
    <s v="2_20-30"/>
    <x v="0"/>
    <x v="7"/>
    <s v="Q3`21"/>
    <n v="1333488"/>
    <n v="18143"/>
  </r>
  <r>
    <n v="5"/>
    <x v="0"/>
    <s v="Aspire A315-22"/>
    <x v="0"/>
    <x v="0"/>
    <x v="0"/>
    <x v="0"/>
    <s v="Int"/>
    <x v="0"/>
    <s v="1366x768"/>
    <x v="0"/>
    <x v="0"/>
    <n v="24864"/>
    <s v="4_20-25"/>
    <s v="2_20-30"/>
    <x v="0"/>
    <x v="7"/>
    <s v="Q3`21"/>
    <n v="124320"/>
    <n v="1691"/>
  </r>
  <r>
    <n v="833"/>
    <x v="0"/>
    <s v="Aspire A315-23"/>
    <x v="0"/>
    <x v="0"/>
    <x v="0"/>
    <x v="1"/>
    <s v="Int"/>
    <x v="0"/>
    <s v="1920x1080"/>
    <x v="0"/>
    <x v="0"/>
    <n v="43395"/>
    <s v="8_40-45"/>
    <s v="4_40-50"/>
    <x v="1"/>
    <x v="7"/>
    <s v="Q3`21"/>
    <n v="36148035"/>
    <n v="491810"/>
  </r>
  <r>
    <n v="184"/>
    <x v="0"/>
    <s v="Aspire A315-23G"/>
    <x v="1"/>
    <x v="0"/>
    <x v="0"/>
    <x v="1"/>
    <s v="Radeon 540"/>
    <x v="0"/>
    <s v="1920x1080"/>
    <x v="0"/>
    <x v="0"/>
    <n v="38728"/>
    <s v="7_35-40"/>
    <s v="3_30-40"/>
    <x v="3"/>
    <x v="7"/>
    <s v="Q3`21"/>
    <n v="7125952"/>
    <n v="96952"/>
  </r>
  <r>
    <n v="295"/>
    <x v="0"/>
    <s v="Aspire A315-34"/>
    <x v="0"/>
    <x v="0"/>
    <x v="1"/>
    <x v="2"/>
    <s v="Int"/>
    <x v="0"/>
    <s v="1366x768"/>
    <x v="0"/>
    <x v="1"/>
    <n v="29725"/>
    <s v="5_25-30"/>
    <s v="2_20-30"/>
    <x v="0"/>
    <x v="7"/>
    <s v="Q3`21"/>
    <n v="8768875"/>
    <n v="119304"/>
  </r>
  <r>
    <n v="9"/>
    <x v="0"/>
    <s v="Aspire A315-42"/>
    <x v="0"/>
    <x v="0"/>
    <x v="0"/>
    <x v="1"/>
    <s v="Int"/>
    <x v="0"/>
    <s v="1366x768/1920x0180"/>
    <x v="0"/>
    <x v="0"/>
    <n v="46215"/>
    <s v="9_45-50"/>
    <s v="4_40-50"/>
    <x v="1"/>
    <x v="7"/>
    <s v="Q3`21"/>
    <n v="415935"/>
    <n v="5659"/>
  </r>
  <r>
    <n v="2"/>
    <x v="0"/>
    <s v="Aspire A315-42G"/>
    <x v="1"/>
    <x v="0"/>
    <x v="0"/>
    <x v="1"/>
    <s v="RX540"/>
    <x v="0"/>
    <s v="1920x0180"/>
    <x v="0"/>
    <x v="0"/>
    <n v="45578"/>
    <s v="9_45-50"/>
    <s v="4_40-50"/>
    <x v="1"/>
    <x v="7"/>
    <s v="Q3`21"/>
    <n v="91156"/>
    <n v="1240"/>
  </r>
  <r>
    <n v="2816"/>
    <x v="0"/>
    <s v="Aspire A315-56"/>
    <x v="0"/>
    <x v="0"/>
    <x v="1"/>
    <x v="5"/>
    <s v="Int"/>
    <x v="0"/>
    <s v="1920x1080"/>
    <x v="0"/>
    <x v="0"/>
    <n v="42197"/>
    <s v="8_40-45"/>
    <s v="4_40-50"/>
    <x v="1"/>
    <x v="7"/>
    <s v="Q3`21"/>
    <n v="118826752"/>
    <n v="1616691"/>
  </r>
  <r>
    <n v="65"/>
    <x v="0"/>
    <s v="Aspire A315-57G"/>
    <x v="1"/>
    <x v="0"/>
    <x v="1"/>
    <x v="5"/>
    <s v="MX330"/>
    <x v="0"/>
    <s v="1920x1080"/>
    <x v="0"/>
    <x v="0"/>
    <n v="44762"/>
    <s v="8_40-45"/>
    <s v="4_40-50"/>
    <x v="1"/>
    <x v="7"/>
    <s v="Q3`21"/>
    <n v="2909530"/>
    <n v="39585"/>
  </r>
  <r>
    <n v="272"/>
    <x v="0"/>
    <s v="Aspire A317-33"/>
    <x v="0"/>
    <x v="0"/>
    <x v="1"/>
    <x v="24"/>
    <s v="Int"/>
    <x v="1"/>
    <s v="1600x900"/>
    <x v="0"/>
    <x v="1"/>
    <n v="34280"/>
    <s v="6_30-35"/>
    <s v="3_30-40"/>
    <x v="3"/>
    <x v="7"/>
    <s v="Q3`21"/>
    <n v="9324160"/>
    <n v="126859"/>
  </r>
  <r>
    <n v="203"/>
    <x v="0"/>
    <s v="Aspire A317-52"/>
    <x v="0"/>
    <x v="0"/>
    <x v="1"/>
    <x v="5"/>
    <s v="Int"/>
    <x v="1"/>
    <s v="1920x1080"/>
    <x v="0"/>
    <x v="0"/>
    <n v="53174"/>
    <s v="10_50-55"/>
    <s v="5_50-60"/>
    <x v="2"/>
    <x v="7"/>
    <s v="Q3`21"/>
    <n v="10794322"/>
    <n v="146862"/>
  </r>
  <r>
    <n v="148"/>
    <x v="0"/>
    <s v="Aspire A515-44"/>
    <x v="0"/>
    <x v="0"/>
    <x v="0"/>
    <x v="7"/>
    <s v="Int"/>
    <x v="0"/>
    <s v="1920x1080"/>
    <x v="0"/>
    <x v="0"/>
    <n v="56686"/>
    <s v="11_55-60"/>
    <s v="5_50-60"/>
    <x v="2"/>
    <x v="7"/>
    <s v="Q3`21"/>
    <n v="8389528"/>
    <n v="114143"/>
  </r>
  <r>
    <n v="185"/>
    <x v="0"/>
    <s v="Aspire A515-44G"/>
    <x v="1"/>
    <x v="0"/>
    <x v="0"/>
    <x v="7"/>
    <s v="RX640"/>
    <x v="0"/>
    <s v="1920x1080"/>
    <x v="0"/>
    <x v="0"/>
    <n v="46675"/>
    <s v="9_45-50"/>
    <s v="4_40-50"/>
    <x v="1"/>
    <x v="7"/>
    <s v="Q3`21"/>
    <n v="8634875"/>
    <n v="117481"/>
  </r>
  <r>
    <n v="56"/>
    <x v="0"/>
    <s v="Aspire A515-45G"/>
    <x v="1"/>
    <x v="0"/>
    <x v="0"/>
    <x v="25"/>
    <s v="RX640"/>
    <x v="0"/>
    <s v="1920x1080"/>
    <x v="0"/>
    <x v="0"/>
    <n v="55190"/>
    <s v="11_55-60"/>
    <s v="5_50-60"/>
    <x v="2"/>
    <x v="7"/>
    <s v="Q3`21"/>
    <n v="3090640"/>
    <n v="42050"/>
  </r>
  <r>
    <n v="2"/>
    <x v="0"/>
    <s v="Aspire A515-55"/>
    <x v="0"/>
    <x v="0"/>
    <x v="1"/>
    <x v="5"/>
    <s v="Int"/>
    <x v="0"/>
    <s v="1920x1080"/>
    <x v="0"/>
    <x v="0"/>
    <n v="48586"/>
    <s v="9_45-50"/>
    <s v="4_40-50"/>
    <x v="1"/>
    <x v="7"/>
    <s v="Q3`21"/>
    <n v="97172"/>
    <n v="1322"/>
  </r>
  <r>
    <n v="2"/>
    <x v="0"/>
    <s v="Aspire A515-55G"/>
    <x v="1"/>
    <x v="0"/>
    <x v="1"/>
    <x v="5"/>
    <s v="MX350"/>
    <x v="0"/>
    <s v="1920x1080"/>
    <x v="0"/>
    <x v="0"/>
    <n v="45614"/>
    <s v="9_45-50"/>
    <s v="4_40-50"/>
    <x v="1"/>
    <x v="7"/>
    <s v="Q3`21"/>
    <n v="91228"/>
    <n v="1241"/>
  </r>
  <r>
    <n v="304"/>
    <x v="0"/>
    <s v="Aspire A515-56"/>
    <x v="0"/>
    <x v="0"/>
    <x v="1"/>
    <x v="6"/>
    <s v="Int"/>
    <x v="0"/>
    <s v="1366x768/1920x1080"/>
    <x v="0"/>
    <x v="0"/>
    <n v="49590"/>
    <s v="9_45-50"/>
    <s v="4_40-50"/>
    <x v="1"/>
    <x v="7"/>
    <s v="Q3`21"/>
    <n v="15075360"/>
    <n v="205107"/>
  </r>
  <r>
    <n v="85"/>
    <x v="0"/>
    <s v="Aspire A517-52"/>
    <x v="0"/>
    <x v="0"/>
    <x v="1"/>
    <x v="6"/>
    <s v="Int"/>
    <x v="1"/>
    <s v="1920x1080"/>
    <x v="0"/>
    <x v="0"/>
    <n v="80215"/>
    <s v="16_80-85"/>
    <s v="8_80-90"/>
    <x v="5"/>
    <x v="7"/>
    <s v="Q3`21"/>
    <n v="6818275"/>
    <n v="92766"/>
  </r>
  <r>
    <n v="9"/>
    <x v="0"/>
    <s v="Aspire A715-41G"/>
    <x v="3"/>
    <x v="0"/>
    <x v="0"/>
    <x v="1"/>
    <s v="GTX1650"/>
    <x v="0"/>
    <s v="1920x1080"/>
    <x v="0"/>
    <x v="0"/>
    <n v="64675"/>
    <s v="12_60-65"/>
    <s v="6_60-70"/>
    <x v="4"/>
    <x v="7"/>
    <s v="Q3`21"/>
    <n v="582075"/>
    <n v="7919"/>
  </r>
  <r>
    <n v="1593"/>
    <x v="0"/>
    <s v="Aspire A715-42G"/>
    <x v="3"/>
    <x v="0"/>
    <x v="0"/>
    <x v="22"/>
    <s v="GTX1650"/>
    <x v="0"/>
    <s v="1920x1080"/>
    <x v="0"/>
    <x v="0"/>
    <n v="59592"/>
    <s v="11_55-60"/>
    <s v="5_50-60"/>
    <x v="2"/>
    <x v="7"/>
    <s v="Q3`21"/>
    <n v="94930056"/>
    <n v="1291565"/>
  </r>
  <r>
    <n v="466"/>
    <x v="0"/>
    <s v="Aspire A715-75G"/>
    <x v="3"/>
    <x v="0"/>
    <x v="1"/>
    <x v="9"/>
    <s v="GTX1650"/>
    <x v="0"/>
    <s v="1920x1080"/>
    <x v="0"/>
    <x v="0"/>
    <n v="71314"/>
    <s v="14_70-75"/>
    <s v="7_70-80"/>
    <x v="6"/>
    <x v="7"/>
    <s v="Q3`21"/>
    <n v="33232324"/>
    <n v="452140"/>
  </r>
  <r>
    <n v="438"/>
    <x v="0"/>
    <s v="Aspire AN515-44"/>
    <x v="3"/>
    <x v="0"/>
    <x v="0"/>
    <x v="28"/>
    <s v="GTX1650"/>
    <x v="0"/>
    <s v="1920x1080"/>
    <x v="0"/>
    <x v="0"/>
    <n v="74572"/>
    <s v="14_70-75"/>
    <s v="7_70-80"/>
    <x v="6"/>
    <x v="7"/>
    <s v="Q3`21"/>
    <n v="32662536"/>
    <n v="444388"/>
  </r>
  <r>
    <n v="28"/>
    <x v="0"/>
    <s v="Aspire AN515-45"/>
    <x v="3"/>
    <x v="0"/>
    <x v="0"/>
    <x v="22"/>
    <s v="RTX3060"/>
    <x v="0"/>
    <s v="1920x1080"/>
    <x v="0"/>
    <x v="0"/>
    <n v="141778"/>
    <s v="28_140-145"/>
    <s v="14_140-150"/>
    <x v="5"/>
    <x v="7"/>
    <s v="Q3`21"/>
    <n v="3969784"/>
    <n v="54011"/>
  </r>
  <r>
    <n v="387"/>
    <x v="0"/>
    <s v="Aspire AN515-54"/>
    <x v="3"/>
    <x v="0"/>
    <x v="1"/>
    <x v="9"/>
    <s v="GTX1050/GTX1650/GTX1660"/>
    <x v="0"/>
    <s v="1920x1080"/>
    <x v="0"/>
    <x v="0"/>
    <n v="78077"/>
    <s v="15_75-80"/>
    <s v="7_70-80"/>
    <x v="6"/>
    <x v="7"/>
    <s v="Q3`21"/>
    <n v="30215799"/>
    <n v="411099"/>
  </r>
  <r>
    <n v="350"/>
    <x v="0"/>
    <s v="Aspire AN515-55"/>
    <x v="3"/>
    <x v="0"/>
    <x v="1"/>
    <x v="10"/>
    <s v="GTX1650 Ti/RTX3050/RTX3060"/>
    <x v="0"/>
    <s v="1920x1080"/>
    <x v="0"/>
    <x v="0"/>
    <n v="84181"/>
    <s v="16_80-85"/>
    <s v="8_80-90"/>
    <x v="5"/>
    <x v="7"/>
    <s v="Q3`21"/>
    <n v="29463350"/>
    <n v="400862"/>
  </r>
  <r>
    <n v="53"/>
    <x v="0"/>
    <s v="Aspire AN517-52"/>
    <x v="3"/>
    <x v="0"/>
    <x v="1"/>
    <x v="10"/>
    <s v="GTX1650/RTX2060"/>
    <x v="1"/>
    <s v="1920x1080"/>
    <x v="0"/>
    <x v="0"/>
    <n v="86019"/>
    <s v="17_85-90"/>
    <s v="8_80-90"/>
    <x v="5"/>
    <x v="7"/>
    <s v="Q3`21"/>
    <n v="4559007"/>
    <n v="62027"/>
  </r>
  <r>
    <n v="399"/>
    <x v="0"/>
    <s v="Aspire Nitro AN515-57"/>
    <x v="3"/>
    <x v="0"/>
    <x v="1"/>
    <x v="21"/>
    <s v="RTX3050/RTX3050 Ti/RTX3060"/>
    <x v="0"/>
    <s v="1920x1080"/>
    <x v="0"/>
    <x v="0"/>
    <n v="86990"/>
    <s v="17_85-90"/>
    <s v="8_80-90"/>
    <x v="5"/>
    <x v="7"/>
    <s v="Q3`21"/>
    <n v="34709010"/>
    <n v="472231"/>
  </r>
  <r>
    <n v="1997"/>
    <x v="0"/>
    <s v="Aspire Nitro AN517-41"/>
    <x v="3"/>
    <x v="0"/>
    <x v="0"/>
    <x v="22"/>
    <s v="RTX3060/RTX3070"/>
    <x v="1"/>
    <s v="1920x1080"/>
    <x v="0"/>
    <x v="0"/>
    <n v="139583"/>
    <s v="27_135-140"/>
    <s v="13_130-140"/>
    <x v="5"/>
    <x v="7"/>
    <s v="Q3`21"/>
    <n v="278747251"/>
    <n v="3792480"/>
  </r>
  <r>
    <n v="2"/>
    <x v="0"/>
    <s v="ConceptD 3 Pro CN315-71P"/>
    <x v="5"/>
    <x v="1"/>
    <x v="1"/>
    <x v="9"/>
    <s v="Quadro T1000"/>
    <x v="0"/>
    <s v="1920x1080"/>
    <x v="0"/>
    <x v="0"/>
    <n v="149323"/>
    <s v="29_145-150"/>
    <s v="14_140-150"/>
    <x v="5"/>
    <x v="7"/>
    <s v="Q3`21"/>
    <n v="298646"/>
    <n v="4063"/>
  </r>
  <r>
    <n v="2"/>
    <x v="0"/>
    <s v="ConceptD 5 CN515-71"/>
    <x v="5"/>
    <x v="1"/>
    <x v="1"/>
    <x v="9"/>
    <s v="GTX1660 Ti"/>
    <x v="0"/>
    <s v="1920x1080/3840×2160"/>
    <x v="0"/>
    <x v="0"/>
    <n v="174990"/>
    <s v="34_170-175"/>
    <s v="17_170-180"/>
    <x v="5"/>
    <x v="7"/>
    <s v="Q3`21"/>
    <n v="349980"/>
    <n v="4762"/>
  </r>
  <r>
    <n v="5"/>
    <x v="0"/>
    <s v="ConceptD 5 Pro CN515-71P"/>
    <x v="5"/>
    <x v="1"/>
    <x v="1"/>
    <x v="9"/>
    <s v="RTX3000"/>
    <x v="0"/>
    <s v="1920x1080/3840×2160"/>
    <x v="0"/>
    <x v="0"/>
    <n v="190515"/>
    <s v="38_190-195"/>
    <s v="19_190-200"/>
    <x v="5"/>
    <x v="7"/>
    <s v="Q3`21"/>
    <n v="952575"/>
    <n v="12960"/>
  </r>
  <r>
    <n v="125"/>
    <x v="0"/>
    <s v="Enduro EN314-51W"/>
    <x v="2"/>
    <x v="1"/>
    <x v="1"/>
    <x v="11"/>
    <s v="Int"/>
    <x v="2"/>
    <s v="1920x1080"/>
    <x v="0"/>
    <x v="0"/>
    <n v="78484"/>
    <s v="15_75-80"/>
    <s v="7_70-80"/>
    <x v="6"/>
    <x v="7"/>
    <s v="Q3`21"/>
    <n v="9810500"/>
    <n v="133476"/>
  </r>
  <r>
    <n v="5320"/>
    <x v="0"/>
    <s v="Extensa 215-31"/>
    <x v="0"/>
    <x v="0"/>
    <x v="1"/>
    <x v="2"/>
    <s v="Int"/>
    <x v="0"/>
    <s v="1366x768/1920x1080"/>
    <x v="0"/>
    <x v="1"/>
    <n v="29653"/>
    <s v="5_25-30"/>
    <s v="2_20-30"/>
    <x v="0"/>
    <x v="7"/>
    <s v="Q3`21"/>
    <n v="157753960"/>
    <n v="2146312"/>
  </r>
  <r>
    <n v="34"/>
    <x v="0"/>
    <s v="Extensa 215-51"/>
    <x v="0"/>
    <x v="0"/>
    <x v="1"/>
    <x v="3"/>
    <s v="Int"/>
    <x v="0"/>
    <s v="1600x900/1366x7688/1920x1080"/>
    <x v="0"/>
    <x v="0"/>
    <n v="32800"/>
    <s v="6_30-35"/>
    <s v="3_30-40"/>
    <x v="3"/>
    <x v="7"/>
    <s v="Q3`21"/>
    <n v="1115200"/>
    <n v="15173"/>
  </r>
  <r>
    <n v="23"/>
    <x v="0"/>
    <s v="Extensa 215-51G"/>
    <x v="1"/>
    <x v="0"/>
    <x v="1"/>
    <x v="4"/>
    <s v="MX130/MX230"/>
    <x v="0"/>
    <s v="1920x1080"/>
    <x v="0"/>
    <x v="0"/>
    <n v="43704"/>
    <s v="8_40-45"/>
    <s v="4_40-50"/>
    <x v="1"/>
    <x v="7"/>
    <s v="Q3`21"/>
    <n v="1005192"/>
    <n v="13676"/>
  </r>
  <r>
    <n v="477"/>
    <x v="0"/>
    <s v="Extensa 215-52"/>
    <x v="0"/>
    <x v="0"/>
    <x v="1"/>
    <x v="5"/>
    <s v="Int"/>
    <x v="0"/>
    <s v="1920x1080"/>
    <x v="0"/>
    <x v="0"/>
    <n v="48796"/>
    <s v="9_45-50"/>
    <s v="4_40-50"/>
    <x v="1"/>
    <x v="7"/>
    <s v="Q3`21"/>
    <n v="23275692"/>
    <n v="316676"/>
  </r>
  <r>
    <n v="2776"/>
    <x v="0"/>
    <s v="Extensa EX215-22"/>
    <x v="0"/>
    <x v="0"/>
    <x v="0"/>
    <x v="1"/>
    <s v="Int"/>
    <x v="0"/>
    <s v="1920x1080"/>
    <x v="0"/>
    <x v="0"/>
    <n v="40232"/>
    <s v="8_40-45"/>
    <s v="4_40-50"/>
    <x v="1"/>
    <x v="7"/>
    <s v="Q3`21"/>
    <n v="111684032"/>
    <n v="1519511"/>
  </r>
  <r>
    <n v="208"/>
    <x v="0"/>
    <s v="Extensa EX215-22G"/>
    <x v="1"/>
    <x v="0"/>
    <x v="0"/>
    <x v="1"/>
    <s v="Radeon 625"/>
    <x v="0"/>
    <s v="1920x1080"/>
    <x v="0"/>
    <x v="0"/>
    <n v="43400"/>
    <s v="8_40-45"/>
    <s v="4_40-50"/>
    <x v="1"/>
    <x v="7"/>
    <s v="Q3`21"/>
    <n v="9027200"/>
    <n v="122819"/>
  </r>
  <r>
    <n v="34"/>
    <x v="0"/>
    <s v="Extensa EX215-51"/>
    <x v="0"/>
    <x v="0"/>
    <x v="1"/>
    <x v="11"/>
    <s v="Int"/>
    <x v="0"/>
    <s v="1920x1080"/>
    <x v="0"/>
    <x v="0"/>
    <n v="50399"/>
    <s v="10_50-55"/>
    <s v="5_50-60"/>
    <x v="2"/>
    <x v="7"/>
    <s v="Q3`21"/>
    <n v="1713566"/>
    <n v="23314"/>
  </r>
  <r>
    <n v="1480"/>
    <x v="0"/>
    <s v="Extensa EX215-53G"/>
    <x v="1"/>
    <x v="0"/>
    <x v="1"/>
    <x v="5"/>
    <s v="MX330"/>
    <x v="0"/>
    <s v="1920x1080"/>
    <x v="0"/>
    <x v="0"/>
    <n v="53179"/>
    <s v="10_50-55"/>
    <s v="5_50-60"/>
    <x v="2"/>
    <x v="7"/>
    <s v="Q3`21"/>
    <n v="78704920"/>
    <n v="1070815"/>
  </r>
  <r>
    <n v="2"/>
    <x v="0"/>
    <s v="Predator Helios 300 PH315-52"/>
    <x v="3"/>
    <x v="0"/>
    <x v="1"/>
    <x v="9"/>
    <s v="GTX1660/RTX2060"/>
    <x v="0"/>
    <s v="1920x1080"/>
    <x v="0"/>
    <x v="0"/>
    <n v="98137"/>
    <s v="19_95-100"/>
    <s v="9_90-100"/>
    <x v="5"/>
    <x v="7"/>
    <s v="Q3`21"/>
    <n v="196274"/>
    <n v="2670"/>
  </r>
  <r>
    <n v="90"/>
    <x v="0"/>
    <s v="Predator Helios 300 PH315-53"/>
    <x v="3"/>
    <x v="0"/>
    <x v="1"/>
    <x v="10"/>
    <s v="GTX1660/RTX2060/RTX2070"/>
    <x v="0"/>
    <s v="1920x1080"/>
    <x v="0"/>
    <x v="0"/>
    <n v="115147"/>
    <s v="23_115-120"/>
    <s v="11_110-120"/>
    <x v="5"/>
    <x v="7"/>
    <s v="Q3`21"/>
    <n v="10363230"/>
    <n v="140996"/>
  </r>
  <r>
    <n v="49"/>
    <x v="0"/>
    <s v="Predator Helios 300 PH317-52"/>
    <x v="3"/>
    <x v="0"/>
    <x v="1"/>
    <x v="9"/>
    <s v="GTX1050/GTX1060"/>
    <x v="1"/>
    <s v="1920x1080"/>
    <x v="0"/>
    <x v="0"/>
    <n v="93290"/>
    <s v="18_90-95"/>
    <s v="9_90-100"/>
    <x v="5"/>
    <x v="7"/>
    <s v="Q3`21"/>
    <n v="4571210"/>
    <n v="62193"/>
  </r>
  <r>
    <n v="2"/>
    <x v="0"/>
    <s v="Predator Helios 300 PH317-53"/>
    <x v="3"/>
    <x v="0"/>
    <x v="1"/>
    <x v="9"/>
    <s v="RTX2070"/>
    <x v="1"/>
    <s v="1920x1080"/>
    <x v="0"/>
    <x v="0"/>
    <n v="128790"/>
    <s v="25_125-130"/>
    <s v="12_120-130"/>
    <x v="5"/>
    <x v="7"/>
    <s v="Q3`21"/>
    <n v="257580"/>
    <n v="3504"/>
  </r>
  <r>
    <n v="120"/>
    <x v="0"/>
    <s v="Spin SP314-54"/>
    <x v="2"/>
    <x v="0"/>
    <x v="1"/>
    <x v="5"/>
    <s v="Int"/>
    <x v="2"/>
    <s v="1920x1080"/>
    <x v="1"/>
    <x v="0"/>
    <n v="52990"/>
    <s v="10_50-55"/>
    <s v="5_50-60"/>
    <x v="2"/>
    <x v="7"/>
    <s v="Q3`21"/>
    <n v="6358800"/>
    <n v="86514"/>
  </r>
  <r>
    <n v="12"/>
    <x v="0"/>
    <s v="Spin SP714-61N"/>
    <x v="2"/>
    <x v="0"/>
    <x v="3"/>
    <x v="29"/>
    <s v="Int"/>
    <x v="2"/>
    <s v="1920x1080"/>
    <x v="1"/>
    <x v="3"/>
    <n v="145990"/>
    <s v="29_145-150"/>
    <s v="14_140-150"/>
    <x v="5"/>
    <x v="7"/>
    <s v="Q3`21"/>
    <n v="1751880"/>
    <n v="23835"/>
  </r>
  <r>
    <n v="2486"/>
    <x v="0"/>
    <s v="Swift SF114-34"/>
    <x v="2"/>
    <x v="0"/>
    <x v="1"/>
    <x v="24"/>
    <s v="Int"/>
    <x v="2"/>
    <s v="1920x1080"/>
    <x v="0"/>
    <x v="1"/>
    <n v="31579"/>
    <s v="6_30-35"/>
    <s v="3_30-40"/>
    <x v="3"/>
    <x v="7"/>
    <s v="Q3`21"/>
    <n v="78505394"/>
    <n v="1068101"/>
  </r>
  <r>
    <n v="14"/>
    <x v="0"/>
    <s v="Swift SF314-42"/>
    <x v="2"/>
    <x v="0"/>
    <x v="0"/>
    <x v="7"/>
    <s v="Int"/>
    <x v="2"/>
    <s v="1920x1080"/>
    <x v="0"/>
    <x v="0"/>
    <n v="63149"/>
    <s v="12_60-65"/>
    <s v="6_60-70"/>
    <x v="4"/>
    <x v="7"/>
    <s v="Q3`21"/>
    <n v="884086"/>
    <n v="12028"/>
  </r>
  <r>
    <n v="49"/>
    <x v="0"/>
    <s v="Swift SF314-43"/>
    <x v="2"/>
    <x v="0"/>
    <x v="0"/>
    <x v="25"/>
    <s v="Int"/>
    <x v="2"/>
    <s v="1920x1080"/>
    <x v="0"/>
    <x v="0"/>
    <n v="62340"/>
    <s v="12_60-65"/>
    <s v="6_60-70"/>
    <x v="4"/>
    <x v="7"/>
    <s v="Q3`21"/>
    <n v="3054660"/>
    <n v="41560"/>
  </r>
  <r>
    <n v="268"/>
    <x v="0"/>
    <s v="Swift SF314-510G"/>
    <x v="2"/>
    <x v="0"/>
    <x v="1"/>
    <x v="6"/>
    <s v="Xe MAX 11"/>
    <x v="2"/>
    <s v="1920x1080"/>
    <x v="0"/>
    <x v="0"/>
    <n v="86991"/>
    <s v="17_85-90"/>
    <s v="8_80-90"/>
    <x v="5"/>
    <x v="7"/>
    <s v="Q3`21"/>
    <n v="23313588"/>
    <n v="317192"/>
  </r>
  <r>
    <n v="4"/>
    <x v="0"/>
    <s v="Swift SF314-57"/>
    <x v="2"/>
    <x v="0"/>
    <x v="1"/>
    <x v="5"/>
    <s v="Int/MX250"/>
    <x v="2"/>
    <s v="1920x1080"/>
    <x v="0"/>
    <x v="0"/>
    <n v="69821"/>
    <s v="13_65-70"/>
    <s v="6_60-70"/>
    <x v="4"/>
    <x v="7"/>
    <s v="Q3`21"/>
    <n v="279284"/>
    <n v="3800"/>
  </r>
  <r>
    <n v="7"/>
    <x v="0"/>
    <s v="Swift SF314-57G"/>
    <x v="2"/>
    <x v="0"/>
    <x v="1"/>
    <x v="5"/>
    <s v="MX250"/>
    <x v="2"/>
    <s v="1920x1080"/>
    <x v="0"/>
    <x v="0"/>
    <n v="71402"/>
    <s v="14_70-75"/>
    <s v="7_70-80"/>
    <x v="6"/>
    <x v="7"/>
    <s v="Q3`21"/>
    <n v="499814"/>
    <n v="6800"/>
  </r>
  <r>
    <n v="49"/>
    <x v="0"/>
    <s v="Swift SF314-59"/>
    <x v="2"/>
    <x v="0"/>
    <x v="1"/>
    <x v="6"/>
    <s v="Int"/>
    <x v="2"/>
    <s v="1920x1080"/>
    <x v="0"/>
    <x v="0"/>
    <n v="75570"/>
    <s v="15_75-80"/>
    <s v="7_70-80"/>
    <x v="6"/>
    <x v="7"/>
    <s v="Q3`21"/>
    <n v="3702930"/>
    <n v="50380"/>
  </r>
  <r>
    <n v="297"/>
    <x v="0"/>
    <s v="Swift SF514-54"/>
    <x v="2"/>
    <x v="0"/>
    <x v="1"/>
    <x v="5"/>
    <s v="Int"/>
    <x v="2"/>
    <s v="1920x1080"/>
    <x v="0"/>
    <x v="0"/>
    <n v="85781"/>
    <s v="17_85-90"/>
    <s v="8_80-90"/>
    <x v="5"/>
    <x v="7"/>
    <s v="Q3`21"/>
    <n v="25476957"/>
    <n v="346625"/>
  </r>
  <r>
    <n v="48"/>
    <x v="0"/>
    <s v="Swift SF514-54GT"/>
    <x v="2"/>
    <x v="0"/>
    <x v="1"/>
    <x v="5"/>
    <s v="MX250"/>
    <x v="2"/>
    <s v="1920x1080"/>
    <x v="1"/>
    <x v="0"/>
    <n v="103948"/>
    <s v="20_100-105"/>
    <s v="10_100-110"/>
    <x v="5"/>
    <x v="7"/>
    <s v="Q3`21"/>
    <n v="4989504"/>
    <n v="67884"/>
  </r>
  <r>
    <n v="92"/>
    <x v="0"/>
    <s v="Swift SF514-54T"/>
    <x v="2"/>
    <x v="0"/>
    <x v="1"/>
    <x v="5"/>
    <s v="Int"/>
    <x v="2"/>
    <s v="1920x1080"/>
    <x v="1"/>
    <x v="0"/>
    <n v="90985"/>
    <s v="18_90-95"/>
    <s v="9_90-100"/>
    <x v="5"/>
    <x v="7"/>
    <s v="Q3`21"/>
    <n v="8370620"/>
    <n v="113886"/>
  </r>
  <r>
    <n v="108"/>
    <x v="0"/>
    <s v="Swift SF514-55TA"/>
    <x v="2"/>
    <x v="0"/>
    <x v="1"/>
    <x v="6"/>
    <s v="Int"/>
    <x v="2"/>
    <s v="1920x1080"/>
    <x v="1"/>
    <x v="0"/>
    <n v="85768"/>
    <s v="17_85-90"/>
    <s v="8_80-90"/>
    <x v="5"/>
    <x v="7"/>
    <s v="Q3`21"/>
    <n v="9262944"/>
    <n v="126026"/>
  </r>
  <r>
    <n v="8"/>
    <x v="0"/>
    <s v="Swift SF714-52T"/>
    <x v="2"/>
    <x v="0"/>
    <x v="1"/>
    <x v="20"/>
    <s v="Int"/>
    <x v="2"/>
    <s v="1920x1080"/>
    <x v="1"/>
    <x v="2"/>
    <n v="113160"/>
    <s v="22_110-115"/>
    <s v="11_110-120"/>
    <x v="5"/>
    <x v="7"/>
    <s v="Q3`21"/>
    <n v="905280"/>
    <n v="12317"/>
  </r>
  <r>
    <n v="2336"/>
    <x v="0"/>
    <s v="TravelMate B118-M"/>
    <x v="4"/>
    <x v="1"/>
    <x v="1"/>
    <x v="12"/>
    <s v="Int"/>
    <x v="4"/>
    <s v="1366x768"/>
    <x v="0"/>
    <x v="1"/>
    <n v="15320"/>
    <s v="3_15-20"/>
    <s v="1_10-20"/>
    <x v="7"/>
    <x v="7"/>
    <s v="Q3`21"/>
    <n v="35787520"/>
    <n v="486905"/>
  </r>
  <r>
    <n v="41"/>
    <x v="0"/>
    <s v="TravelMate P214-52"/>
    <x v="2"/>
    <x v="1"/>
    <x v="1"/>
    <x v="11"/>
    <s v="Int"/>
    <x v="2"/>
    <s v="1920x1080"/>
    <x v="0"/>
    <x v="0"/>
    <n v="68433"/>
    <s v="13_65-70"/>
    <s v="6_60-70"/>
    <x v="4"/>
    <x v="7"/>
    <s v="Q3`21"/>
    <n v="2805753"/>
    <n v="38174"/>
  </r>
  <r>
    <n v="385"/>
    <x v="0"/>
    <s v="TravelMate P214-53"/>
    <x v="2"/>
    <x v="1"/>
    <x v="1"/>
    <x v="6"/>
    <s v="Int"/>
    <x v="2"/>
    <s v="1920x1080"/>
    <x v="0"/>
    <x v="0"/>
    <n v="73460"/>
    <s v="14_70-75"/>
    <s v="7_70-80"/>
    <x v="6"/>
    <x v="7"/>
    <s v="Q3`21"/>
    <n v="28282100"/>
    <n v="384790"/>
  </r>
  <r>
    <n v="2772"/>
    <x v="0"/>
    <s v="TravelMate P215-41"/>
    <x v="2"/>
    <x v="1"/>
    <x v="0"/>
    <x v="7"/>
    <s v="Int"/>
    <x v="2"/>
    <s v="1920x1080"/>
    <x v="0"/>
    <x v="0"/>
    <n v="58165"/>
    <s v="11_55-60"/>
    <s v="5_50-60"/>
    <x v="2"/>
    <x v="7"/>
    <s v="Q3`21"/>
    <n v="161233380"/>
    <n v="2193651"/>
  </r>
  <r>
    <n v="11"/>
    <x v="0"/>
    <s v="TravelMate P215-51"/>
    <x v="0"/>
    <x v="1"/>
    <x v="1"/>
    <x v="15"/>
    <s v="Int"/>
    <x v="0"/>
    <s v="1920x1080"/>
    <x v="0"/>
    <x v="0"/>
    <n v="32636"/>
    <s v="6_30-35"/>
    <s v="3_30-40"/>
    <x v="3"/>
    <x v="7"/>
    <s v="Q3`21"/>
    <n v="358996"/>
    <n v="4884"/>
  </r>
  <r>
    <n v="101"/>
    <x v="0"/>
    <s v="TravelMate P215-52"/>
    <x v="0"/>
    <x v="1"/>
    <x v="1"/>
    <x v="11"/>
    <s v="Int"/>
    <x v="0"/>
    <s v="1920x1080"/>
    <x v="0"/>
    <x v="0"/>
    <n v="69355"/>
    <s v="13_65-70"/>
    <s v="6_60-70"/>
    <x v="4"/>
    <x v="7"/>
    <s v="Q3`21"/>
    <n v="7004855"/>
    <n v="95304"/>
  </r>
  <r>
    <n v="8799"/>
    <x v="0"/>
    <s v="TravelMate P215-53"/>
    <x v="0"/>
    <x v="1"/>
    <x v="1"/>
    <x v="6"/>
    <s v="Int"/>
    <x v="0"/>
    <s v="1920x1080"/>
    <x v="0"/>
    <x v="0"/>
    <n v="71394"/>
    <s v="14_70-75"/>
    <s v="7_70-80"/>
    <x v="6"/>
    <x v="7"/>
    <s v="Q3`21"/>
    <n v="628195806"/>
    <n v="8546882"/>
  </r>
  <r>
    <n v="4"/>
    <x v="0"/>
    <s v="TravelMate P259-G2-M"/>
    <x v="0"/>
    <x v="1"/>
    <x v="1"/>
    <x v="3"/>
    <s v="Int"/>
    <x v="0"/>
    <s v="1366x768/1920x1080"/>
    <x v="0"/>
    <x v="0"/>
    <n v="37990"/>
    <s v="7_35-40"/>
    <s v="3_30-40"/>
    <x v="3"/>
    <x v="7"/>
    <s v="Q3`21"/>
    <n v="151960"/>
    <n v="2067"/>
  </r>
  <r>
    <n v="5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7"/>
    <s v="Q3`21"/>
    <n v="390650"/>
    <n v="5315"/>
  </r>
  <r>
    <n v="2"/>
    <x v="0"/>
    <s v="ConceptD 7 Ezel Pro CC715-71P"/>
    <x v="5"/>
    <x v="1"/>
    <x v="1"/>
    <x v="10"/>
    <s v="RTX3000/RTX5000"/>
    <x v="0"/>
    <s v="3840x2160"/>
    <x v="0"/>
    <x v="0"/>
    <n v="364540"/>
    <s v="72_360-365"/>
    <s v="36_360-370"/>
    <x v="5"/>
    <x v="7"/>
    <s v="Q3`21"/>
    <n v="729080"/>
    <n v="9919"/>
  </r>
  <r>
    <n v="1"/>
    <x v="0"/>
    <s v="ConceptD 9 Pro CN917-71P"/>
    <x v="5"/>
    <x v="1"/>
    <x v="1"/>
    <x v="9"/>
    <s v="RTX5000"/>
    <x v="1"/>
    <s v="3840×2160"/>
    <x v="1"/>
    <x v="0"/>
    <n v="525169"/>
    <s v="105_525-530"/>
    <s v="52_520-530"/>
    <x v="5"/>
    <x v="7"/>
    <s v="Q3`21"/>
    <n v="525169"/>
    <n v="7145"/>
  </r>
  <r>
    <n v="570"/>
    <x v="1"/>
    <s v="Macbook Air 13 (IL)"/>
    <x v="2"/>
    <x v="0"/>
    <x v="1"/>
    <x v="5"/>
    <s v="Int"/>
    <x v="3"/>
    <s v="2304x1440/2560x1600"/>
    <x v="0"/>
    <x v="0"/>
    <n v="143759"/>
    <s v="28_140-145"/>
    <s v="14_140-150"/>
    <x v="5"/>
    <x v="7"/>
    <s v="Q3`21"/>
    <n v="81942630"/>
    <n v="1114866"/>
  </r>
  <r>
    <n v="5736"/>
    <x v="1"/>
    <s v="Macbook Air 13 2020 (M1)"/>
    <x v="2"/>
    <x v="0"/>
    <x v="2"/>
    <x v="14"/>
    <s v="Int"/>
    <x v="3"/>
    <s v="2560x1600"/>
    <x v="0"/>
    <x v="3"/>
    <n v="130670"/>
    <s v="26_130-135"/>
    <s v="13_130-140"/>
    <x v="5"/>
    <x v="7"/>
    <s v="Q3`21"/>
    <n v="749523120"/>
    <n v="10197593"/>
  </r>
  <r>
    <n v="31"/>
    <x v="1"/>
    <s v="Macbook Pro 13 (CL)"/>
    <x v="2"/>
    <x v="0"/>
    <x v="1"/>
    <x v="9"/>
    <s v="Int"/>
    <x v="3"/>
    <s v="2560x1600"/>
    <x v="0"/>
    <x v="0"/>
    <n v="178704"/>
    <s v="35_175-180"/>
    <s v="17_170-180"/>
    <x v="5"/>
    <x v="7"/>
    <s v="Q3`21"/>
    <n v="5539824"/>
    <n v="75372"/>
  </r>
  <r>
    <n v="469"/>
    <x v="1"/>
    <s v="Macbook Pro 13 (IL)"/>
    <x v="2"/>
    <x v="0"/>
    <x v="1"/>
    <x v="5"/>
    <s v="Int"/>
    <x v="3"/>
    <s v="2560x1600"/>
    <x v="0"/>
    <x v="0"/>
    <n v="219474"/>
    <s v="43_215-220"/>
    <s v="21_210-220"/>
    <x v="5"/>
    <x v="7"/>
    <s v="Q3`21"/>
    <n v="102933306"/>
    <n v="1400453"/>
  </r>
  <r>
    <n v="2299"/>
    <x v="1"/>
    <s v="Macbook Pro 13 2020 (M1)"/>
    <x v="2"/>
    <x v="0"/>
    <x v="2"/>
    <x v="14"/>
    <s v="Int"/>
    <x v="3"/>
    <s v="2560x1600"/>
    <x v="0"/>
    <x v="3"/>
    <n v="157428"/>
    <s v="31_155-160"/>
    <s v="15_150-160"/>
    <x v="5"/>
    <x v="7"/>
    <s v="Q3`21"/>
    <n v="361926972"/>
    <n v="4924176"/>
  </r>
  <r>
    <n v="2095"/>
    <x v="1"/>
    <s v="Macbook Pro 16"/>
    <x v="3"/>
    <x v="0"/>
    <x v="1"/>
    <x v="9"/>
    <s v="Pro 5300M/5500M"/>
    <x v="5"/>
    <s v="3072x1920"/>
    <x v="0"/>
    <x v="0"/>
    <n v="294000"/>
    <s v="58_290-295"/>
    <s v="29_290-300"/>
    <x v="5"/>
    <x v="7"/>
    <s v="Q3`21"/>
    <n v="615930000"/>
    <n v="8380000"/>
  </r>
  <r>
    <n v="38"/>
    <x v="2"/>
    <s v="Asus A516M"/>
    <x v="0"/>
    <x v="0"/>
    <x v="1"/>
    <x v="2"/>
    <s v="Int"/>
    <x v="0"/>
    <s v="1366x768"/>
    <x v="0"/>
    <x v="1"/>
    <n v="29660"/>
    <s v="5_25-30"/>
    <s v="2_20-30"/>
    <x v="0"/>
    <x v="7"/>
    <s v="Q3`21"/>
    <n v="1127080"/>
    <n v="15334"/>
  </r>
  <r>
    <n v="136"/>
    <x v="2"/>
    <s v="Asus D515D"/>
    <x v="0"/>
    <x v="0"/>
    <x v="0"/>
    <x v="1"/>
    <s v="Int"/>
    <x v="0"/>
    <s v="1920x1080"/>
    <x v="0"/>
    <x v="0"/>
    <n v="38174"/>
    <s v="7_35-40"/>
    <s v="3_30-40"/>
    <x v="3"/>
    <x v="7"/>
    <s v="Q3`21"/>
    <n v="5191664"/>
    <n v="70635"/>
  </r>
  <r>
    <n v="55"/>
    <x v="2"/>
    <s v="Asus E510M"/>
    <x v="0"/>
    <x v="0"/>
    <x v="1"/>
    <x v="2"/>
    <s v="Int"/>
    <x v="0"/>
    <s v="1920x1080"/>
    <x v="0"/>
    <x v="1"/>
    <n v="22790"/>
    <s v="4_20-25"/>
    <s v="2_20-30"/>
    <x v="0"/>
    <x v="7"/>
    <s v="Q3`21"/>
    <n v="1253450"/>
    <n v="17054"/>
  </r>
  <r>
    <n v="24"/>
    <x v="2"/>
    <s v="Asus FX506I"/>
    <x v="3"/>
    <x v="0"/>
    <x v="0"/>
    <x v="28"/>
    <s v="GTX1650/GTX1660/RTX2060"/>
    <x v="0"/>
    <s v="1920x1080"/>
    <x v="0"/>
    <x v="0"/>
    <n v="71990"/>
    <s v="14_70-75"/>
    <s v="7_70-80"/>
    <x v="6"/>
    <x v="7"/>
    <s v="Q3`21"/>
    <n v="1727760"/>
    <n v="23507"/>
  </r>
  <r>
    <n v="1485"/>
    <x v="2"/>
    <s v="Asus FX506L"/>
    <x v="3"/>
    <x v="0"/>
    <x v="1"/>
    <x v="10"/>
    <s v="GTX1650"/>
    <x v="0"/>
    <s v="1920x1080"/>
    <x v="0"/>
    <x v="0"/>
    <n v="70649"/>
    <s v="14_70-75"/>
    <s v="7_70-80"/>
    <x v="6"/>
    <x v="7"/>
    <s v="Q3`21"/>
    <n v="104913765"/>
    <n v="1427398"/>
  </r>
  <r>
    <n v="170"/>
    <x v="2"/>
    <s v="Asus FX706I"/>
    <x v="3"/>
    <x v="0"/>
    <x v="0"/>
    <x v="28"/>
    <s v="GTX1650/GTX1660"/>
    <x v="1"/>
    <s v="1920x1080"/>
    <x v="0"/>
    <x v="0"/>
    <n v="76312"/>
    <s v="15_75-80"/>
    <s v="7_70-80"/>
    <x v="6"/>
    <x v="7"/>
    <s v="Q3`21"/>
    <n v="12973040"/>
    <n v="176504"/>
  </r>
  <r>
    <n v="198"/>
    <x v="2"/>
    <s v="Asus FX706L"/>
    <x v="3"/>
    <x v="0"/>
    <x v="1"/>
    <x v="10"/>
    <s v="GTX1650/GTX1660"/>
    <x v="1"/>
    <s v="1920x1080"/>
    <x v="0"/>
    <x v="0"/>
    <n v="79485"/>
    <s v="15_75-80"/>
    <s v="7_70-80"/>
    <x v="6"/>
    <x v="7"/>
    <s v="Q3`21"/>
    <n v="15738030"/>
    <n v="214123"/>
  </r>
  <r>
    <n v="234"/>
    <x v="2"/>
    <s v="Asus G513Q"/>
    <x v="3"/>
    <x v="0"/>
    <x v="0"/>
    <x v="22"/>
    <s v="RTX3050 Ti, RTX3070"/>
    <x v="0"/>
    <s v="1920x1080"/>
    <x v="0"/>
    <x v="0"/>
    <n v="121008"/>
    <s v="24_120-125"/>
    <s v="12_120-130"/>
    <x v="5"/>
    <x v="7"/>
    <s v="Q3`21"/>
    <n v="28315872"/>
    <n v="385250"/>
  </r>
  <r>
    <n v="15"/>
    <x v="2"/>
    <s v="Asus G533Q"/>
    <x v="3"/>
    <x v="0"/>
    <x v="0"/>
    <x v="22"/>
    <s v="RTX3070"/>
    <x v="0"/>
    <s v="1920x1080"/>
    <x v="0"/>
    <x v="0"/>
    <n v="199990"/>
    <s v="39_195-200"/>
    <s v="19_190-200"/>
    <x v="5"/>
    <x v="7"/>
    <s v="Q3`21"/>
    <n v="2999850"/>
    <n v="40814"/>
  </r>
  <r>
    <n v="500"/>
    <x v="2"/>
    <s v="Asus G713Q"/>
    <x v="3"/>
    <x v="0"/>
    <x v="0"/>
    <x v="22"/>
    <s v="RTX3050 Ti, RTX3060, RTX3070"/>
    <x v="1"/>
    <s v="1920x1080"/>
    <x v="0"/>
    <x v="0"/>
    <n v="129419"/>
    <s v="25_125-130"/>
    <s v="12_120-130"/>
    <x v="5"/>
    <x v="7"/>
    <s v="Q3`21"/>
    <n v="64709500"/>
    <n v="880401"/>
  </r>
  <r>
    <n v="232"/>
    <x v="2"/>
    <s v="Asus G733Q"/>
    <x v="3"/>
    <x v="0"/>
    <x v="0"/>
    <x v="22"/>
    <s v="RTX3080"/>
    <x v="1"/>
    <s v="1920x1080/2560x1440"/>
    <x v="0"/>
    <x v="0"/>
    <n v="251804"/>
    <s v="50_250-255"/>
    <s v="25_250-260"/>
    <x v="5"/>
    <x v="7"/>
    <s v="Q3`21"/>
    <n v="58418528"/>
    <n v="794810"/>
  </r>
  <r>
    <n v="601"/>
    <x v="2"/>
    <s v="Asus L210M"/>
    <x v="4"/>
    <x v="0"/>
    <x v="1"/>
    <x v="2"/>
    <s v="Int"/>
    <x v="4"/>
    <s v="1366x768"/>
    <x v="0"/>
    <x v="1"/>
    <n v="19992"/>
    <s v="3_15-20"/>
    <s v="1_10-20"/>
    <x v="7"/>
    <x v="7"/>
    <s v="Q3`21"/>
    <n v="12015192"/>
    <n v="163472"/>
  </r>
  <r>
    <n v="297"/>
    <x v="2"/>
    <s v="Asus M415U"/>
    <x v="2"/>
    <x v="0"/>
    <x v="0"/>
    <x v="25"/>
    <s v="Int"/>
    <x v="2"/>
    <s v="1920x1080"/>
    <x v="0"/>
    <x v="0"/>
    <n v="46400"/>
    <s v="9_45-50"/>
    <s v="4_40-50"/>
    <x v="1"/>
    <x v="7"/>
    <s v="Q3`21"/>
    <n v="13780800"/>
    <n v="187494"/>
  </r>
  <r>
    <n v="799"/>
    <x v="2"/>
    <s v="Asus M515D"/>
    <x v="0"/>
    <x v="0"/>
    <x v="0"/>
    <x v="1"/>
    <s v="Int"/>
    <x v="0"/>
    <s v="1366x768"/>
    <x v="0"/>
    <x v="0"/>
    <n v="33525"/>
    <s v="6_30-35"/>
    <s v="3_30-40"/>
    <x v="3"/>
    <x v="7"/>
    <s v="Q3`21"/>
    <n v="26786475"/>
    <n v="364442"/>
  </r>
  <r>
    <n v="199"/>
    <x v="2"/>
    <s v="Asus M515U"/>
    <x v="0"/>
    <x v="0"/>
    <x v="0"/>
    <x v="25"/>
    <s v="Int"/>
    <x v="0"/>
    <s v="1366x768/1920x1080"/>
    <x v="0"/>
    <x v="0"/>
    <n v="47958"/>
    <s v="9_45-50"/>
    <s v="4_40-50"/>
    <x v="1"/>
    <x v="7"/>
    <s v="Q3`21"/>
    <n v="9543642"/>
    <n v="129845"/>
  </r>
  <r>
    <n v="297"/>
    <x v="2"/>
    <s v="Asus Pro P1440F"/>
    <x v="2"/>
    <x v="1"/>
    <x v="1"/>
    <x v="11"/>
    <s v="Int"/>
    <x v="2"/>
    <s v="1920x1080"/>
    <x v="0"/>
    <x v="0"/>
    <n v="39048"/>
    <s v="7_35-40"/>
    <s v="3_30-40"/>
    <x v="3"/>
    <x v="7"/>
    <s v="Q3`21"/>
    <n v="11597256"/>
    <n v="157786"/>
  </r>
  <r>
    <n v="53"/>
    <x v="2"/>
    <s v="Asus Pro P2540F"/>
    <x v="1"/>
    <x v="1"/>
    <x v="1"/>
    <x v="11"/>
    <s v="Int/MX110"/>
    <x v="0"/>
    <s v="1920x1080"/>
    <x v="0"/>
    <x v="0"/>
    <n v="55502"/>
    <s v="11_55-60"/>
    <s v="5_50-60"/>
    <x v="2"/>
    <x v="7"/>
    <s v="Q3`21"/>
    <n v="2941606"/>
    <n v="40022"/>
  </r>
  <r>
    <n v="556"/>
    <x v="2"/>
    <s v="Asus Pro P3540F"/>
    <x v="0"/>
    <x v="1"/>
    <x v="1"/>
    <x v="11"/>
    <s v="Int"/>
    <x v="0"/>
    <s v="1920x1080"/>
    <x v="0"/>
    <x v="0"/>
    <n v="56002"/>
    <s v="11_55-60"/>
    <s v="5_50-60"/>
    <x v="2"/>
    <x v="7"/>
    <s v="Q3`21"/>
    <n v="31137112"/>
    <n v="423634"/>
  </r>
  <r>
    <n v="141"/>
    <x v="2"/>
    <s v="Asus Pro P5440F"/>
    <x v="0"/>
    <x v="1"/>
    <x v="1"/>
    <x v="11"/>
    <s v="Int"/>
    <x v="0"/>
    <s v="1920x1080"/>
    <x v="0"/>
    <x v="0"/>
    <n v="57286"/>
    <s v="11_55-60"/>
    <s v="5_50-60"/>
    <x v="2"/>
    <x v="7"/>
    <s v="Q3`21"/>
    <n v="8077326"/>
    <n v="109896"/>
  </r>
  <r>
    <n v="4666"/>
    <x v="2"/>
    <s v="Asus R565J"/>
    <x v="0"/>
    <x v="0"/>
    <x v="1"/>
    <x v="5"/>
    <s v="Int"/>
    <x v="0"/>
    <s v="1366x768"/>
    <x v="0"/>
    <x v="0"/>
    <n v="39989"/>
    <s v="7_35-40"/>
    <s v="3_30-40"/>
    <x v="3"/>
    <x v="7"/>
    <s v="Q3`21"/>
    <n v="186588674"/>
    <n v="2538621"/>
  </r>
  <r>
    <n v="2769"/>
    <x v="2"/>
    <s v="Asus R565M"/>
    <x v="0"/>
    <x v="0"/>
    <x v="1"/>
    <x v="2"/>
    <s v="Int"/>
    <x v="0"/>
    <s v="1366x768"/>
    <x v="0"/>
    <x v="1"/>
    <n v="31596"/>
    <s v="6_30-35"/>
    <s v="3_30-40"/>
    <x v="3"/>
    <x v="7"/>
    <s v="Q3`21"/>
    <n v="87489324"/>
    <n v="1190331"/>
  </r>
  <r>
    <n v="167"/>
    <x v="2"/>
    <s v="Asus X415E"/>
    <x v="2"/>
    <x v="0"/>
    <x v="1"/>
    <x v="6"/>
    <s v="Int"/>
    <x v="2"/>
    <s v="1920x1080"/>
    <x v="0"/>
    <x v="0"/>
    <n v="41300"/>
    <s v="8_40-45"/>
    <s v="4_40-50"/>
    <x v="1"/>
    <x v="7"/>
    <s v="Q3`21"/>
    <n v="6897100"/>
    <n v="93838"/>
  </r>
  <r>
    <n v="716"/>
    <x v="2"/>
    <s v="Asus X415J"/>
    <x v="2"/>
    <x v="0"/>
    <x v="1"/>
    <x v="5"/>
    <s v="Int"/>
    <x v="2"/>
    <s v="1920x1080"/>
    <x v="0"/>
    <x v="0"/>
    <n v="47219"/>
    <s v="9_45-50"/>
    <s v="4_40-50"/>
    <x v="1"/>
    <x v="7"/>
    <s v="Q3`21"/>
    <n v="33808804"/>
    <n v="459984"/>
  </r>
  <r>
    <n v="46"/>
    <x v="2"/>
    <s v="Asus X415M"/>
    <x v="2"/>
    <x v="0"/>
    <x v="1"/>
    <x v="2"/>
    <s v="Int"/>
    <x v="2"/>
    <s v="1920x1080"/>
    <x v="0"/>
    <x v="1"/>
    <n v="24987"/>
    <s v="4_20-25"/>
    <s v="2_20-30"/>
    <x v="0"/>
    <x v="7"/>
    <s v="Q3`21"/>
    <n v="1149402"/>
    <n v="15638"/>
  </r>
  <r>
    <n v="1652"/>
    <x v="2"/>
    <s v="Asus X509F"/>
    <x v="1"/>
    <x v="0"/>
    <x v="1"/>
    <x v="4"/>
    <s v="Int/MX250"/>
    <x v="0"/>
    <s v="1920x1080"/>
    <x v="0"/>
    <x v="0"/>
    <n v="34878"/>
    <s v="6_30-35"/>
    <s v="3_30-40"/>
    <x v="3"/>
    <x v="7"/>
    <s v="Q3`21"/>
    <n v="57618456"/>
    <n v="783925"/>
  </r>
  <r>
    <n v="401"/>
    <x v="2"/>
    <s v="Asus X509M"/>
    <x v="0"/>
    <x v="0"/>
    <x v="1"/>
    <x v="2"/>
    <s v="Int"/>
    <x v="0"/>
    <s v="1920x1080"/>
    <x v="0"/>
    <x v="1"/>
    <n v="30613"/>
    <s v="6_30-35"/>
    <s v="3_30-40"/>
    <x v="3"/>
    <x v="7"/>
    <s v="Q3`21"/>
    <n v="12275813"/>
    <n v="167018"/>
  </r>
  <r>
    <n v="1595"/>
    <x v="2"/>
    <s v="Asus X515J"/>
    <x v="1"/>
    <x v="0"/>
    <x v="1"/>
    <x v="5"/>
    <s v="MX130"/>
    <x v="0"/>
    <s v="1920x1080"/>
    <x v="0"/>
    <x v="0"/>
    <n v="44778"/>
    <s v="8_40-45"/>
    <s v="4_40-50"/>
    <x v="1"/>
    <x v="7"/>
    <s v="Q3`21"/>
    <n v="71420910"/>
    <n v="971713"/>
  </r>
  <r>
    <n v="290"/>
    <x v="2"/>
    <s v="ExpertBook B1 1500C"/>
    <x v="0"/>
    <x v="1"/>
    <x v="1"/>
    <x v="6"/>
    <s v="Int/MX350"/>
    <x v="0"/>
    <s v="1920x1080"/>
    <x v="0"/>
    <x v="0"/>
    <n v="55980"/>
    <s v="11_55-60"/>
    <s v="5_50-60"/>
    <x v="2"/>
    <x v="7"/>
    <s v="Q3`21"/>
    <n v="16234200"/>
    <n v="220873"/>
  </r>
  <r>
    <n v="167"/>
    <x v="2"/>
    <s v="ExpertBook B9400C"/>
    <x v="2"/>
    <x v="1"/>
    <x v="1"/>
    <x v="6"/>
    <s v="Int"/>
    <x v="2"/>
    <s v="1920x1080"/>
    <x v="0"/>
    <x v="0"/>
    <n v="84135"/>
    <s v="16_80-85"/>
    <s v="8_80-90"/>
    <x v="5"/>
    <x v="7"/>
    <s v="Q3`21"/>
    <n v="14050545"/>
    <n v="191164"/>
  </r>
  <r>
    <n v="207"/>
    <x v="2"/>
    <s v="ExpertBook B9450F"/>
    <x v="2"/>
    <x v="1"/>
    <x v="1"/>
    <x v="11"/>
    <s v="Int"/>
    <x v="2"/>
    <s v="1920x1080"/>
    <x v="0"/>
    <x v="0"/>
    <n v="93501"/>
    <s v="18_90-95"/>
    <s v="9_90-100"/>
    <x v="5"/>
    <x v="7"/>
    <s v="Q3`21"/>
    <n v="19354707"/>
    <n v="263329"/>
  </r>
  <r>
    <n v="556"/>
    <x v="2"/>
    <s v="ExpertBook P2 P2451F"/>
    <x v="2"/>
    <x v="1"/>
    <x v="1"/>
    <x v="11"/>
    <s v="Int"/>
    <x v="2"/>
    <s v="1920x1080"/>
    <x v="0"/>
    <x v="0"/>
    <n v="53193"/>
    <s v="10_50-55"/>
    <s v="5_50-60"/>
    <x v="2"/>
    <x v="7"/>
    <s v="Q3`21"/>
    <n v="29575308"/>
    <n v="402385"/>
  </r>
  <r>
    <n v="234"/>
    <x v="2"/>
    <s v="ExpertBook Y1511C"/>
    <x v="0"/>
    <x v="1"/>
    <x v="0"/>
    <x v="1"/>
    <s v="Int"/>
    <x v="0"/>
    <s v="1920x1080"/>
    <x v="0"/>
    <x v="0"/>
    <n v="38007"/>
    <s v="7_35-40"/>
    <s v="3_30-40"/>
    <x v="3"/>
    <x v="7"/>
    <s v="Q3`21"/>
    <n v="8893638"/>
    <n v="121002"/>
  </r>
  <r>
    <n v="49"/>
    <x v="2"/>
    <s v="Flow X13 GV301Q"/>
    <x v="2"/>
    <x v="0"/>
    <x v="0"/>
    <x v="22"/>
    <s v="GTX1650, GTX1650 + Ext. Doc-station with RTX3080"/>
    <x v="3"/>
    <s v="1920x1200"/>
    <x v="1"/>
    <x v="0"/>
    <n v="190592"/>
    <s v="38_190-195"/>
    <s v="19_190-200"/>
    <x v="5"/>
    <x v="7"/>
    <s v="Q3`21"/>
    <n v="9339008"/>
    <n v="127061"/>
  </r>
  <r>
    <n v="169"/>
    <x v="2"/>
    <s v="Pro BR1100C"/>
    <x v="4"/>
    <x v="1"/>
    <x v="1"/>
    <x v="24"/>
    <s v="Int"/>
    <x v="4"/>
    <s v="1366х768"/>
    <x v="0"/>
    <x v="1"/>
    <n v="25680"/>
    <s v="5_25-30"/>
    <s v="2_20-30"/>
    <x v="0"/>
    <x v="7"/>
    <s v="Q3`21"/>
    <n v="4339920"/>
    <n v="59047"/>
  </r>
  <r>
    <n v="295"/>
    <x v="2"/>
    <s v="Pro BR1100F"/>
    <x v="4"/>
    <x v="1"/>
    <x v="1"/>
    <x v="24"/>
    <s v="Int"/>
    <x v="4"/>
    <s v="1366х768"/>
    <x v="1"/>
    <x v="1"/>
    <n v="38720"/>
    <s v="7_35-40"/>
    <s v="3_30-40"/>
    <x v="3"/>
    <x v="7"/>
    <s v="Q3`21"/>
    <n v="11422400"/>
    <n v="155407"/>
  </r>
  <r>
    <n v="216"/>
    <x v="2"/>
    <s v="ROG Zephyrus M16 GU603H"/>
    <x v="3"/>
    <x v="0"/>
    <x v="1"/>
    <x v="21"/>
    <s v="RTX3050 Ti/RTX3060"/>
    <x v="5"/>
    <s v="2560x1600"/>
    <x v="0"/>
    <x v="0"/>
    <n v="155922"/>
    <s v="31_155-160"/>
    <s v="15_150-160"/>
    <x v="5"/>
    <x v="7"/>
    <s v="Q3`21"/>
    <n v="33679152"/>
    <n v="458220"/>
  </r>
  <r>
    <n v="245"/>
    <x v="2"/>
    <s v="TUF FX506H"/>
    <x v="3"/>
    <x v="0"/>
    <x v="1"/>
    <x v="21"/>
    <s v="RTX3050 Ti"/>
    <x v="0"/>
    <s v="1920x1080"/>
    <x v="0"/>
    <x v="0"/>
    <n v="86781"/>
    <s v="17_85-90"/>
    <s v="8_80-90"/>
    <x v="5"/>
    <x v="7"/>
    <s v="Q3`21"/>
    <n v="21261345"/>
    <n v="289270"/>
  </r>
  <r>
    <n v="976"/>
    <x v="2"/>
    <s v="TUF Gaming (Dash) FX516P"/>
    <x v="3"/>
    <x v="0"/>
    <x v="1"/>
    <x v="21"/>
    <s v="RTX3050 Ti, RTX3060, RTX3070"/>
    <x v="0"/>
    <s v="1920x1080"/>
    <x v="0"/>
    <x v="0"/>
    <n v="94631"/>
    <s v="18_90-95"/>
    <s v="9_90-100"/>
    <x v="5"/>
    <x v="7"/>
    <s v="Q3`21"/>
    <n v="92359856"/>
    <n v="1256597"/>
  </r>
  <r>
    <n v="520"/>
    <x v="2"/>
    <s v="TUF Gaming FX706H"/>
    <x v="3"/>
    <x v="0"/>
    <x v="1"/>
    <x v="21"/>
    <s v="GTX1650/RTX3050 Ti"/>
    <x v="1"/>
    <s v="1920x1080"/>
    <x v="0"/>
    <x v="0"/>
    <n v="89246"/>
    <s v="17_85-90"/>
    <s v="8_80-90"/>
    <x v="5"/>
    <x v="7"/>
    <s v="Q3`21"/>
    <n v="46407920"/>
    <n v="631400"/>
  </r>
  <r>
    <n v="35"/>
    <x v="2"/>
    <s v="VivoBook Flip TP401M"/>
    <x v="2"/>
    <x v="0"/>
    <x v="1"/>
    <x v="2"/>
    <s v="Int"/>
    <x v="2"/>
    <s v="1920x1080"/>
    <x v="1"/>
    <x v="1"/>
    <n v="35414"/>
    <s v="7_35-40"/>
    <s v="3_30-40"/>
    <x v="3"/>
    <x v="7"/>
    <s v="Q3`21"/>
    <n v="1239490"/>
    <n v="16864"/>
  </r>
  <r>
    <n v="46"/>
    <x v="2"/>
    <s v="VivoBook Flip TP470E"/>
    <x v="2"/>
    <x v="0"/>
    <x v="1"/>
    <x v="6"/>
    <s v="Xe MAX 11"/>
    <x v="2"/>
    <s v="1920x1080"/>
    <x v="1"/>
    <x v="0"/>
    <n v="61482"/>
    <s v="12_60-65"/>
    <s v="6_60-70"/>
    <x v="4"/>
    <x v="7"/>
    <s v="Q3`21"/>
    <n v="2828172"/>
    <n v="38479"/>
  </r>
  <r>
    <n v="2"/>
    <x v="2"/>
    <s v="VivoBook K413J"/>
    <x v="2"/>
    <x v="0"/>
    <x v="1"/>
    <x v="5"/>
    <s v="Int"/>
    <x v="2"/>
    <s v="1920x1080"/>
    <x v="0"/>
    <x v="0"/>
    <n v="49841"/>
    <s v="9_45-50"/>
    <s v="4_40-50"/>
    <x v="1"/>
    <x v="7"/>
    <s v="Q3`21"/>
    <n v="99682"/>
    <n v="1356"/>
  </r>
  <r>
    <n v="16"/>
    <x v="2"/>
    <s v="VivoBook M413I"/>
    <x v="2"/>
    <x v="0"/>
    <x v="0"/>
    <x v="7"/>
    <s v="Int"/>
    <x v="2"/>
    <s v="1920x1080"/>
    <x v="0"/>
    <x v="0"/>
    <n v="44008"/>
    <s v="8_40-45"/>
    <s v="4_40-50"/>
    <x v="1"/>
    <x v="7"/>
    <s v="Q3`21"/>
    <n v="704128"/>
    <n v="9580"/>
  </r>
  <r>
    <n v="5"/>
    <x v="2"/>
    <s v="VivoBook M433I"/>
    <x v="2"/>
    <x v="0"/>
    <x v="0"/>
    <x v="7"/>
    <s v="Int"/>
    <x v="2"/>
    <s v="1920x1080"/>
    <x v="0"/>
    <x v="0"/>
    <n v="55430"/>
    <s v="11_55-60"/>
    <s v="5_50-60"/>
    <x v="2"/>
    <x v="7"/>
    <s v="Q3`21"/>
    <n v="277150"/>
    <n v="3771"/>
  </r>
  <r>
    <n v="958"/>
    <x v="2"/>
    <s v="VivoBook M513I"/>
    <x v="0"/>
    <x v="0"/>
    <x v="0"/>
    <x v="7"/>
    <s v="Int"/>
    <x v="0"/>
    <s v="1920x1080"/>
    <x v="0"/>
    <x v="0"/>
    <n v="50561"/>
    <s v="10_50-55"/>
    <s v="5_50-60"/>
    <x v="2"/>
    <x v="7"/>
    <s v="Q3`21"/>
    <n v="48437438"/>
    <n v="659013"/>
  </r>
  <r>
    <n v="341"/>
    <x v="2"/>
    <s v="VivoBook M513U"/>
    <x v="0"/>
    <x v="0"/>
    <x v="0"/>
    <x v="25"/>
    <s v="Int"/>
    <x v="0"/>
    <s v="1920x1080"/>
    <x v="0"/>
    <x v="0"/>
    <n v="53579"/>
    <s v="10_50-55"/>
    <s v="5_50-60"/>
    <x v="2"/>
    <x v="7"/>
    <s v="Q3`21"/>
    <n v="18270439"/>
    <n v="248577"/>
  </r>
  <r>
    <n v="64"/>
    <x v="2"/>
    <s v="VivoBook S15 M533I"/>
    <x v="0"/>
    <x v="0"/>
    <x v="0"/>
    <x v="7"/>
    <s v="Int"/>
    <x v="0"/>
    <s v="1920x1080"/>
    <x v="0"/>
    <x v="0"/>
    <n v="57336"/>
    <s v="11_55-60"/>
    <s v="5_50-60"/>
    <x v="2"/>
    <x v="7"/>
    <s v="Q3`21"/>
    <n v="3669504"/>
    <n v="49925"/>
  </r>
  <r>
    <n v="1375"/>
    <x v="2"/>
    <s v="VivoBook S15 S533E"/>
    <x v="1"/>
    <x v="0"/>
    <x v="1"/>
    <x v="6"/>
    <s v="Int/MX330/MX350"/>
    <x v="0"/>
    <s v="1920x1080"/>
    <x v="0"/>
    <x v="0"/>
    <n v="70227"/>
    <s v="14_70-75"/>
    <s v="7_70-80"/>
    <x v="6"/>
    <x v="7"/>
    <s v="Q3`21"/>
    <n v="96562125"/>
    <n v="1313770"/>
  </r>
  <r>
    <n v="127"/>
    <x v="2"/>
    <s v="VivoBook S333E"/>
    <x v="2"/>
    <x v="0"/>
    <x v="1"/>
    <x v="6"/>
    <s v="Int"/>
    <x v="3"/>
    <s v="1920x1080"/>
    <x v="0"/>
    <x v="0"/>
    <n v="64060"/>
    <s v="12_60-65"/>
    <s v="6_60-70"/>
    <x v="4"/>
    <x v="7"/>
    <s v="Q3`21"/>
    <n v="8135620"/>
    <n v="110689"/>
  </r>
  <r>
    <n v="2"/>
    <x v="2"/>
    <s v="VivoBook S435E"/>
    <x v="2"/>
    <x v="0"/>
    <x v="1"/>
    <x v="6"/>
    <s v="Int"/>
    <x v="2"/>
    <s v="1920x1080"/>
    <x v="0"/>
    <x v="0"/>
    <n v="68230"/>
    <s v="13_65-70"/>
    <s v="6_60-70"/>
    <x v="4"/>
    <x v="7"/>
    <s v="Q3`21"/>
    <n v="136460"/>
    <n v="1857"/>
  </r>
  <r>
    <n v="9"/>
    <x v="2"/>
    <s v="VivoBook X413E"/>
    <x v="2"/>
    <x v="0"/>
    <x v="1"/>
    <x v="6"/>
    <s v="Int"/>
    <x v="2"/>
    <s v="1920x1080"/>
    <x v="0"/>
    <x v="0"/>
    <n v="65492"/>
    <s v="13_65-70"/>
    <s v="6_60-70"/>
    <x v="4"/>
    <x v="7"/>
    <s v="Q3`21"/>
    <n v="589428"/>
    <n v="8019"/>
  </r>
  <r>
    <n v="58"/>
    <x v="2"/>
    <s v="VivoBook X512D"/>
    <x v="1"/>
    <x v="0"/>
    <x v="0"/>
    <x v="1"/>
    <s v="RX540"/>
    <x v="0"/>
    <s v="1366x768"/>
    <x v="0"/>
    <x v="0"/>
    <n v="39526"/>
    <s v="7_35-40"/>
    <s v="3_30-40"/>
    <x v="3"/>
    <x v="7"/>
    <s v="Q3`21"/>
    <n v="2292508"/>
    <n v="31191"/>
  </r>
  <r>
    <n v="281"/>
    <x v="2"/>
    <s v="VivoBook X512J"/>
    <x v="1"/>
    <x v="0"/>
    <x v="1"/>
    <x v="5"/>
    <s v="MX330"/>
    <x v="0"/>
    <s v="1920x1080"/>
    <x v="0"/>
    <x v="0"/>
    <n v="54425"/>
    <s v="10_50-55"/>
    <s v="5_50-60"/>
    <x v="2"/>
    <x v="7"/>
    <s v="Q3`21"/>
    <n v="15293425"/>
    <n v="208074"/>
  </r>
  <r>
    <n v="69"/>
    <x v="2"/>
    <s v="VivoBook X513E"/>
    <x v="0"/>
    <x v="0"/>
    <x v="1"/>
    <x v="6"/>
    <s v="Int"/>
    <x v="0"/>
    <s v="1920x1080"/>
    <x v="0"/>
    <x v="0"/>
    <n v="50113"/>
    <s v="10_50-55"/>
    <s v="5_50-60"/>
    <x v="2"/>
    <x v="7"/>
    <s v="Q3`21"/>
    <n v="3457797"/>
    <n v="47045"/>
  </r>
  <r>
    <n v="1846"/>
    <x v="2"/>
    <s v="VivoBook X515M"/>
    <x v="0"/>
    <x v="0"/>
    <x v="1"/>
    <x v="2"/>
    <s v="Int"/>
    <x v="0"/>
    <s v="1920x1080"/>
    <x v="0"/>
    <x v="1"/>
    <n v="33358"/>
    <s v="6_30-35"/>
    <s v="3_30-40"/>
    <x v="3"/>
    <x v="7"/>
    <s v="Q3`21"/>
    <n v="61578868"/>
    <n v="837808"/>
  </r>
  <r>
    <n v="2397"/>
    <x v="2"/>
    <s v="VivoBook X543M"/>
    <x v="0"/>
    <x v="0"/>
    <x v="1"/>
    <x v="2"/>
    <s v="Int"/>
    <x v="0"/>
    <s v="1920x1080"/>
    <x v="0"/>
    <x v="1"/>
    <n v="31672"/>
    <s v="6_30-35"/>
    <s v="3_30-40"/>
    <x v="3"/>
    <x v="7"/>
    <s v="Q3`21"/>
    <n v="75917784"/>
    <n v="1032895"/>
  </r>
  <r>
    <n v="346"/>
    <x v="2"/>
    <s v="VivoBook X705B"/>
    <x v="0"/>
    <x v="0"/>
    <x v="0"/>
    <x v="0"/>
    <s v="Int"/>
    <x v="1"/>
    <s v="1920x1080"/>
    <x v="0"/>
    <x v="0"/>
    <n v="32989"/>
    <s v="6_30-35"/>
    <s v="3_30-40"/>
    <x v="3"/>
    <x v="7"/>
    <s v="Q3`21"/>
    <n v="11414194"/>
    <n v="155295"/>
  </r>
  <r>
    <n v="782"/>
    <x v="2"/>
    <s v="VivoBook X712D"/>
    <x v="1"/>
    <x v="0"/>
    <x v="0"/>
    <x v="1"/>
    <s v="Int/R540X"/>
    <x v="1"/>
    <s v="1600x900/1920x1080"/>
    <x v="0"/>
    <x v="0"/>
    <n v="49037"/>
    <s v="9_45-50"/>
    <s v="4_40-50"/>
    <x v="1"/>
    <x v="7"/>
    <s v="Q3`21"/>
    <n v="38346934"/>
    <n v="521727"/>
  </r>
  <r>
    <n v="784"/>
    <x v="2"/>
    <s v="VivoBook X712F"/>
    <x v="1"/>
    <x v="0"/>
    <x v="1"/>
    <x v="4"/>
    <s v="Int/MX150"/>
    <x v="1"/>
    <s v="1600x900"/>
    <x v="0"/>
    <x v="0"/>
    <n v="57532"/>
    <s v="11_55-60"/>
    <s v="5_50-60"/>
    <x v="2"/>
    <x v="7"/>
    <s v="Q3`21"/>
    <n v="45105088"/>
    <n v="613675"/>
  </r>
  <r>
    <n v="1471"/>
    <x v="2"/>
    <s v="VivoBook X712J"/>
    <x v="0"/>
    <x v="0"/>
    <x v="1"/>
    <x v="5"/>
    <s v="Int"/>
    <x v="1"/>
    <s v="1920x1080"/>
    <x v="0"/>
    <x v="0"/>
    <n v="47992"/>
    <s v="9_45-50"/>
    <s v="4_40-50"/>
    <x v="1"/>
    <x v="7"/>
    <s v="Q3`21"/>
    <n v="70596232"/>
    <n v="960493"/>
  </r>
  <r>
    <n v="11"/>
    <x v="2"/>
    <s v="Zenbook BX435E"/>
    <x v="2"/>
    <x v="0"/>
    <x v="1"/>
    <x v="6"/>
    <s v="Int"/>
    <x v="2"/>
    <s v="1920x1080"/>
    <x v="0"/>
    <x v="0"/>
    <n v="87800"/>
    <s v="17_85-90"/>
    <s v="8_80-90"/>
    <x v="5"/>
    <x v="7"/>
    <s v="Q3`21"/>
    <n v="965800"/>
    <n v="13140"/>
  </r>
  <r>
    <n v="33"/>
    <x v="2"/>
    <s v="Zenbook Duo UX482E"/>
    <x v="2"/>
    <x v="0"/>
    <x v="1"/>
    <x v="6"/>
    <s v="Int/MX450"/>
    <x v="2"/>
    <s v="1920x1080+ScreenPad"/>
    <x v="1"/>
    <x v="0"/>
    <n v="114990"/>
    <s v="22_110-115"/>
    <s v="11_110-120"/>
    <x v="5"/>
    <x v="7"/>
    <s v="Q3`21"/>
    <n v="3794670"/>
    <n v="51628"/>
  </r>
  <r>
    <n v="46"/>
    <x v="2"/>
    <s v="Zenbook Flip S UX371E"/>
    <x v="2"/>
    <x v="0"/>
    <x v="1"/>
    <x v="6"/>
    <s v="Int"/>
    <x v="3"/>
    <s v="3840х2160"/>
    <x v="1"/>
    <x v="0"/>
    <n v="71200"/>
    <s v="14_70-75"/>
    <s v="7_70-80"/>
    <x v="6"/>
    <x v="7"/>
    <s v="Q3`21"/>
    <n v="3275200"/>
    <n v="44561"/>
  </r>
  <r>
    <n v="46"/>
    <x v="2"/>
    <s v="Zenbook Flip UX363E"/>
    <x v="2"/>
    <x v="0"/>
    <x v="1"/>
    <x v="6"/>
    <s v="Int"/>
    <x v="3"/>
    <s v="1920x1080"/>
    <x v="1"/>
    <x v="0"/>
    <n v="89990"/>
    <s v="17_85-90"/>
    <s v="8_80-90"/>
    <x v="5"/>
    <x v="7"/>
    <s v="Q3`21"/>
    <n v="4139540"/>
    <n v="56320"/>
  </r>
  <r>
    <n v="44"/>
    <x v="2"/>
    <s v="ZenBook Pro Duo UX582L"/>
    <x v="3"/>
    <x v="0"/>
    <x v="1"/>
    <x v="10"/>
    <s v="RTX3070"/>
    <x v="0"/>
    <s v="3840x2160+ScreenPad"/>
    <x v="0"/>
    <x v="0"/>
    <n v="241329"/>
    <s v="48_240-245"/>
    <s v="24_240-250"/>
    <x v="5"/>
    <x v="7"/>
    <s v="Q3`21"/>
    <n v="10618476"/>
    <n v="144469"/>
  </r>
  <r>
    <n v="18"/>
    <x v="2"/>
    <s v="Zenbook UM433I"/>
    <x v="2"/>
    <x v="0"/>
    <x v="0"/>
    <x v="7"/>
    <s v="Int/MX350"/>
    <x v="2"/>
    <s v="1920x1080"/>
    <x v="0"/>
    <x v="0"/>
    <n v="66790"/>
    <s v="13_65-70"/>
    <s v="6_60-70"/>
    <x v="4"/>
    <x v="7"/>
    <s v="Q3`21"/>
    <n v="1202220"/>
    <n v="16357"/>
  </r>
  <r>
    <n v="576"/>
    <x v="2"/>
    <s v="Zenbook UX325E"/>
    <x v="2"/>
    <x v="0"/>
    <x v="1"/>
    <x v="6"/>
    <s v="Int"/>
    <x v="3"/>
    <s v="1920x1080"/>
    <x v="0"/>
    <x v="0"/>
    <n v="70535"/>
    <s v="14_70-75"/>
    <s v="7_70-80"/>
    <x v="6"/>
    <x v="7"/>
    <s v="Q3`21"/>
    <n v="40628160"/>
    <n v="552764"/>
  </r>
  <r>
    <n v="406"/>
    <x v="2"/>
    <s v="Zenbook UX425E"/>
    <x v="2"/>
    <x v="0"/>
    <x v="1"/>
    <x v="6"/>
    <s v="Int"/>
    <x v="2"/>
    <s v="1920x1080"/>
    <x v="0"/>
    <x v="0"/>
    <n v="78476"/>
    <s v="15_75-80"/>
    <s v="7_70-80"/>
    <x v="6"/>
    <x v="7"/>
    <s v="Q3`21"/>
    <n v="31861256"/>
    <n v="433486"/>
  </r>
  <r>
    <n v="112"/>
    <x v="2"/>
    <s v="Zenbook UX425J"/>
    <x v="2"/>
    <x v="0"/>
    <x v="1"/>
    <x v="5"/>
    <s v="Int"/>
    <x v="2"/>
    <s v="1920x1080"/>
    <x v="0"/>
    <x v="0"/>
    <n v="78753"/>
    <s v="15_75-80"/>
    <s v="7_70-80"/>
    <x v="6"/>
    <x v="7"/>
    <s v="Q3`21"/>
    <n v="8820336"/>
    <n v="120005"/>
  </r>
  <r>
    <n v="96"/>
    <x v="2"/>
    <s v="Zenbook UX434F"/>
    <x v="2"/>
    <x v="0"/>
    <x v="1"/>
    <x v="11"/>
    <s v="MX250"/>
    <x v="2"/>
    <s v="1920x1080"/>
    <x v="0"/>
    <x v="0"/>
    <n v="85798"/>
    <s v="17_85-90"/>
    <s v="8_80-90"/>
    <x v="5"/>
    <x v="7"/>
    <s v="Q3`21"/>
    <n v="8236608"/>
    <n v="112063"/>
  </r>
  <r>
    <n v="201"/>
    <x v="2"/>
    <s v="Zenbook UX435E"/>
    <x v="2"/>
    <x v="0"/>
    <x v="1"/>
    <x v="6"/>
    <s v="Int/MX450"/>
    <x v="2"/>
    <s v="1920x1080"/>
    <x v="0"/>
    <x v="0"/>
    <n v="97476"/>
    <s v="19_95-100"/>
    <s v="9_90-100"/>
    <x v="5"/>
    <x v="7"/>
    <s v="Q3`21"/>
    <n v="19592676"/>
    <n v="266567"/>
  </r>
  <r>
    <n v="125"/>
    <x v="2"/>
    <s v="Zenbook UX535L"/>
    <x v="3"/>
    <x v="0"/>
    <x v="1"/>
    <x v="10"/>
    <s v="GTX1650 Ti"/>
    <x v="0"/>
    <s v="1920x1080"/>
    <x v="0"/>
    <x v="0"/>
    <n v="139995"/>
    <s v="27_135-140"/>
    <s v="13_130-140"/>
    <x v="5"/>
    <x v="7"/>
    <s v="Q3`21"/>
    <n v="17499375"/>
    <n v="238087"/>
  </r>
  <r>
    <n v="10"/>
    <x v="2"/>
    <s v="Zephyrus Duo GX551Q"/>
    <x v="3"/>
    <x v="0"/>
    <x v="0"/>
    <x v="22"/>
    <s v="RTX3080"/>
    <x v="0"/>
    <s v="1920x1080+ScreenPad"/>
    <x v="1"/>
    <x v="0"/>
    <n v="248990"/>
    <s v="49_245-250"/>
    <s v="24_240-250"/>
    <x v="5"/>
    <x v="7"/>
    <s v="Q3`21"/>
    <n v="2489900"/>
    <n v="33876"/>
  </r>
  <r>
    <n v="5"/>
    <x v="2"/>
    <s v="Zephyrus GA401Q"/>
    <x v="2"/>
    <x v="0"/>
    <x v="0"/>
    <x v="22"/>
    <s v="RTX3060"/>
    <x v="2"/>
    <s v="1920x1080/2560x1440"/>
    <x v="0"/>
    <x v="0"/>
    <n v="148311"/>
    <s v="29_145-150"/>
    <s v="14_140-150"/>
    <x v="5"/>
    <x v="7"/>
    <s v="Q3`21"/>
    <n v="741555"/>
    <n v="10089"/>
  </r>
  <r>
    <n v="241"/>
    <x v="2"/>
    <s v="Zephyrus GA503Q"/>
    <x v="3"/>
    <x v="0"/>
    <x v="0"/>
    <x v="22"/>
    <s v="RTX3060/RTX3070/RTX3080"/>
    <x v="0"/>
    <s v="1920x1080/2160x1440"/>
    <x v="0"/>
    <x v="0"/>
    <n v="187872"/>
    <s v="37_185-190"/>
    <s v="18_180-190"/>
    <x v="5"/>
    <x v="7"/>
    <s v="Q3`21"/>
    <n v="45277152"/>
    <n v="616016"/>
  </r>
  <r>
    <n v="23"/>
    <x v="3"/>
    <s v="Alienware m15 R3"/>
    <x v="3"/>
    <x v="0"/>
    <x v="1"/>
    <x v="10"/>
    <s v="RTX2060/RTX2070/RTX2080"/>
    <x v="0"/>
    <s v="1920x1080/3840x2160"/>
    <x v="0"/>
    <x v="0"/>
    <n v="209068"/>
    <s v="41_205-210"/>
    <s v="20_200-210"/>
    <x v="5"/>
    <x v="7"/>
    <s v="Q3`21"/>
    <n v="4808564"/>
    <n v="65423"/>
  </r>
  <r>
    <n v="6"/>
    <x v="3"/>
    <s v="Alienware m15 R4"/>
    <x v="3"/>
    <x v="0"/>
    <x v="1"/>
    <x v="10"/>
    <s v="RTX2070/RTX2080"/>
    <x v="0"/>
    <s v="1920x1080/3840x2160"/>
    <x v="0"/>
    <x v="0"/>
    <n v="261579"/>
    <s v="52_260-265"/>
    <s v="26_260-270"/>
    <x v="5"/>
    <x v="7"/>
    <s v="Q3`21"/>
    <n v="1569474"/>
    <n v="21353"/>
  </r>
  <r>
    <n v="8"/>
    <x v="3"/>
    <s v="Alienware m15 R5"/>
    <x v="3"/>
    <x v="0"/>
    <x v="0"/>
    <x v="22"/>
    <s v="RTX 3050 Ti/RTX3060/RTX3070"/>
    <x v="0"/>
    <s v="1920x1080/2560x1440"/>
    <x v="0"/>
    <x v="0"/>
    <n v="165500"/>
    <s v="33_165-170"/>
    <s v="16_160-170"/>
    <x v="5"/>
    <x v="7"/>
    <s v="Q3`21"/>
    <n v="1324000"/>
    <n v="18014"/>
  </r>
  <r>
    <n v="12"/>
    <x v="3"/>
    <s v="Alienware m15 R6"/>
    <x v="3"/>
    <x v="0"/>
    <x v="1"/>
    <x v="10"/>
    <s v="RTX3070/RTX3080"/>
    <x v="0"/>
    <s v="1920x1080/2560x1440"/>
    <x v="0"/>
    <x v="0"/>
    <n v="190130"/>
    <s v="38_190-195"/>
    <s v="19_190-200"/>
    <x v="5"/>
    <x v="7"/>
    <s v="Q3`21"/>
    <n v="2281560"/>
    <n v="31042"/>
  </r>
  <r>
    <n v="14"/>
    <x v="3"/>
    <s v="Alienware x15 R1"/>
    <x v="3"/>
    <x v="0"/>
    <x v="1"/>
    <x v="21"/>
    <s v="RTX3060/RTX3070/RTX3080"/>
    <x v="0"/>
    <s v="1920x1080/2560x1440"/>
    <x v="0"/>
    <x v="0"/>
    <n v="286999"/>
    <s v="57_285-290"/>
    <s v="28_280-290"/>
    <x v="5"/>
    <x v="7"/>
    <s v="Q3`21"/>
    <n v="4017986"/>
    <n v="54666"/>
  </r>
  <r>
    <n v="20"/>
    <x v="3"/>
    <s v="Alienware x17 R1"/>
    <x v="3"/>
    <x v="0"/>
    <x v="1"/>
    <x v="21"/>
    <s v="RTX3060/RTX3070/RTX3080"/>
    <x v="1"/>
    <s v="1920x1080/2560x1440"/>
    <x v="0"/>
    <x v="0"/>
    <n v="273499"/>
    <s v="54_270-275"/>
    <s v="27_270-280"/>
    <x v="5"/>
    <x v="7"/>
    <s v="Q3`21"/>
    <n v="5469980"/>
    <n v="74421"/>
  </r>
  <r>
    <n v="276"/>
    <x v="3"/>
    <s v="G15 5510"/>
    <x v="3"/>
    <x v="0"/>
    <x v="1"/>
    <x v="10"/>
    <s v="GTX1650/RTX3050 Ti/RTX3060"/>
    <x v="0"/>
    <s v="1920x1080"/>
    <x v="0"/>
    <x v="0"/>
    <n v="93889"/>
    <s v="18_90-95"/>
    <s v="9_90-100"/>
    <x v="5"/>
    <x v="7"/>
    <s v="Q3`21"/>
    <n v="25913364"/>
    <n v="352563"/>
  </r>
  <r>
    <n v="35"/>
    <x v="3"/>
    <s v="G15 5515"/>
    <x v="3"/>
    <x v="0"/>
    <x v="0"/>
    <x v="22"/>
    <s v="RTX3050 Ti/RTX3060"/>
    <x v="0"/>
    <s v="1920x1080"/>
    <x v="0"/>
    <x v="0"/>
    <n v="119990"/>
    <s v="23_115-120"/>
    <s v="11_110-120"/>
    <x v="5"/>
    <x v="7"/>
    <s v="Q3`21"/>
    <n v="4199650"/>
    <n v="57138"/>
  </r>
  <r>
    <n v="171"/>
    <x v="3"/>
    <s v="Inspiron 3501"/>
    <x v="0"/>
    <x v="0"/>
    <x v="1"/>
    <x v="5"/>
    <s v="Int"/>
    <x v="0"/>
    <s v="1920x1080"/>
    <x v="0"/>
    <x v="0"/>
    <n v="38376"/>
    <s v="7_35-40"/>
    <s v="3_30-40"/>
    <x v="3"/>
    <x v="7"/>
    <s v="Q3`21"/>
    <n v="6562296"/>
    <n v="89283"/>
  </r>
  <r>
    <n v="54"/>
    <x v="3"/>
    <s v="Inspiron 3583"/>
    <x v="1"/>
    <x v="0"/>
    <x v="1"/>
    <x v="4"/>
    <s v="Int/520"/>
    <x v="0"/>
    <s v="1920x1080"/>
    <x v="0"/>
    <x v="0"/>
    <n v="28923"/>
    <s v="5_25-30"/>
    <s v="2_20-30"/>
    <x v="0"/>
    <x v="7"/>
    <s v="Q3`21"/>
    <n v="1561842"/>
    <n v="21250"/>
  </r>
  <r>
    <n v="29"/>
    <x v="3"/>
    <s v="Inspiron 3793"/>
    <x v="1"/>
    <x v="0"/>
    <x v="1"/>
    <x v="5"/>
    <s v="Int/MX230/MX250"/>
    <x v="1"/>
    <s v="1920x1080"/>
    <x v="0"/>
    <x v="0"/>
    <n v="63208"/>
    <s v="12_60-65"/>
    <s v="6_60-70"/>
    <x v="4"/>
    <x v="7"/>
    <s v="Q3`21"/>
    <n v="1833032"/>
    <n v="24939"/>
  </r>
  <r>
    <n v="51"/>
    <x v="3"/>
    <s v="Inspiron 5402"/>
    <x v="2"/>
    <x v="0"/>
    <x v="1"/>
    <x v="6"/>
    <s v="Int"/>
    <x v="2"/>
    <s v="1920x1080"/>
    <x v="0"/>
    <x v="0"/>
    <n v="46580"/>
    <s v="9_45-50"/>
    <s v="4_40-50"/>
    <x v="1"/>
    <x v="7"/>
    <s v="Q3`21"/>
    <n v="2375580"/>
    <n v="32321"/>
  </r>
  <r>
    <n v="31"/>
    <x v="3"/>
    <s v="Inspiron 5405"/>
    <x v="2"/>
    <x v="0"/>
    <x v="0"/>
    <x v="8"/>
    <s v="Int"/>
    <x v="2"/>
    <s v="1920x1080"/>
    <x v="0"/>
    <x v="0"/>
    <n v="54830"/>
    <s v="10_50-55"/>
    <s v="5_50-60"/>
    <x v="2"/>
    <x v="7"/>
    <s v="Q3`21"/>
    <n v="1699730"/>
    <n v="23126"/>
  </r>
  <r>
    <n v="26"/>
    <x v="3"/>
    <s v="Inspiron 5410 2-in-1"/>
    <x v="2"/>
    <x v="0"/>
    <x v="1"/>
    <x v="6"/>
    <s v="Int/MX350"/>
    <x v="2"/>
    <s v="1920x1080"/>
    <x v="1"/>
    <x v="0"/>
    <n v="79847"/>
    <s v="15_75-80"/>
    <s v="7_70-80"/>
    <x v="6"/>
    <x v="7"/>
    <s v="Q3`21"/>
    <n v="2076022"/>
    <n v="28245"/>
  </r>
  <r>
    <n v="25"/>
    <x v="3"/>
    <s v="Inspiron 5502"/>
    <x v="0"/>
    <x v="0"/>
    <x v="1"/>
    <x v="6"/>
    <s v="Int"/>
    <x v="0"/>
    <s v="1920x1080"/>
    <x v="0"/>
    <x v="0"/>
    <n v="60260"/>
    <s v="12_60-65"/>
    <s v="6_60-70"/>
    <x v="4"/>
    <x v="7"/>
    <s v="Q3`21"/>
    <n v="1506500"/>
    <n v="20497"/>
  </r>
  <r>
    <n v="29"/>
    <x v="3"/>
    <s v="Inspiron 5505"/>
    <x v="0"/>
    <x v="0"/>
    <x v="0"/>
    <x v="7"/>
    <s v="Int"/>
    <x v="0"/>
    <s v="1920x1080"/>
    <x v="0"/>
    <x v="0"/>
    <n v="71100"/>
    <s v="14_70-75"/>
    <s v="7_70-80"/>
    <x v="6"/>
    <x v="7"/>
    <s v="Q3`21"/>
    <n v="2061900"/>
    <n v="28053"/>
  </r>
  <r>
    <n v="48"/>
    <x v="3"/>
    <s v="Inspiron 7400"/>
    <x v="2"/>
    <x v="0"/>
    <x v="1"/>
    <x v="6"/>
    <s v="Int/MX350"/>
    <x v="2"/>
    <s v="2560x1600"/>
    <x v="0"/>
    <x v="0"/>
    <n v="101466"/>
    <s v="20_100-105"/>
    <s v="10_100-110"/>
    <x v="5"/>
    <x v="7"/>
    <s v="Q3`21"/>
    <n v="4870368"/>
    <n v="66264"/>
  </r>
  <r>
    <n v="977"/>
    <x v="3"/>
    <s v="Inspiron G3 15-3500"/>
    <x v="3"/>
    <x v="0"/>
    <x v="1"/>
    <x v="10"/>
    <s v="GTX1650 Ti/GTX1660 Ti/RTX2060"/>
    <x v="0"/>
    <s v="1920x1080"/>
    <x v="0"/>
    <x v="0"/>
    <n v="69923"/>
    <s v="13_65-70"/>
    <s v="6_60-70"/>
    <x v="4"/>
    <x v="7"/>
    <s v="Q3`21"/>
    <n v="68314771"/>
    <n v="929453"/>
  </r>
  <r>
    <n v="204"/>
    <x v="3"/>
    <s v="Inspiron G5 15-5500"/>
    <x v="3"/>
    <x v="0"/>
    <x v="1"/>
    <x v="10"/>
    <s v="GTX1650/GTX1660 Ti/RTX2060/RTX2070"/>
    <x v="0"/>
    <s v="1920x1080"/>
    <x v="0"/>
    <x v="0"/>
    <n v="93222"/>
    <s v="18_90-95"/>
    <s v="9_90-100"/>
    <x v="5"/>
    <x v="7"/>
    <s v="Q3`21"/>
    <n v="19017288"/>
    <n v="258739"/>
  </r>
  <r>
    <n v="75"/>
    <x v="3"/>
    <s v="Inspiron G5 15-5505"/>
    <x v="3"/>
    <x v="0"/>
    <x v="0"/>
    <x v="8"/>
    <s v="RX 5600M"/>
    <x v="0"/>
    <s v="1920x1080"/>
    <x v="0"/>
    <x v="0"/>
    <n v="106115"/>
    <s v="21_105-110"/>
    <s v="10_100-110"/>
    <x v="5"/>
    <x v="7"/>
    <s v="Q3`21"/>
    <n v="7958625"/>
    <n v="108281"/>
  </r>
  <r>
    <n v="116"/>
    <x v="3"/>
    <s v="Inspiron G7 17-7700"/>
    <x v="3"/>
    <x v="0"/>
    <x v="1"/>
    <x v="10"/>
    <s v="GTX1660/RTX2060/RTX2070"/>
    <x v="1"/>
    <s v="1920x1080"/>
    <x v="0"/>
    <x v="0"/>
    <n v="136986"/>
    <s v="27_135-140"/>
    <s v="13_130-140"/>
    <x v="5"/>
    <x v="7"/>
    <s v="Q3`21"/>
    <n v="15890376"/>
    <n v="216196"/>
  </r>
  <r>
    <n v="25"/>
    <x v="3"/>
    <s v="Latitude 3120 2-in-1"/>
    <x v="4"/>
    <x v="1"/>
    <x v="1"/>
    <x v="24"/>
    <s v="Int"/>
    <x v="4"/>
    <s v="1366x768"/>
    <x v="1"/>
    <x v="1"/>
    <n v="31200"/>
    <s v="6_30-35"/>
    <s v="3_30-40"/>
    <x v="3"/>
    <x v="7"/>
    <s v="Q3`21"/>
    <n v="780000"/>
    <n v="10612"/>
  </r>
  <r>
    <n v="51"/>
    <x v="3"/>
    <s v="Latitude 3301"/>
    <x v="2"/>
    <x v="1"/>
    <x v="1"/>
    <x v="4"/>
    <s v="Int"/>
    <x v="3"/>
    <s v="1920x1080"/>
    <x v="0"/>
    <x v="0"/>
    <n v="70249"/>
    <s v="14_70-75"/>
    <s v="7_70-80"/>
    <x v="6"/>
    <x v="7"/>
    <s v="Q3`21"/>
    <n v="3582699"/>
    <n v="48744"/>
  </r>
  <r>
    <n v="66"/>
    <x v="3"/>
    <s v="Latitude 3320"/>
    <x v="2"/>
    <x v="1"/>
    <x v="1"/>
    <x v="6"/>
    <s v="Int"/>
    <x v="3"/>
    <s v="1920x1080"/>
    <x v="0"/>
    <x v="0"/>
    <n v="57848"/>
    <s v="11_55-60"/>
    <s v="5_50-60"/>
    <x v="2"/>
    <x v="7"/>
    <s v="Q3`21"/>
    <n v="3817968"/>
    <n v="51945"/>
  </r>
  <r>
    <n v="442"/>
    <x v="3"/>
    <s v="Latitude 3410"/>
    <x v="2"/>
    <x v="1"/>
    <x v="1"/>
    <x v="11"/>
    <s v="Int"/>
    <x v="2"/>
    <s v="1920x1080"/>
    <x v="0"/>
    <x v="0"/>
    <n v="56541"/>
    <s v="11_55-60"/>
    <s v="5_50-60"/>
    <x v="2"/>
    <x v="7"/>
    <s v="Q3`21"/>
    <n v="24991122"/>
    <n v="340015"/>
  </r>
  <r>
    <n v="20"/>
    <x v="3"/>
    <s v="Latitude 3420"/>
    <x v="2"/>
    <x v="1"/>
    <x v="1"/>
    <x v="6"/>
    <s v="Int"/>
    <x v="2"/>
    <s v="1920x1080"/>
    <x v="0"/>
    <x v="0"/>
    <n v="67358"/>
    <s v="13_65-70"/>
    <s v="6_60-70"/>
    <x v="4"/>
    <x v="7"/>
    <s v="Q3`21"/>
    <n v="1347160"/>
    <n v="18329"/>
  </r>
  <r>
    <n v="1342"/>
    <x v="3"/>
    <s v="Latitude 3510"/>
    <x v="1"/>
    <x v="1"/>
    <x v="1"/>
    <x v="11"/>
    <s v="Int/RX640"/>
    <x v="0"/>
    <s v="1920x1080"/>
    <x v="0"/>
    <x v="0"/>
    <n v="52106"/>
    <s v="10_50-55"/>
    <s v="5_50-60"/>
    <x v="2"/>
    <x v="7"/>
    <s v="Q3`21"/>
    <n v="69926252"/>
    <n v="951378"/>
  </r>
  <r>
    <n v="198"/>
    <x v="3"/>
    <s v="Latitude 3520"/>
    <x v="1"/>
    <x v="1"/>
    <x v="1"/>
    <x v="6"/>
    <s v="MX450"/>
    <x v="0"/>
    <s v="1920x1080"/>
    <x v="0"/>
    <x v="0"/>
    <n v="55396"/>
    <s v="11_55-60"/>
    <s v="5_50-60"/>
    <x v="2"/>
    <x v="7"/>
    <s v="Q3`21"/>
    <n v="10968408"/>
    <n v="149230"/>
  </r>
  <r>
    <n v="64"/>
    <x v="3"/>
    <s v="Latitude 5310"/>
    <x v="2"/>
    <x v="1"/>
    <x v="1"/>
    <x v="11"/>
    <s v="Int"/>
    <x v="3"/>
    <s v="1920x1080"/>
    <x v="0"/>
    <x v="0"/>
    <n v="77180"/>
    <s v="15_75-80"/>
    <s v="7_70-80"/>
    <x v="6"/>
    <x v="7"/>
    <s v="Q3`21"/>
    <n v="4939520"/>
    <n v="67204"/>
  </r>
  <r>
    <n v="5"/>
    <x v="3"/>
    <s v="Latitude 5310 2-in-1"/>
    <x v="2"/>
    <x v="1"/>
    <x v="1"/>
    <x v="11"/>
    <s v="Int"/>
    <x v="3"/>
    <s v="1920x1080"/>
    <x v="1"/>
    <x v="0"/>
    <n v="109040"/>
    <s v="21_105-110"/>
    <s v="10_100-110"/>
    <x v="5"/>
    <x v="7"/>
    <s v="Q3`21"/>
    <n v="545200"/>
    <n v="7418"/>
  </r>
  <r>
    <n v="555"/>
    <x v="3"/>
    <s v="Latitude 5320"/>
    <x v="2"/>
    <x v="1"/>
    <x v="1"/>
    <x v="6"/>
    <s v="Int"/>
    <x v="3"/>
    <s v="1920x1080"/>
    <x v="0"/>
    <x v="0"/>
    <n v="83450"/>
    <s v="16_80-85"/>
    <s v="8_80-90"/>
    <x v="5"/>
    <x v="7"/>
    <s v="Q3`21"/>
    <n v="46314750"/>
    <n v="630133"/>
  </r>
  <r>
    <n v="67"/>
    <x v="3"/>
    <s v="Latitude 5320 2-in-1"/>
    <x v="2"/>
    <x v="1"/>
    <x v="1"/>
    <x v="6"/>
    <s v="Int"/>
    <x v="3"/>
    <s v="1920x1080"/>
    <x v="0"/>
    <x v="0"/>
    <n v="105860"/>
    <s v="21_105-110"/>
    <s v="10_100-110"/>
    <x v="5"/>
    <x v="7"/>
    <s v="Q3`21"/>
    <n v="7092620"/>
    <n v="96498"/>
  </r>
  <r>
    <n v="8"/>
    <x v="3"/>
    <s v="Latitude 5410"/>
    <x v="2"/>
    <x v="1"/>
    <x v="1"/>
    <x v="11"/>
    <s v="Int"/>
    <x v="2"/>
    <s v="1920x1080"/>
    <x v="0"/>
    <x v="0"/>
    <n v="75598"/>
    <s v="15_75-80"/>
    <s v="7_70-80"/>
    <x v="6"/>
    <x v="7"/>
    <s v="Q3`21"/>
    <n v="604784"/>
    <n v="8228"/>
  </r>
  <r>
    <n v="24"/>
    <x v="3"/>
    <s v="Latitude 5411"/>
    <x v="2"/>
    <x v="1"/>
    <x v="1"/>
    <x v="10"/>
    <s v="Int/MX250"/>
    <x v="2"/>
    <s v="1920x1080"/>
    <x v="0"/>
    <x v="0"/>
    <n v="85905"/>
    <s v="17_85-90"/>
    <s v="8_80-90"/>
    <x v="5"/>
    <x v="7"/>
    <s v="Q3`21"/>
    <n v="2061720"/>
    <n v="28051"/>
  </r>
  <r>
    <n v="602"/>
    <x v="3"/>
    <s v="Latitude 5420"/>
    <x v="2"/>
    <x v="1"/>
    <x v="1"/>
    <x v="6"/>
    <s v="Int"/>
    <x v="2"/>
    <s v="1920x1080"/>
    <x v="0"/>
    <x v="0"/>
    <n v="87422"/>
    <s v="17_85-90"/>
    <s v="8_80-90"/>
    <x v="5"/>
    <x v="7"/>
    <s v="Q3`21"/>
    <n v="52628044"/>
    <n v="716028"/>
  </r>
  <r>
    <n v="238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7"/>
    <s v="Q3`21"/>
    <n v="41816362"/>
    <n v="568930"/>
  </r>
  <r>
    <n v="7"/>
    <x v="3"/>
    <s v="Latitude 5510"/>
    <x v="0"/>
    <x v="1"/>
    <x v="1"/>
    <x v="11"/>
    <s v="Int"/>
    <x v="0"/>
    <s v="1920x1080"/>
    <x v="0"/>
    <x v="0"/>
    <n v="70278"/>
    <s v="14_70-75"/>
    <s v="7_70-80"/>
    <x v="6"/>
    <x v="7"/>
    <s v="Q3`21"/>
    <n v="491946"/>
    <n v="6693"/>
  </r>
  <r>
    <n v="170"/>
    <x v="3"/>
    <s v="Latitude 5511"/>
    <x v="0"/>
    <x v="1"/>
    <x v="1"/>
    <x v="11"/>
    <s v="Int"/>
    <x v="0"/>
    <s v="1920x1080"/>
    <x v="0"/>
    <x v="0"/>
    <n v="96512"/>
    <s v="19_95-100"/>
    <s v="9_90-100"/>
    <x v="5"/>
    <x v="7"/>
    <s v="Q3`21"/>
    <n v="16407040"/>
    <n v="223225"/>
  </r>
  <r>
    <n v="398"/>
    <x v="3"/>
    <s v="Latitude 5520"/>
    <x v="1"/>
    <x v="1"/>
    <x v="1"/>
    <x v="6"/>
    <s v="MX450"/>
    <x v="0"/>
    <s v="1920x1080"/>
    <x v="0"/>
    <x v="0"/>
    <n v="89938"/>
    <s v="17_85-90"/>
    <s v="8_80-90"/>
    <x v="5"/>
    <x v="7"/>
    <s v="Q3`21"/>
    <n v="35795324"/>
    <n v="487011"/>
  </r>
  <r>
    <n v="1"/>
    <x v="3"/>
    <s v="Latitude 7310"/>
    <x v="2"/>
    <x v="1"/>
    <x v="1"/>
    <x v="11"/>
    <s v="Int"/>
    <x v="3"/>
    <s v="1920x1080"/>
    <x v="0"/>
    <x v="0"/>
    <n v="116632"/>
    <s v="23_115-120"/>
    <s v="11_110-120"/>
    <x v="5"/>
    <x v="7"/>
    <s v="Q3`21"/>
    <n v="116632"/>
    <n v="1587"/>
  </r>
  <r>
    <n v="68"/>
    <x v="3"/>
    <s v="Latitude 7320"/>
    <x v="2"/>
    <x v="1"/>
    <x v="1"/>
    <x v="6"/>
    <s v="Int"/>
    <x v="3"/>
    <s v="1920x1080"/>
    <x v="0"/>
    <x v="0"/>
    <n v="66900"/>
    <s v="13_65-70"/>
    <s v="6_60-70"/>
    <x v="4"/>
    <x v="7"/>
    <s v="Q3`21"/>
    <n v="4549200"/>
    <n v="61894"/>
  </r>
  <r>
    <n v="1"/>
    <x v="3"/>
    <s v="Latitude 7400"/>
    <x v="2"/>
    <x v="1"/>
    <x v="1"/>
    <x v="4"/>
    <s v="Int"/>
    <x v="2"/>
    <s v="1920x1080"/>
    <x v="0"/>
    <x v="0"/>
    <n v="92003"/>
    <s v="18_90-95"/>
    <s v="9_90-100"/>
    <x v="5"/>
    <x v="7"/>
    <s v="Q3`21"/>
    <n v="92003"/>
    <n v="1252"/>
  </r>
  <r>
    <n v="7"/>
    <x v="3"/>
    <s v="Latitude 7410"/>
    <x v="2"/>
    <x v="1"/>
    <x v="1"/>
    <x v="11"/>
    <s v="Int"/>
    <x v="2"/>
    <s v="1920x1080/3840x2160"/>
    <x v="0"/>
    <x v="0"/>
    <n v="95560"/>
    <s v="19_95-100"/>
    <s v="9_90-100"/>
    <x v="5"/>
    <x v="7"/>
    <s v="Q3`21"/>
    <n v="668920"/>
    <n v="9101"/>
  </r>
  <r>
    <n v="2"/>
    <x v="3"/>
    <s v="Latitude 7410 2-in-1"/>
    <x v="2"/>
    <x v="1"/>
    <x v="1"/>
    <x v="11"/>
    <s v="Int"/>
    <x v="2"/>
    <s v="1920x1080"/>
    <x v="1"/>
    <x v="0"/>
    <n v="103620"/>
    <s v="20_100-105"/>
    <s v="10_100-110"/>
    <x v="5"/>
    <x v="7"/>
    <s v="Q3`21"/>
    <n v="207240"/>
    <n v="2820"/>
  </r>
  <r>
    <n v="36"/>
    <x v="3"/>
    <s v="Latitude 7420"/>
    <x v="2"/>
    <x v="1"/>
    <x v="1"/>
    <x v="6"/>
    <s v="Int"/>
    <x v="2"/>
    <s v="1920x1080"/>
    <x v="0"/>
    <x v="0"/>
    <n v="90400"/>
    <s v="18_90-95"/>
    <s v="9_90-100"/>
    <x v="5"/>
    <x v="7"/>
    <s v="Q3`21"/>
    <n v="3254400"/>
    <n v="44278"/>
  </r>
  <r>
    <n v="7"/>
    <x v="3"/>
    <s v="Latitude 7420 2-in-1"/>
    <x v="2"/>
    <x v="1"/>
    <x v="1"/>
    <x v="6"/>
    <s v="Int"/>
    <x v="2"/>
    <s v="1920x1080"/>
    <x v="1"/>
    <x v="0"/>
    <n v="122500"/>
    <s v="24_120-125"/>
    <s v="12_120-130"/>
    <x v="5"/>
    <x v="7"/>
    <s v="Q3`21"/>
    <n v="857500"/>
    <n v="11667"/>
  </r>
  <r>
    <n v="5"/>
    <x v="3"/>
    <s v="Latitude 7424 Rugged"/>
    <x v="2"/>
    <x v="1"/>
    <x v="1"/>
    <x v="15"/>
    <s v="Int"/>
    <x v="2"/>
    <s v="1920x1080"/>
    <x v="1"/>
    <x v="0"/>
    <n v="346800"/>
    <s v="69_345-350"/>
    <s v="34_340-350"/>
    <x v="5"/>
    <x v="7"/>
    <s v="Q3`21"/>
    <n v="1734000"/>
    <n v="23592"/>
  </r>
  <r>
    <n v="4"/>
    <x v="3"/>
    <s v="Latitude 7520"/>
    <x v="0"/>
    <x v="1"/>
    <x v="1"/>
    <x v="6"/>
    <s v="Int"/>
    <x v="0"/>
    <s v="1920x1080/3840x2160"/>
    <x v="0"/>
    <x v="0"/>
    <n v="122668"/>
    <s v="24_120-125"/>
    <s v="12_120-130"/>
    <x v="5"/>
    <x v="7"/>
    <s v="Q3`21"/>
    <n v="490672"/>
    <n v="6676"/>
  </r>
  <r>
    <n v="5"/>
    <x v="3"/>
    <s v="Latitude 9510"/>
    <x v="0"/>
    <x v="1"/>
    <x v="1"/>
    <x v="11"/>
    <s v="Int"/>
    <x v="0"/>
    <s v="1920x1080"/>
    <x v="0"/>
    <x v="0"/>
    <n v="164900"/>
    <s v="32_160-165"/>
    <s v="16_160-170"/>
    <x v="5"/>
    <x v="7"/>
    <s v="Q3`21"/>
    <n v="824500"/>
    <n v="11218"/>
  </r>
  <r>
    <n v="4"/>
    <x v="3"/>
    <s v="Latitude 9520"/>
    <x v="0"/>
    <x v="1"/>
    <x v="1"/>
    <x v="6"/>
    <s v="Int"/>
    <x v="0"/>
    <s v="1920x1080/"/>
    <x v="0"/>
    <x v="0"/>
    <n v="174400"/>
    <s v="34_170-175"/>
    <s v="17_170-180"/>
    <x v="5"/>
    <x v="7"/>
    <s v="Q3`21"/>
    <n v="697600"/>
    <n v="9491"/>
  </r>
  <r>
    <n v="11"/>
    <x v="3"/>
    <s v="Precision 3560"/>
    <x v="5"/>
    <x v="1"/>
    <x v="1"/>
    <x v="6"/>
    <s v="Int"/>
    <x v="0"/>
    <s v="1920x1080"/>
    <x v="0"/>
    <x v="0"/>
    <n v="119720"/>
    <s v="23_115-120"/>
    <s v="11_110-120"/>
    <x v="5"/>
    <x v="7"/>
    <s v="Q3`21"/>
    <n v="1316920"/>
    <n v="17917"/>
  </r>
  <r>
    <n v="5"/>
    <x v="3"/>
    <s v="Precision 5550"/>
    <x v="5"/>
    <x v="1"/>
    <x v="1"/>
    <x v="10"/>
    <s v="Quadro T1000/T2000"/>
    <x v="0"/>
    <s v="1920x1280"/>
    <x v="0"/>
    <x v="0"/>
    <n v="225727"/>
    <s v="45_225-230"/>
    <s v="22_220-230"/>
    <x v="5"/>
    <x v="7"/>
    <s v="Q3`21"/>
    <n v="1128635"/>
    <n v="15356"/>
  </r>
  <r>
    <n v="4"/>
    <x v="3"/>
    <s v="Precision 5560"/>
    <x v="5"/>
    <x v="1"/>
    <x v="1"/>
    <x v="21"/>
    <s v="Quadro T1200/RTX A2000"/>
    <x v="0"/>
    <s v="1920x1200/3840x2400"/>
    <x v="0"/>
    <x v="0"/>
    <n v="222210"/>
    <s v="44_220-225"/>
    <s v="22_220-230"/>
    <x v="5"/>
    <x v="7"/>
    <s v="Q3`21"/>
    <n v="888840"/>
    <n v="12093"/>
  </r>
  <r>
    <n v="11"/>
    <x v="3"/>
    <s v="Precision 5560 Touch"/>
    <x v="5"/>
    <x v="1"/>
    <x v="1"/>
    <x v="21"/>
    <s v="Quadro T1200/RTX A2000"/>
    <x v="0"/>
    <s v="1920x1200/3840x2400"/>
    <x v="1"/>
    <x v="0"/>
    <n v="234210"/>
    <s v="46_230-235"/>
    <s v="23_230-240"/>
    <x v="5"/>
    <x v="7"/>
    <s v="Q3`21"/>
    <n v="2576310"/>
    <n v="35052"/>
  </r>
  <r>
    <n v="1"/>
    <x v="3"/>
    <s v="Precision 5750 Touch"/>
    <x v="5"/>
    <x v="1"/>
    <x v="1"/>
    <x v="10"/>
    <s v="Quadro T1200/RTX3000"/>
    <x v="1"/>
    <s v="1920x1200/3840x2400"/>
    <x v="1"/>
    <x v="0"/>
    <n v="239500"/>
    <s v="47_235-240"/>
    <s v="23_230-240"/>
    <x v="5"/>
    <x v="7"/>
    <s v="Q3`21"/>
    <n v="239500"/>
    <n v="3259"/>
  </r>
  <r>
    <n v="1"/>
    <x v="3"/>
    <s v="Precision 5760"/>
    <x v="5"/>
    <x v="1"/>
    <x v="1"/>
    <x v="21"/>
    <s v="Quadro T1200/RTX A2000/RTX A3000/RTX A4000/RTX A5000"/>
    <x v="0"/>
    <s v="1920x1080/3840x2160"/>
    <x v="0"/>
    <x v="0"/>
    <n v="268660"/>
    <s v="53_265-270"/>
    <s v="26_260-270"/>
    <x v="5"/>
    <x v="7"/>
    <s v="Q3`21"/>
    <n v="268660"/>
    <n v="3655"/>
  </r>
  <r>
    <n v="1"/>
    <x v="3"/>
    <s v="Precision 5760 Touch"/>
    <x v="5"/>
    <x v="1"/>
    <x v="1"/>
    <x v="21"/>
    <s v="Quadro T1200/RTX A2000/RTX A3000/RTX A4000/RTX A5000"/>
    <x v="0"/>
    <s v="1920x1080/3840x2160"/>
    <x v="0"/>
    <x v="0"/>
    <n v="245300"/>
    <s v="49_245-250"/>
    <s v="24_240-250"/>
    <x v="5"/>
    <x v="7"/>
    <s v="Q3`21"/>
    <n v="245300"/>
    <n v="3337"/>
  </r>
  <r>
    <n v="5"/>
    <x v="3"/>
    <s v="Precision 7550"/>
    <x v="5"/>
    <x v="1"/>
    <x v="1"/>
    <x v="10"/>
    <s v="Quadro RTX4000/RTX5000"/>
    <x v="0"/>
    <s v="1920x1080/3840x2160"/>
    <x v="0"/>
    <x v="0"/>
    <n v="231210"/>
    <s v="46_230-235"/>
    <s v="23_230-240"/>
    <x v="5"/>
    <x v="7"/>
    <s v="Q3`21"/>
    <n v="1156050"/>
    <n v="15729"/>
  </r>
  <r>
    <n v="1"/>
    <x v="3"/>
    <s v="Precision 7750"/>
    <x v="5"/>
    <x v="1"/>
    <x v="1"/>
    <x v="10"/>
    <s v="RTX3000/RTX4000"/>
    <x v="1"/>
    <s v="3840x2160"/>
    <x v="0"/>
    <x v="0"/>
    <n v="262563"/>
    <s v="52_260-265"/>
    <s v="26_260-270"/>
    <x v="5"/>
    <x v="7"/>
    <s v="Q3`21"/>
    <n v="262563"/>
    <n v="3572"/>
  </r>
  <r>
    <n v="503"/>
    <x v="3"/>
    <s v="Vostro 3400"/>
    <x v="2"/>
    <x v="1"/>
    <x v="1"/>
    <x v="6"/>
    <s v="Int"/>
    <x v="2"/>
    <s v="1920x1080"/>
    <x v="0"/>
    <x v="0"/>
    <n v="50771"/>
    <s v="10_50-55"/>
    <s v="5_50-60"/>
    <x v="2"/>
    <x v="7"/>
    <s v="Q3`21"/>
    <n v="25537813"/>
    <n v="347453"/>
  </r>
  <r>
    <n v="16"/>
    <x v="3"/>
    <s v="Vostro 3401"/>
    <x v="2"/>
    <x v="1"/>
    <x v="1"/>
    <x v="5"/>
    <s v="Int"/>
    <x v="2"/>
    <s v="1920x1080"/>
    <x v="0"/>
    <x v="0"/>
    <n v="40932"/>
    <s v="8_40-45"/>
    <s v="4_40-50"/>
    <x v="1"/>
    <x v="7"/>
    <s v="Q3`21"/>
    <n v="654912"/>
    <n v="8910"/>
  </r>
  <r>
    <n v="893"/>
    <x v="3"/>
    <s v="Vostro 3500"/>
    <x v="1"/>
    <x v="1"/>
    <x v="1"/>
    <x v="6"/>
    <s v="Int/MX330"/>
    <x v="0"/>
    <s v="1920x1080"/>
    <x v="0"/>
    <x v="0"/>
    <n v="51874"/>
    <s v="10_50-55"/>
    <s v="5_50-60"/>
    <x v="2"/>
    <x v="7"/>
    <s v="Q3`21"/>
    <n v="46323482"/>
    <n v="630251"/>
  </r>
  <r>
    <n v="73"/>
    <x v="3"/>
    <s v="Vostro 3501"/>
    <x v="0"/>
    <x v="1"/>
    <x v="1"/>
    <x v="5"/>
    <s v="Int"/>
    <x v="0"/>
    <s v="1920x1080"/>
    <x v="0"/>
    <x v="0"/>
    <n v="45272"/>
    <s v="9_45-50"/>
    <s v="4_40-50"/>
    <x v="1"/>
    <x v="7"/>
    <s v="Q3`21"/>
    <n v="3304856"/>
    <n v="44964"/>
  </r>
  <r>
    <n v="5"/>
    <x v="3"/>
    <s v="Vostro 3591"/>
    <x v="0"/>
    <x v="1"/>
    <x v="1"/>
    <x v="5"/>
    <s v="Int"/>
    <x v="0"/>
    <s v="1920x1080"/>
    <x v="0"/>
    <x v="0"/>
    <n v="54390"/>
    <s v="10_50-55"/>
    <s v="5_50-60"/>
    <x v="2"/>
    <x v="7"/>
    <s v="Q3`21"/>
    <n v="271950"/>
    <n v="3700"/>
  </r>
  <r>
    <n v="63"/>
    <x v="3"/>
    <s v="Vostro 5301"/>
    <x v="2"/>
    <x v="1"/>
    <x v="1"/>
    <x v="6"/>
    <s v="Int"/>
    <x v="3"/>
    <s v="1920x1080"/>
    <x v="0"/>
    <x v="0"/>
    <n v="68727"/>
    <s v="13_65-70"/>
    <s v="6_60-70"/>
    <x v="4"/>
    <x v="7"/>
    <s v="Q3`21"/>
    <n v="4329801"/>
    <n v="58909"/>
  </r>
  <r>
    <n v="13"/>
    <x v="3"/>
    <s v="Vostro 5401"/>
    <x v="2"/>
    <x v="1"/>
    <x v="1"/>
    <x v="5"/>
    <s v="Int"/>
    <x v="2"/>
    <s v="1920x1080"/>
    <x v="0"/>
    <x v="0"/>
    <n v="62242"/>
    <s v="12_60-65"/>
    <s v="6_60-70"/>
    <x v="4"/>
    <x v="7"/>
    <s v="Q3`21"/>
    <n v="809146"/>
    <n v="11009"/>
  </r>
  <r>
    <n v="264"/>
    <x v="3"/>
    <s v="Vostro 5402"/>
    <x v="2"/>
    <x v="1"/>
    <x v="1"/>
    <x v="6"/>
    <s v="Int/MX330"/>
    <x v="2"/>
    <s v="1920x1080"/>
    <x v="0"/>
    <x v="0"/>
    <n v="67812"/>
    <s v="13_65-70"/>
    <s v="6_60-70"/>
    <x v="4"/>
    <x v="7"/>
    <s v="Q3`21"/>
    <n v="17902368"/>
    <n v="243570"/>
  </r>
  <r>
    <n v="11"/>
    <x v="3"/>
    <s v="Vostro 5410"/>
    <x v="2"/>
    <x v="1"/>
    <x v="1"/>
    <x v="21"/>
    <s v="Int/MX450"/>
    <x v="2"/>
    <s v="1920x1080"/>
    <x v="0"/>
    <x v="0"/>
    <n v="71015"/>
    <s v="14_70-75"/>
    <s v="7_70-80"/>
    <x v="6"/>
    <x v="7"/>
    <s v="Q3`21"/>
    <n v="781165"/>
    <n v="10628"/>
  </r>
  <r>
    <n v="33"/>
    <x v="3"/>
    <s v="Vostro 5415"/>
    <x v="2"/>
    <x v="1"/>
    <x v="0"/>
    <x v="25"/>
    <s v="Int"/>
    <x v="2"/>
    <s v="1920x1080"/>
    <x v="0"/>
    <x v="0"/>
    <n v="62350"/>
    <s v="12_60-65"/>
    <s v="6_60-70"/>
    <x v="4"/>
    <x v="7"/>
    <s v="Q3`21"/>
    <n v="2057550"/>
    <n v="27994"/>
  </r>
  <r>
    <n v="518"/>
    <x v="3"/>
    <s v="Vostro 5502"/>
    <x v="1"/>
    <x v="1"/>
    <x v="1"/>
    <x v="6"/>
    <s v="Int/MX350"/>
    <x v="0"/>
    <s v="1920x1080"/>
    <x v="0"/>
    <x v="0"/>
    <n v="72271"/>
    <s v="14_70-75"/>
    <s v="7_70-80"/>
    <x v="6"/>
    <x v="7"/>
    <s v="Q3`21"/>
    <n v="37436378"/>
    <n v="509338"/>
  </r>
  <r>
    <n v="122"/>
    <x v="3"/>
    <s v="Vostro 5510"/>
    <x v="1"/>
    <x v="1"/>
    <x v="1"/>
    <x v="21"/>
    <s v="Int/MX450"/>
    <x v="0"/>
    <s v="1920x1080"/>
    <x v="0"/>
    <x v="0"/>
    <n v="71595"/>
    <s v="14_70-75"/>
    <s v="7_70-80"/>
    <x v="6"/>
    <x v="7"/>
    <s v="Q3`21"/>
    <n v="8734590"/>
    <n v="118838"/>
  </r>
  <r>
    <n v="92"/>
    <x v="3"/>
    <s v="Vostro 7500"/>
    <x v="3"/>
    <x v="1"/>
    <x v="1"/>
    <x v="10"/>
    <s v="GTX1650"/>
    <x v="0"/>
    <s v="1920x1080"/>
    <x v="0"/>
    <x v="0"/>
    <n v="104621"/>
    <s v="20_100-105"/>
    <s v="10_100-110"/>
    <x v="5"/>
    <x v="7"/>
    <s v="Q3`21"/>
    <n v="9625132"/>
    <n v="130954"/>
  </r>
  <r>
    <n v="31"/>
    <x v="3"/>
    <s v="XPS 13 9305"/>
    <x v="2"/>
    <x v="0"/>
    <x v="1"/>
    <x v="6"/>
    <s v="Int"/>
    <x v="3"/>
    <s v="1920x1080/1920x1200/3840x2160/3840x2400"/>
    <x v="0"/>
    <x v="0"/>
    <n v="122159"/>
    <s v="24_120-125"/>
    <s v="12_120-130"/>
    <x v="5"/>
    <x v="7"/>
    <s v="Q3`21"/>
    <n v="3786929"/>
    <n v="51523"/>
  </r>
  <r>
    <n v="14"/>
    <x v="3"/>
    <s v="XPS 13 9305 (Touch)"/>
    <x v="2"/>
    <x v="0"/>
    <x v="1"/>
    <x v="6"/>
    <s v="Int"/>
    <x v="3"/>
    <s v="3840x2160"/>
    <x v="1"/>
    <x v="0"/>
    <n v="136996"/>
    <s v="27_135-140"/>
    <s v="13_130-140"/>
    <x v="5"/>
    <x v="7"/>
    <s v="Q3`21"/>
    <n v="1917944"/>
    <n v="26094"/>
  </r>
  <r>
    <n v="48"/>
    <x v="3"/>
    <s v="XPS 13 9310"/>
    <x v="2"/>
    <x v="0"/>
    <x v="1"/>
    <x v="6"/>
    <s v="Int"/>
    <x v="3"/>
    <s v="1920x1080/1920x1200/3840x2400"/>
    <x v="0"/>
    <x v="0"/>
    <n v="152330"/>
    <s v="30_150-155"/>
    <s v="15_150-160"/>
    <x v="5"/>
    <x v="7"/>
    <s v="Q3`21"/>
    <n v="7311840"/>
    <n v="99481"/>
  </r>
  <r>
    <n v="51"/>
    <x v="3"/>
    <s v="XPS 13 9310 2-in-1"/>
    <x v="2"/>
    <x v="0"/>
    <x v="1"/>
    <x v="6"/>
    <s v="Int"/>
    <x v="3"/>
    <s v="1920x1200/3840x2400"/>
    <x v="1"/>
    <x v="0"/>
    <n v="155476"/>
    <s v="31_155-160"/>
    <s v="15_150-160"/>
    <x v="5"/>
    <x v="7"/>
    <s v="Q3`21"/>
    <n v="7929276"/>
    <n v="107881"/>
  </r>
  <r>
    <n v="17"/>
    <x v="3"/>
    <s v="XPS 15 9500"/>
    <x v="3"/>
    <x v="0"/>
    <x v="1"/>
    <x v="10"/>
    <s v="GTX1650 Ti"/>
    <x v="0"/>
    <s v="1920x1080/3840x2400"/>
    <x v="1"/>
    <x v="0"/>
    <n v="191617"/>
    <s v="38_190-195"/>
    <s v="19_190-200"/>
    <x v="5"/>
    <x v="7"/>
    <s v="Q3`21"/>
    <n v="3257489"/>
    <n v="44320"/>
  </r>
  <r>
    <n v="51"/>
    <x v="3"/>
    <s v="XPS 17 9700"/>
    <x v="3"/>
    <x v="0"/>
    <x v="1"/>
    <x v="10"/>
    <s v="GTX1650 Ti/RTX2060"/>
    <x v="0"/>
    <s v="1920x1200/3840x2400"/>
    <x v="1"/>
    <x v="0"/>
    <n v="233334"/>
    <s v="46_230-235"/>
    <s v="23_230-240"/>
    <x v="5"/>
    <x v="7"/>
    <s v="Q3`21"/>
    <n v="11900034"/>
    <n v="161905"/>
  </r>
  <r>
    <n v="200"/>
    <x v="4"/>
    <s v="340S G7"/>
    <x v="2"/>
    <x v="1"/>
    <x v="1"/>
    <x v="5"/>
    <s v="Int"/>
    <x v="2"/>
    <s v="1920x1080"/>
    <x v="0"/>
    <x v="0"/>
    <n v="56212"/>
    <s v="11_55-60"/>
    <s v="5_50-60"/>
    <x v="2"/>
    <x v="7"/>
    <s v="Q3`21"/>
    <n v="11242400"/>
    <n v="152958"/>
  </r>
  <r>
    <n v="18"/>
    <x v="4"/>
    <s v="Elite Chromebook c1030 G1"/>
    <x v="2"/>
    <x v="1"/>
    <x v="1"/>
    <x v="11"/>
    <s v="Int"/>
    <x v="3"/>
    <s v="1920x1080"/>
    <x v="1"/>
    <x v="0"/>
    <n v="68200"/>
    <s v="13_65-70"/>
    <s v="6_60-70"/>
    <x v="4"/>
    <x v="7"/>
    <s v="Q3`21"/>
    <n v="1227600"/>
    <n v="16702"/>
  </r>
  <r>
    <n v="123"/>
    <x v="4"/>
    <s v="Elite Dragonfly G2"/>
    <x v="2"/>
    <x v="1"/>
    <x v="1"/>
    <x v="6"/>
    <s v="Int"/>
    <x v="3"/>
    <s v="1920x1080/3840x2160"/>
    <x v="1"/>
    <x v="0"/>
    <n v="131668"/>
    <s v="26_130-135"/>
    <s v="13_130-140"/>
    <x v="5"/>
    <x v="7"/>
    <s v="Q3`21"/>
    <n v="16195164"/>
    <n v="220342"/>
  </r>
  <r>
    <n v="35"/>
    <x v="4"/>
    <s v="Elite Dragonfly x360 13"/>
    <x v="2"/>
    <x v="1"/>
    <x v="1"/>
    <x v="4"/>
    <s v="Int"/>
    <x v="3"/>
    <s v="1920x1080"/>
    <x v="1"/>
    <x v="0"/>
    <n v="129219"/>
    <s v="25_125-130"/>
    <s v="12_120-130"/>
    <x v="5"/>
    <x v="7"/>
    <s v="Q3`21"/>
    <n v="4522665"/>
    <n v="61533"/>
  </r>
  <r>
    <n v="12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7"/>
    <s v="Q3`21"/>
    <n v="1283880"/>
    <n v="17468"/>
  </r>
  <r>
    <n v="231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7"/>
    <s v="Q3`21"/>
    <n v="25640769"/>
    <n v="348854"/>
  </r>
  <r>
    <n v="426"/>
    <x v="4"/>
    <s v="EliteBook 830 G8"/>
    <x v="2"/>
    <x v="1"/>
    <x v="1"/>
    <x v="6"/>
    <s v="Int"/>
    <x v="3"/>
    <s v="1920x1080"/>
    <x v="0"/>
    <x v="0"/>
    <n v="110249"/>
    <s v="22_110-115"/>
    <s v="11_110-120"/>
    <x v="5"/>
    <x v="7"/>
    <s v="Q3`21"/>
    <n v="46966074"/>
    <n v="638994"/>
  </r>
  <r>
    <n v="21"/>
    <x v="4"/>
    <s v="EliteBook 835 G7"/>
    <x v="2"/>
    <x v="1"/>
    <x v="0"/>
    <x v="7"/>
    <s v="Int"/>
    <x v="3"/>
    <s v="1920x1080"/>
    <x v="0"/>
    <x v="0"/>
    <n v="83427"/>
    <s v="16_80-85"/>
    <s v="8_80-90"/>
    <x v="5"/>
    <x v="7"/>
    <s v="Q3`21"/>
    <n v="1751967"/>
    <n v="23836"/>
  </r>
  <r>
    <n v="18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7"/>
    <s v="Q3`21"/>
    <n v="2069982"/>
    <n v="28163"/>
  </r>
  <r>
    <n v="117"/>
    <x v="4"/>
    <s v="EliteBook 840 G8"/>
    <x v="2"/>
    <x v="1"/>
    <x v="1"/>
    <x v="6"/>
    <s v="Int"/>
    <x v="2"/>
    <s v="1920x1080"/>
    <x v="0"/>
    <x v="0"/>
    <n v="26999"/>
    <s v="5_25-30"/>
    <s v="2_20-30"/>
    <x v="0"/>
    <x v="7"/>
    <s v="Q3`21"/>
    <n v="3158883"/>
    <n v="42978"/>
  </r>
  <r>
    <n v="58"/>
    <x v="4"/>
    <s v="EliteBook 845 G7"/>
    <x v="2"/>
    <x v="1"/>
    <x v="0"/>
    <x v="7"/>
    <s v="Int"/>
    <x v="2"/>
    <s v="1920x1080"/>
    <x v="0"/>
    <x v="0"/>
    <n v="83999"/>
    <s v="16_80-85"/>
    <s v="8_80-90"/>
    <x v="5"/>
    <x v="7"/>
    <s v="Q3`21"/>
    <n v="4871942"/>
    <n v="66285"/>
  </r>
  <r>
    <n v="1655"/>
    <x v="4"/>
    <s v="EliteBook 850 G7"/>
    <x v="1"/>
    <x v="1"/>
    <x v="1"/>
    <x v="11"/>
    <s v="Int/MX230"/>
    <x v="0"/>
    <s v="1920x1080"/>
    <x v="0"/>
    <x v="0"/>
    <n v="112243"/>
    <s v="22_110-115"/>
    <s v="11_110-120"/>
    <x v="5"/>
    <x v="7"/>
    <s v="Q3`21"/>
    <n v="185762165"/>
    <n v="2527376"/>
  </r>
  <r>
    <n v="351"/>
    <x v="4"/>
    <s v="EliteBook 850 G8"/>
    <x v="0"/>
    <x v="1"/>
    <x v="1"/>
    <x v="6"/>
    <s v="Int"/>
    <x v="0"/>
    <s v="1920x1080"/>
    <x v="0"/>
    <x v="0"/>
    <n v="93291"/>
    <s v="18_90-95"/>
    <s v="9_90-100"/>
    <x v="5"/>
    <x v="7"/>
    <s v="Q3`21"/>
    <n v="32745141"/>
    <n v="445512"/>
  </r>
  <r>
    <n v="302"/>
    <x v="4"/>
    <s v="EliteBook 855 G7"/>
    <x v="0"/>
    <x v="1"/>
    <x v="0"/>
    <x v="7"/>
    <s v="Int"/>
    <x v="0"/>
    <s v="1920x1080"/>
    <x v="0"/>
    <x v="0"/>
    <n v="89981"/>
    <s v="17_85-90"/>
    <s v="8_80-90"/>
    <x v="5"/>
    <x v="7"/>
    <s v="Q3`21"/>
    <n v="27174262"/>
    <n v="369718"/>
  </r>
  <r>
    <n v="19"/>
    <x v="4"/>
    <s v="EliteBook 855 G8"/>
    <x v="0"/>
    <x v="1"/>
    <x v="0"/>
    <x v="30"/>
    <s v="Int"/>
    <x v="0"/>
    <s v="1920x1080"/>
    <x v="0"/>
    <x v="0"/>
    <n v="71300"/>
    <s v="14_70-75"/>
    <s v="7_70-80"/>
    <x v="6"/>
    <x v="7"/>
    <s v="Q3`21"/>
    <n v="1354700"/>
    <n v="18431"/>
  </r>
  <r>
    <n v="100"/>
    <x v="4"/>
    <s v="EliteBook x360 1030 G7"/>
    <x v="2"/>
    <x v="1"/>
    <x v="1"/>
    <x v="11"/>
    <s v="Int"/>
    <x v="3"/>
    <s v="1920x1080"/>
    <x v="1"/>
    <x v="0"/>
    <n v="133136"/>
    <s v="26_130-135"/>
    <s v="13_130-140"/>
    <x v="5"/>
    <x v="7"/>
    <s v="Q3`21"/>
    <n v="13313600"/>
    <n v="181137"/>
  </r>
  <r>
    <n v="87"/>
    <x v="4"/>
    <s v="EliteBook x360 1030 G8"/>
    <x v="2"/>
    <x v="1"/>
    <x v="1"/>
    <x v="6"/>
    <s v="Int"/>
    <x v="3"/>
    <s v="1920x1080/3840x2160"/>
    <x v="1"/>
    <x v="0"/>
    <n v="172233"/>
    <s v="34_170-175"/>
    <s v="17_170-180"/>
    <x v="5"/>
    <x v="7"/>
    <s v="Q3`21"/>
    <n v="14984271"/>
    <n v="203868"/>
  </r>
  <r>
    <n v="12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7"/>
    <s v="Q3`21"/>
    <n v="1828800"/>
    <n v="24882"/>
  </r>
  <r>
    <n v="2"/>
    <x v="4"/>
    <s v="Elitebook x360 1040 G7"/>
    <x v="2"/>
    <x v="1"/>
    <x v="1"/>
    <x v="11"/>
    <s v="Int"/>
    <x v="2"/>
    <s v="1920x1080/3840x2160"/>
    <x v="1"/>
    <x v="0"/>
    <n v="164499"/>
    <s v="32_160-165"/>
    <s v="16_160-170"/>
    <x v="5"/>
    <x v="7"/>
    <s v="Q3`21"/>
    <n v="328998"/>
    <n v="4476"/>
  </r>
  <r>
    <n v="93"/>
    <x v="4"/>
    <s v="Elitebook x360 1040 G8"/>
    <x v="2"/>
    <x v="1"/>
    <x v="1"/>
    <x v="6"/>
    <s v="Int"/>
    <x v="2"/>
    <s v="1920x1080/3840x2160"/>
    <x v="1"/>
    <x v="0"/>
    <n v="155320"/>
    <s v="31_155-160"/>
    <s v="15_150-160"/>
    <x v="5"/>
    <x v="7"/>
    <s v="Q3`21"/>
    <n v="14444760"/>
    <n v="196527"/>
  </r>
  <r>
    <n v="72"/>
    <x v="4"/>
    <s v="EliteBook x360 830 G7"/>
    <x v="2"/>
    <x v="1"/>
    <x v="1"/>
    <x v="11"/>
    <s v="Int"/>
    <x v="3"/>
    <s v="1920x1080"/>
    <x v="1"/>
    <x v="0"/>
    <n v="117980"/>
    <s v="23_115-120"/>
    <s v="11_110-120"/>
    <x v="5"/>
    <x v="7"/>
    <s v="Q3`21"/>
    <n v="8494560"/>
    <n v="115572"/>
  </r>
  <r>
    <n v="9"/>
    <x v="4"/>
    <s v="Envy 13-ba0000"/>
    <x v="2"/>
    <x v="0"/>
    <x v="1"/>
    <x v="11"/>
    <s v="Int/MX350"/>
    <x v="3"/>
    <s v="1920x1080"/>
    <x v="0"/>
    <x v="0"/>
    <n v="72228"/>
    <s v="14_70-75"/>
    <s v="7_70-80"/>
    <x v="6"/>
    <x v="7"/>
    <s v="Q3`21"/>
    <n v="650052"/>
    <n v="8844"/>
  </r>
  <r>
    <n v="17"/>
    <x v="4"/>
    <s v="Envy 13-ba1000"/>
    <x v="2"/>
    <x v="0"/>
    <x v="1"/>
    <x v="6"/>
    <s v="Int/MX450"/>
    <x v="3"/>
    <s v="1920x1080"/>
    <x v="0"/>
    <x v="0"/>
    <n v="74127"/>
    <s v="14_70-75"/>
    <s v="7_70-80"/>
    <x v="6"/>
    <x v="7"/>
    <s v="Q3`21"/>
    <n v="1260159"/>
    <n v="17145"/>
  </r>
  <r>
    <n v="284"/>
    <x v="4"/>
    <s v="Envy 14-eb0000"/>
    <x v="2"/>
    <x v="0"/>
    <x v="1"/>
    <x v="6"/>
    <s v="GTX1650"/>
    <x v="2"/>
    <s v="1920x1080"/>
    <x v="0"/>
    <x v="0"/>
    <n v="116209"/>
    <s v="23_115-120"/>
    <s v="11_110-120"/>
    <x v="5"/>
    <x v="7"/>
    <s v="Q3`21"/>
    <n v="33003356"/>
    <n v="449025"/>
  </r>
  <r>
    <n v="6"/>
    <x v="4"/>
    <s v="Envy 15-ep0000"/>
    <x v="3"/>
    <x v="0"/>
    <x v="1"/>
    <x v="10"/>
    <s v="GTX1660"/>
    <x v="0"/>
    <s v="3840x2160"/>
    <x v="1"/>
    <x v="0"/>
    <n v="138699"/>
    <s v="27_135-140"/>
    <s v="13_130-140"/>
    <x v="5"/>
    <x v="7"/>
    <s v="Q3`21"/>
    <n v="832194"/>
    <n v="11322"/>
  </r>
  <r>
    <n v="80"/>
    <x v="4"/>
    <s v="Envy 17-cg1000"/>
    <x v="1"/>
    <x v="0"/>
    <x v="1"/>
    <x v="6"/>
    <s v="Int/MX450"/>
    <x v="1"/>
    <s v="1920x1080"/>
    <x v="0"/>
    <x v="0"/>
    <n v="79747"/>
    <s v="15_75-80"/>
    <s v="7_70-80"/>
    <x v="6"/>
    <x v="7"/>
    <s v="Q3`21"/>
    <n v="6379760"/>
    <n v="86799"/>
  </r>
  <r>
    <n v="33"/>
    <x v="4"/>
    <s v="Envy 17-ch0000"/>
    <x v="1"/>
    <x v="0"/>
    <x v="1"/>
    <x v="6"/>
    <s v="MX450"/>
    <x v="1"/>
    <s v="1920x1080"/>
    <x v="0"/>
    <x v="0"/>
    <n v="89323"/>
    <s v="17_85-90"/>
    <s v="8_80-90"/>
    <x v="5"/>
    <x v="7"/>
    <s v="Q3`21"/>
    <n v="2947659"/>
    <n v="40104"/>
  </r>
  <r>
    <n v="23"/>
    <x v="4"/>
    <s v="Envy x360 13-ay0000"/>
    <x v="2"/>
    <x v="0"/>
    <x v="0"/>
    <x v="7"/>
    <s v="Int"/>
    <x v="3"/>
    <s v="1920x1080"/>
    <x v="1"/>
    <x v="0"/>
    <n v="70375"/>
    <s v="14_70-75"/>
    <s v="7_70-80"/>
    <x v="6"/>
    <x v="7"/>
    <s v="Q3`21"/>
    <n v="1618625"/>
    <n v="22022"/>
  </r>
  <r>
    <n v="53"/>
    <x v="4"/>
    <s v="Envy x360 15-ed1000"/>
    <x v="1"/>
    <x v="0"/>
    <x v="1"/>
    <x v="6"/>
    <s v="Int/MX450"/>
    <x v="0"/>
    <s v="1920x1080"/>
    <x v="1"/>
    <x v="0"/>
    <n v="102251"/>
    <s v="20_100-105"/>
    <s v="10_100-110"/>
    <x v="5"/>
    <x v="7"/>
    <s v="Q3`21"/>
    <n v="5419303"/>
    <n v="73732"/>
  </r>
  <r>
    <n v="160"/>
    <x v="4"/>
    <s v="Envy x360 15-ee0000"/>
    <x v="0"/>
    <x v="0"/>
    <x v="0"/>
    <x v="7"/>
    <s v="Int"/>
    <x v="0"/>
    <s v="1920x1080"/>
    <x v="1"/>
    <x v="0"/>
    <n v="73455"/>
    <s v="14_70-75"/>
    <s v="7_70-80"/>
    <x v="6"/>
    <x v="7"/>
    <s v="Q3`21"/>
    <n v="11752800"/>
    <n v="159902"/>
  </r>
  <r>
    <n v="160"/>
    <x v="4"/>
    <s v="Essential 240 G8 Core"/>
    <x v="2"/>
    <x v="1"/>
    <x v="1"/>
    <x v="5"/>
    <s v="Int"/>
    <x v="2"/>
    <s v="1366x768/1920x1080"/>
    <x v="0"/>
    <x v="0"/>
    <n v="52674"/>
    <s v="10_50-55"/>
    <s v="5_50-60"/>
    <x v="2"/>
    <x v="7"/>
    <s v="Q3`21"/>
    <n v="8427840"/>
    <n v="114664"/>
  </r>
  <r>
    <n v="71"/>
    <x v="4"/>
    <s v="Essential 245 G8"/>
    <x v="2"/>
    <x v="1"/>
    <x v="0"/>
    <x v="1"/>
    <s v="Int"/>
    <x v="2"/>
    <s v="1920x1080"/>
    <x v="0"/>
    <x v="0"/>
    <n v="44217"/>
    <s v="8_40-45"/>
    <s v="4_40-50"/>
    <x v="1"/>
    <x v="7"/>
    <s v="Q3`21"/>
    <n v="3139407"/>
    <n v="42713"/>
  </r>
  <r>
    <n v="46"/>
    <x v="4"/>
    <s v="Essential 250 G7"/>
    <x v="0"/>
    <x v="1"/>
    <x v="1"/>
    <x v="2"/>
    <s v="Int"/>
    <x v="0"/>
    <s v="1920x1080"/>
    <x v="0"/>
    <x v="1"/>
    <n v="32242"/>
    <s v="6_30-35"/>
    <s v="3_30-40"/>
    <x v="3"/>
    <x v="7"/>
    <s v="Q3`21"/>
    <n v="1483132"/>
    <n v="20179"/>
  </r>
  <r>
    <n v="1208"/>
    <x v="4"/>
    <s v="Essential 250 G7 Core IL"/>
    <x v="0"/>
    <x v="1"/>
    <x v="1"/>
    <x v="5"/>
    <s v="Int"/>
    <x v="0"/>
    <s v="1920x1080"/>
    <x v="0"/>
    <x v="0"/>
    <n v="48083"/>
    <s v="9_45-50"/>
    <s v="4_40-50"/>
    <x v="1"/>
    <x v="7"/>
    <s v="Q3`21"/>
    <n v="58084264"/>
    <n v="790262"/>
  </r>
  <r>
    <n v="18"/>
    <x v="4"/>
    <s v="Essential 250 G8"/>
    <x v="0"/>
    <x v="1"/>
    <x v="1"/>
    <x v="2"/>
    <s v="Int"/>
    <x v="0"/>
    <s v="1366x768"/>
    <x v="0"/>
    <x v="1"/>
    <n v="30094"/>
    <s v="6_30-35"/>
    <s v="3_30-40"/>
    <x v="3"/>
    <x v="7"/>
    <s v="Q3`21"/>
    <n v="541692"/>
    <n v="7370"/>
  </r>
  <r>
    <n v="1302"/>
    <x v="4"/>
    <s v="Essential 250 G8 Core"/>
    <x v="0"/>
    <x v="1"/>
    <x v="1"/>
    <x v="5"/>
    <s v="Int"/>
    <x v="0"/>
    <s v="1920x1080"/>
    <x v="0"/>
    <x v="0"/>
    <n v="47028"/>
    <s v="9_45-50"/>
    <s v="4_40-50"/>
    <x v="1"/>
    <x v="7"/>
    <s v="Q3`21"/>
    <n v="61230456"/>
    <n v="833067"/>
  </r>
  <r>
    <n v="4755"/>
    <x v="4"/>
    <s v="Essential 255 G7"/>
    <x v="0"/>
    <x v="1"/>
    <x v="0"/>
    <x v="8"/>
    <s v="Int"/>
    <x v="0"/>
    <s v="1920x1080"/>
    <x v="0"/>
    <x v="0"/>
    <n v="40118"/>
    <s v="8_40-45"/>
    <s v="4_40-50"/>
    <x v="1"/>
    <x v="7"/>
    <s v="Q3`21"/>
    <n v="190761090"/>
    <n v="2595389"/>
  </r>
  <r>
    <n v="488"/>
    <x v="4"/>
    <s v="Essential 255 G8"/>
    <x v="0"/>
    <x v="1"/>
    <x v="0"/>
    <x v="1"/>
    <s v="Int"/>
    <x v="0"/>
    <s v="1920x1080"/>
    <x v="0"/>
    <x v="0"/>
    <n v="36475"/>
    <s v="7_35-40"/>
    <s v="3_30-40"/>
    <x v="3"/>
    <x v="7"/>
    <s v="Q3`21"/>
    <n v="17799800"/>
    <n v="242174"/>
  </r>
  <r>
    <n v="213"/>
    <x v="4"/>
    <s v="HP 14s-dq0000"/>
    <x v="2"/>
    <x v="0"/>
    <x v="1"/>
    <x v="2"/>
    <s v="Int"/>
    <x v="2"/>
    <s v="1366x768/1920x1080"/>
    <x v="0"/>
    <x v="1"/>
    <n v="27784"/>
    <s v="5_25-30"/>
    <s v="2_20-30"/>
    <x v="0"/>
    <x v="7"/>
    <s v="Q3`21"/>
    <n v="5917992"/>
    <n v="80517"/>
  </r>
  <r>
    <n v="897"/>
    <x v="4"/>
    <s v="HP 14s-dq2000"/>
    <x v="2"/>
    <x v="0"/>
    <x v="1"/>
    <x v="6"/>
    <s v="Int"/>
    <x v="2"/>
    <s v="1920x1080"/>
    <x v="0"/>
    <x v="0"/>
    <n v="35714"/>
    <s v="7_35-40"/>
    <s v="3_30-40"/>
    <x v="3"/>
    <x v="7"/>
    <s v="Q3`21"/>
    <n v="32035458"/>
    <n v="435857"/>
  </r>
  <r>
    <n v="587"/>
    <x v="4"/>
    <s v="HP 14s-dq3000"/>
    <x v="2"/>
    <x v="0"/>
    <x v="1"/>
    <x v="24"/>
    <s v="Int"/>
    <x v="2"/>
    <s v="1920x1080"/>
    <x v="0"/>
    <x v="1"/>
    <n v="28087"/>
    <s v="5_25-30"/>
    <s v="2_20-30"/>
    <x v="0"/>
    <x v="7"/>
    <s v="Q3`21"/>
    <n v="16487069"/>
    <n v="224314"/>
  </r>
  <r>
    <n v="1662"/>
    <x v="4"/>
    <s v="HP 14s-fq0000"/>
    <x v="2"/>
    <x v="0"/>
    <x v="0"/>
    <x v="7"/>
    <s v="Int"/>
    <x v="2"/>
    <s v="1366x768/1920x1080"/>
    <x v="0"/>
    <x v="0"/>
    <n v="29930"/>
    <s v="5_25-30"/>
    <s v="2_20-30"/>
    <x v="0"/>
    <x v="7"/>
    <s v="Q3`21"/>
    <n v="49743660"/>
    <n v="676784"/>
  </r>
  <r>
    <n v="981"/>
    <x v="4"/>
    <s v="HP 14s-fq1000"/>
    <x v="2"/>
    <x v="0"/>
    <x v="0"/>
    <x v="25"/>
    <s v="Int"/>
    <x v="2"/>
    <s v="1920x1080"/>
    <x v="0"/>
    <x v="0"/>
    <n v="45561"/>
    <s v="9_45-50"/>
    <s v="4_40-50"/>
    <x v="1"/>
    <x v="7"/>
    <s v="Q3`21"/>
    <n v="44695341"/>
    <n v="608100"/>
  </r>
  <r>
    <n v="6"/>
    <x v="4"/>
    <s v="HP 15-dw1000"/>
    <x v="0"/>
    <x v="0"/>
    <x v="1"/>
    <x v="2"/>
    <s v="Int"/>
    <x v="0"/>
    <s v="1366x768/1920x1080"/>
    <x v="0"/>
    <x v="1"/>
    <n v="28055"/>
    <s v="5_25-30"/>
    <s v="2_20-30"/>
    <x v="0"/>
    <x v="7"/>
    <s v="Q3`21"/>
    <n v="168330"/>
    <n v="2290"/>
  </r>
  <r>
    <n v="2391"/>
    <x v="4"/>
    <s v="HP 15-dw1000 Core"/>
    <x v="0"/>
    <x v="0"/>
    <x v="1"/>
    <x v="11"/>
    <s v="Int"/>
    <x v="0"/>
    <s v="1366x768/1920x1080"/>
    <x v="0"/>
    <x v="0"/>
    <n v="35834"/>
    <s v="7_35-40"/>
    <s v="3_30-40"/>
    <x v="3"/>
    <x v="7"/>
    <s v="Q3`21"/>
    <n v="85679094"/>
    <n v="1165702"/>
  </r>
  <r>
    <n v="305"/>
    <x v="4"/>
    <s v="HP 15-gw0000"/>
    <x v="0"/>
    <x v="0"/>
    <x v="0"/>
    <x v="1"/>
    <s v="Int"/>
    <x v="0"/>
    <s v="1920x1080"/>
    <x v="0"/>
    <x v="0"/>
    <n v="37640"/>
    <s v="7_35-40"/>
    <s v="3_30-40"/>
    <x v="3"/>
    <x v="7"/>
    <s v="Q3`21"/>
    <n v="11480200"/>
    <n v="156193"/>
  </r>
  <r>
    <n v="18946"/>
    <x v="4"/>
    <s v="HP 15s-eq1000"/>
    <x v="0"/>
    <x v="0"/>
    <x v="0"/>
    <x v="1"/>
    <s v="Int"/>
    <x v="0"/>
    <s v="1920x1080"/>
    <x v="0"/>
    <x v="0"/>
    <n v="33814"/>
    <s v="6_30-35"/>
    <s v="3_30-40"/>
    <x v="3"/>
    <x v="7"/>
    <s v="Q3`21"/>
    <n v="640640044"/>
    <n v="8716191"/>
  </r>
  <r>
    <n v="1711"/>
    <x v="4"/>
    <s v="HP 15s-eq2000"/>
    <x v="0"/>
    <x v="0"/>
    <x v="0"/>
    <x v="25"/>
    <s v="Int"/>
    <x v="0"/>
    <s v="1920x1080"/>
    <x v="0"/>
    <x v="0"/>
    <n v="45350"/>
    <s v="9_45-50"/>
    <s v="4_40-50"/>
    <x v="1"/>
    <x v="7"/>
    <s v="Q3`21"/>
    <n v="77593850"/>
    <n v="1055699"/>
  </r>
  <r>
    <n v="65"/>
    <x v="4"/>
    <s v="HP 15s-fq1000 Core"/>
    <x v="0"/>
    <x v="0"/>
    <x v="1"/>
    <x v="5"/>
    <s v="Int"/>
    <x v="0"/>
    <s v="1366x768/1920x1080"/>
    <x v="0"/>
    <x v="0"/>
    <n v="42709"/>
    <s v="8_40-45"/>
    <s v="4_40-50"/>
    <x v="1"/>
    <x v="7"/>
    <s v="Q3`21"/>
    <n v="2776085"/>
    <n v="37770"/>
  </r>
  <r>
    <n v="7387"/>
    <x v="4"/>
    <s v="HP 15s-fq2000 Core"/>
    <x v="0"/>
    <x v="0"/>
    <x v="1"/>
    <x v="6"/>
    <s v="Int"/>
    <x v="0"/>
    <s v="1920x1080"/>
    <x v="0"/>
    <x v="0"/>
    <n v="42761"/>
    <s v="8_40-45"/>
    <s v="4_40-50"/>
    <x v="1"/>
    <x v="7"/>
    <s v="Q3`21"/>
    <n v="315875507"/>
    <n v="4297626"/>
  </r>
  <r>
    <n v="898"/>
    <x v="4"/>
    <s v="HP 15s-fq3000"/>
    <x v="0"/>
    <x v="0"/>
    <x v="1"/>
    <x v="24"/>
    <s v="Int"/>
    <x v="0"/>
    <s v="1920x1080"/>
    <x v="0"/>
    <x v="1"/>
    <n v="33395"/>
    <s v="6_30-35"/>
    <s v="3_30-40"/>
    <x v="3"/>
    <x v="7"/>
    <s v="Q3`21"/>
    <n v="29988710"/>
    <n v="408010"/>
  </r>
  <r>
    <n v="1622"/>
    <x v="4"/>
    <s v="HP 17-by2000 Core"/>
    <x v="1"/>
    <x v="0"/>
    <x v="1"/>
    <x v="11"/>
    <s v="Radeon 530"/>
    <x v="1"/>
    <s v="1600x900/1920x1080"/>
    <x v="0"/>
    <x v="0"/>
    <n v="40532"/>
    <s v="8_40-45"/>
    <s v="4_40-50"/>
    <x v="1"/>
    <x v="7"/>
    <s v="Q3`21"/>
    <n v="65742904"/>
    <n v="894461"/>
  </r>
  <r>
    <n v="5"/>
    <x v="4"/>
    <s v="HP 17-by3000 Core"/>
    <x v="1"/>
    <x v="0"/>
    <x v="1"/>
    <x v="5"/>
    <s v="Int/MX330"/>
    <x v="1"/>
    <s v="1920x1080"/>
    <x v="0"/>
    <x v="0"/>
    <n v="68890"/>
    <s v="13_65-70"/>
    <s v="6_60-70"/>
    <x v="4"/>
    <x v="7"/>
    <s v="Q3`21"/>
    <n v="344450"/>
    <n v="4686"/>
  </r>
  <r>
    <n v="2211"/>
    <x v="4"/>
    <s v="HP 17-ca2000"/>
    <x v="0"/>
    <x v="0"/>
    <x v="0"/>
    <x v="1"/>
    <s v="Int"/>
    <x v="1"/>
    <s v="1600x900/1920x1080"/>
    <x v="0"/>
    <x v="0"/>
    <n v="38544"/>
    <s v="7_35-40"/>
    <s v="3_30-40"/>
    <x v="3"/>
    <x v="7"/>
    <s v="Q3`21"/>
    <n v="85220784"/>
    <n v="1159466"/>
  </r>
  <r>
    <n v="32"/>
    <x v="4"/>
    <s v="HP 17-ca3000"/>
    <x v="0"/>
    <x v="0"/>
    <x v="0"/>
    <x v="7"/>
    <s v="Int"/>
    <x v="1"/>
    <s v="1920x1080"/>
    <x v="0"/>
    <x v="0"/>
    <n v="60321"/>
    <s v="12_60-65"/>
    <s v="6_60-70"/>
    <x v="4"/>
    <x v="7"/>
    <s v="Q3`21"/>
    <n v="1930272"/>
    <n v="26262"/>
  </r>
  <r>
    <n v="1055"/>
    <x v="4"/>
    <s v="HP 17-cp0000 Picasso"/>
    <x v="0"/>
    <x v="0"/>
    <x v="0"/>
    <x v="1"/>
    <s v="Int"/>
    <x v="1"/>
    <s v="1920x1080"/>
    <x v="0"/>
    <x v="0"/>
    <n v="39400"/>
    <s v="7_35-40"/>
    <s v="3_30-40"/>
    <x v="3"/>
    <x v="7"/>
    <s v="Q3`21"/>
    <n v="41567000"/>
    <n v="565537"/>
  </r>
  <r>
    <n v="3"/>
    <x v="4"/>
    <s v="Omen 15-ek0000"/>
    <x v="3"/>
    <x v="0"/>
    <x v="1"/>
    <x v="10"/>
    <s v="GTX1660"/>
    <x v="0"/>
    <s v="1920x1080"/>
    <x v="0"/>
    <x v="0"/>
    <n v="103612"/>
    <s v="20_100-105"/>
    <s v="10_100-110"/>
    <x v="5"/>
    <x v="7"/>
    <s v="Q3`21"/>
    <n v="310836"/>
    <n v="4229"/>
  </r>
  <r>
    <n v="11"/>
    <x v="4"/>
    <s v="Omen 15-ek1000"/>
    <x v="3"/>
    <x v="0"/>
    <x v="1"/>
    <x v="10"/>
    <s v="RTX3070"/>
    <x v="0"/>
    <s v="1920x1080/2560х1440"/>
    <x v="0"/>
    <x v="0"/>
    <n v="145294"/>
    <s v="29_145-150"/>
    <s v="14_140-150"/>
    <x v="5"/>
    <x v="7"/>
    <s v="Q3`21"/>
    <n v="1598234"/>
    <n v="21745"/>
  </r>
  <r>
    <n v="3"/>
    <x v="4"/>
    <s v="Omen 15-en0000"/>
    <x v="3"/>
    <x v="0"/>
    <x v="0"/>
    <x v="28"/>
    <s v="GTX1660"/>
    <x v="0"/>
    <s v="1920x1080"/>
    <x v="0"/>
    <x v="0"/>
    <n v="74990"/>
    <s v="14_70-75"/>
    <s v="7_70-80"/>
    <x v="6"/>
    <x v="7"/>
    <s v="Q3`21"/>
    <n v="224970"/>
    <n v="3061"/>
  </r>
  <r>
    <n v="80"/>
    <x v="4"/>
    <s v="Omen 15-en1000"/>
    <x v="3"/>
    <x v="0"/>
    <x v="0"/>
    <x v="22"/>
    <s v="RTX3070"/>
    <x v="0"/>
    <s v="1920x1080"/>
    <x v="0"/>
    <x v="0"/>
    <n v="140023"/>
    <s v="28_140-145"/>
    <s v="14_140-150"/>
    <x v="5"/>
    <x v="7"/>
    <s v="Q3`21"/>
    <n v="11201840"/>
    <n v="152406"/>
  </r>
  <r>
    <n v="70"/>
    <x v="4"/>
    <s v="Pavilion 13-bb0000"/>
    <x v="2"/>
    <x v="0"/>
    <x v="1"/>
    <x v="6"/>
    <s v="Int"/>
    <x v="3"/>
    <s v="1920x1080"/>
    <x v="0"/>
    <x v="0"/>
    <n v="52687"/>
    <s v="10_50-55"/>
    <s v="5_50-60"/>
    <x v="2"/>
    <x v="7"/>
    <s v="Q3`21"/>
    <n v="3688090"/>
    <n v="50178"/>
  </r>
  <r>
    <n v="64"/>
    <x v="4"/>
    <s v="Pavilion 14-dv0000"/>
    <x v="2"/>
    <x v="0"/>
    <x v="1"/>
    <x v="6"/>
    <s v="Int"/>
    <x v="2"/>
    <s v="1920x1080"/>
    <x v="0"/>
    <x v="0"/>
    <n v="52522"/>
    <s v="10_50-55"/>
    <s v="5_50-60"/>
    <x v="2"/>
    <x v="7"/>
    <s v="Q3`21"/>
    <n v="3361408"/>
    <n v="45733"/>
  </r>
  <r>
    <n v="78"/>
    <x v="4"/>
    <s v="Pavilion 15-dk0000"/>
    <x v="3"/>
    <x v="0"/>
    <x v="1"/>
    <x v="9"/>
    <s v="GTX1660"/>
    <x v="0"/>
    <s v="1920x1080"/>
    <x v="0"/>
    <x v="0"/>
    <n v="56990"/>
    <s v="11_55-60"/>
    <s v="5_50-60"/>
    <x v="2"/>
    <x v="7"/>
    <s v="Q3`21"/>
    <n v="4445220"/>
    <n v="60479"/>
  </r>
  <r>
    <n v="193"/>
    <x v="4"/>
    <s v="Pavilion 15-dk1000"/>
    <x v="3"/>
    <x v="0"/>
    <x v="1"/>
    <x v="10"/>
    <s v="GTX1650/GTX1660"/>
    <x v="0"/>
    <s v="1920x1080"/>
    <x v="0"/>
    <x v="0"/>
    <n v="72263"/>
    <s v="14_70-75"/>
    <s v="7_70-80"/>
    <x v="6"/>
    <x v="7"/>
    <s v="Q3`21"/>
    <n v="13946759"/>
    <n v="189752"/>
  </r>
  <r>
    <n v="689"/>
    <x v="4"/>
    <s v="Pavilion 15-ec1000"/>
    <x v="3"/>
    <x v="0"/>
    <x v="0"/>
    <x v="28"/>
    <s v="GTX1650"/>
    <x v="0"/>
    <s v="1920x1080"/>
    <x v="0"/>
    <x v="0"/>
    <n v="65255"/>
    <s v="13_65-70"/>
    <s v="6_60-70"/>
    <x v="4"/>
    <x v="7"/>
    <s v="Q3`21"/>
    <n v="44960695"/>
    <n v="611710"/>
  </r>
  <r>
    <n v="1010"/>
    <x v="4"/>
    <s v="Pavilion 15-ec2000"/>
    <x v="3"/>
    <x v="0"/>
    <x v="0"/>
    <x v="22"/>
    <s v="GTX1650"/>
    <x v="0"/>
    <s v="1920x1080"/>
    <x v="0"/>
    <x v="0"/>
    <n v="65779"/>
    <s v="13_65-70"/>
    <s v="6_60-70"/>
    <x v="4"/>
    <x v="7"/>
    <s v="Q3`21"/>
    <n v="66436790"/>
    <n v="903902"/>
  </r>
  <r>
    <n v="564"/>
    <x v="4"/>
    <s v="Pavilion 15-eg0000"/>
    <x v="1"/>
    <x v="0"/>
    <x v="1"/>
    <x v="6"/>
    <s v="MX450"/>
    <x v="0"/>
    <s v="1920x1080"/>
    <x v="0"/>
    <x v="0"/>
    <n v="60447"/>
    <s v="12_60-65"/>
    <s v="6_60-70"/>
    <x v="4"/>
    <x v="7"/>
    <s v="Q3`21"/>
    <n v="34092108"/>
    <n v="463838"/>
  </r>
  <r>
    <n v="1700"/>
    <x v="4"/>
    <s v="Pavilion 15-eh0000"/>
    <x v="0"/>
    <x v="0"/>
    <x v="0"/>
    <x v="7"/>
    <s v="Int"/>
    <x v="0"/>
    <s v="1920x1080"/>
    <x v="0"/>
    <x v="0"/>
    <n v="45345"/>
    <s v="9_45-50"/>
    <s v="4_40-50"/>
    <x v="1"/>
    <x v="7"/>
    <s v="Q3`21"/>
    <n v="77086500"/>
    <n v="1048796"/>
  </r>
  <r>
    <n v="418"/>
    <x v="4"/>
    <s v="Pavilion 15-eh1000"/>
    <x v="0"/>
    <x v="0"/>
    <x v="0"/>
    <x v="25"/>
    <s v="Int"/>
    <x v="0"/>
    <s v="1920x1080"/>
    <x v="0"/>
    <x v="0"/>
    <n v="59512"/>
    <s v="11_55-60"/>
    <s v="5_50-60"/>
    <x v="2"/>
    <x v="7"/>
    <s v="Q3`21"/>
    <n v="24876016"/>
    <n v="338449"/>
  </r>
  <r>
    <n v="124"/>
    <x v="4"/>
    <s v="Pavilion 16-a0000"/>
    <x v="3"/>
    <x v="0"/>
    <x v="1"/>
    <x v="10"/>
    <s v="GTX1650/GTX1660/RTX2060"/>
    <x v="5"/>
    <s v="1920x1080"/>
    <x v="0"/>
    <x v="0"/>
    <n v="71525"/>
    <s v="14_70-75"/>
    <s v="7_70-80"/>
    <x v="6"/>
    <x v="7"/>
    <s v="Q3`21"/>
    <n v="8869100"/>
    <n v="120668"/>
  </r>
  <r>
    <n v="86"/>
    <x v="4"/>
    <s v="Pavilion 17-cd1000"/>
    <x v="3"/>
    <x v="0"/>
    <x v="1"/>
    <x v="10"/>
    <s v="GTX1650/GTX1660"/>
    <x v="1"/>
    <s v="1920x1080"/>
    <x v="0"/>
    <x v="0"/>
    <n v="80247"/>
    <s v="16_80-85"/>
    <s v="8_80-90"/>
    <x v="5"/>
    <x v="7"/>
    <s v="Q3`21"/>
    <n v="6901242"/>
    <n v="93894"/>
  </r>
  <r>
    <n v="95"/>
    <x v="4"/>
    <s v="Pavilion x360 14-dw1000"/>
    <x v="2"/>
    <x v="0"/>
    <x v="1"/>
    <x v="6"/>
    <s v="Int"/>
    <x v="2"/>
    <s v="1920x1080"/>
    <x v="1"/>
    <x v="0"/>
    <n v="54600"/>
    <s v="10_50-55"/>
    <s v="5_50-60"/>
    <x v="2"/>
    <x v="7"/>
    <s v="Q3`21"/>
    <n v="5187000"/>
    <n v="70571"/>
  </r>
  <r>
    <n v="111"/>
    <x v="4"/>
    <s v="Pavilion x360 15-dq1000"/>
    <x v="1"/>
    <x v="0"/>
    <x v="1"/>
    <x v="11"/>
    <s v="Int/M535"/>
    <x v="0"/>
    <s v="1920x1080"/>
    <x v="1"/>
    <x v="0"/>
    <n v="58303"/>
    <s v="11_55-60"/>
    <s v="5_50-60"/>
    <x v="2"/>
    <x v="7"/>
    <s v="Q3`21"/>
    <n v="6471633"/>
    <n v="88049"/>
  </r>
  <r>
    <n v="389"/>
    <x v="4"/>
    <s v="Pavilion x360 15-er0000"/>
    <x v="0"/>
    <x v="0"/>
    <x v="1"/>
    <x v="6"/>
    <s v="Int"/>
    <x v="0"/>
    <s v="1920x1080"/>
    <x v="1"/>
    <x v="0"/>
    <n v="59128"/>
    <s v="11_55-60"/>
    <s v="5_50-60"/>
    <x v="2"/>
    <x v="7"/>
    <s v="Q3`21"/>
    <n v="23000792"/>
    <n v="312936"/>
  </r>
  <r>
    <n v="75"/>
    <x v="4"/>
    <s v="Pro Chromebook c640 G1"/>
    <x v="2"/>
    <x v="1"/>
    <x v="1"/>
    <x v="11"/>
    <s v="Int"/>
    <x v="2"/>
    <s v="1920x1080"/>
    <x v="0"/>
    <x v="0"/>
    <n v="54300"/>
    <s v="10_50-55"/>
    <s v="5_50-60"/>
    <x v="2"/>
    <x v="7"/>
    <s v="Q3`21"/>
    <n v="4072500"/>
    <n v="55408"/>
  </r>
  <r>
    <n v="609"/>
    <x v="4"/>
    <s v="ProBook 430 G7"/>
    <x v="2"/>
    <x v="1"/>
    <x v="1"/>
    <x v="11"/>
    <s v="Int"/>
    <x v="3"/>
    <s v="1920x1080"/>
    <x v="0"/>
    <x v="0"/>
    <n v="63562"/>
    <s v="12_60-65"/>
    <s v="6_60-70"/>
    <x v="4"/>
    <x v="7"/>
    <s v="Q3`21"/>
    <n v="38709258"/>
    <n v="526657"/>
  </r>
  <r>
    <n v="1991"/>
    <x v="4"/>
    <s v="ProBook 430 G8"/>
    <x v="2"/>
    <x v="1"/>
    <x v="1"/>
    <x v="6"/>
    <s v="Int"/>
    <x v="3"/>
    <s v="1920x1080"/>
    <x v="0"/>
    <x v="0"/>
    <n v="64293"/>
    <s v="12_60-65"/>
    <s v="6_60-70"/>
    <x v="4"/>
    <x v="7"/>
    <s v="Q3`21"/>
    <n v="128007363"/>
    <n v="1741597"/>
  </r>
  <r>
    <n v="139"/>
    <x v="4"/>
    <s v="ProBook 440 G7"/>
    <x v="2"/>
    <x v="1"/>
    <x v="1"/>
    <x v="11"/>
    <s v="Int"/>
    <x v="2"/>
    <s v="1366x768/1920x1080"/>
    <x v="0"/>
    <x v="0"/>
    <n v="62092"/>
    <s v="12_60-65"/>
    <s v="6_60-70"/>
    <x v="4"/>
    <x v="7"/>
    <s v="Q3`21"/>
    <n v="8630788"/>
    <n v="117426"/>
  </r>
  <r>
    <n v="217"/>
    <x v="4"/>
    <s v="ProBook 440 G8"/>
    <x v="2"/>
    <x v="1"/>
    <x v="1"/>
    <x v="6"/>
    <s v="Int"/>
    <x v="2"/>
    <s v="1920x1080"/>
    <x v="0"/>
    <x v="0"/>
    <n v="71621"/>
    <s v="14_70-75"/>
    <s v="7_70-80"/>
    <x v="6"/>
    <x v="7"/>
    <s v="Q3`21"/>
    <n v="15541757"/>
    <n v="211452"/>
  </r>
  <r>
    <n v="1388"/>
    <x v="4"/>
    <s v="ProBook 445 G7"/>
    <x v="2"/>
    <x v="1"/>
    <x v="0"/>
    <x v="7"/>
    <s v="Int"/>
    <x v="2"/>
    <s v="1920x1080"/>
    <x v="0"/>
    <x v="0"/>
    <n v="55769"/>
    <s v="11_55-60"/>
    <s v="5_50-60"/>
    <x v="2"/>
    <x v="7"/>
    <s v="Q3`21"/>
    <n v="77407372"/>
    <n v="1053162"/>
  </r>
  <r>
    <n v="213"/>
    <x v="4"/>
    <s v="ProBook 445 G8"/>
    <x v="2"/>
    <x v="1"/>
    <x v="0"/>
    <x v="30"/>
    <s v="Int"/>
    <x v="2"/>
    <s v="1920x1080"/>
    <x v="0"/>
    <x v="0"/>
    <n v="72340"/>
    <s v="14_70-75"/>
    <s v="7_70-80"/>
    <x v="6"/>
    <x v="7"/>
    <s v="Q3`21"/>
    <n v="15408420"/>
    <n v="209638"/>
  </r>
  <r>
    <n v="632"/>
    <x v="4"/>
    <s v="ProBook 450 G7"/>
    <x v="0"/>
    <x v="1"/>
    <x v="1"/>
    <x v="11"/>
    <s v="Int"/>
    <x v="0"/>
    <s v="1920x1080"/>
    <x v="0"/>
    <x v="0"/>
    <n v="73890"/>
    <s v="14_70-75"/>
    <s v="7_70-80"/>
    <x v="6"/>
    <x v="7"/>
    <s v="Q3`21"/>
    <n v="46698480"/>
    <n v="635353"/>
  </r>
  <r>
    <n v="986"/>
    <x v="4"/>
    <s v="ProBook 450 G8"/>
    <x v="0"/>
    <x v="1"/>
    <x v="1"/>
    <x v="6"/>
    <s v="Int"/>
    <x v="0"/>
    <s v="1920x1080"/>
    <x v="0"/>
    <x v="0"/>
    <n v="71725"/>
    <s v="14_70-75"/>
    <s v="7_70-80"/>
    <x v="6"/>
    <x v="7"/>
    <s v="Q3`21"/>
    <n v="70720850"/>
    <n v="962188"/>
  </r>
  <r>
    <n v="91"/>
    <x v="4"/>
    <s v="ProBook 455 G7"/>
    <x v="0"/>
    <x v="1"/>
    <x v="0"/>
    <x v="7"/>
    <s v="Int"/>
    <x v="0"/>
    <s v="1920x1080"/>
    <x v="0"/>
    <x v="0"/>
    <n v="55573"/>
    <s v="11_55-60"/>
    <s v="5_50-60"/>
    <x v="2"/>
    <x v="7"/>
    <s v="Q3`21"/>
    <n v="5057143"/>
    <n v="68805"/>
  </r>
  <r>
    <n v="346"/>
    <x v="4"/>
    <s v="ProBook 470 G7"/>
    <x v="1"/>
    <x v="1"/>
    <x v="1"/>
    <x v="11"/>
    <s v="Radeon 530"/>
    <x v="1"/>
    <s v="1920x1080"/>
    <x v="0"/>
    <x v="0"/>
    <n v="67371"/>
    <s v="13_65-70"/>
    <s v="6_60-70"/>
    <x v="4"/>
    <x v="7"/>
    <s v="Q3`21"/>
    <n v="23310366"/>
    <n v="317148"/>
  </r>
  <r>
    <n v="119"/>
    <x v="4"/>
    <s v="ProBook 470 G8"/>
    <x v="0"/>
    <x v="1"/>
    <x v="1"/>
    <x v="6"/>
    <s v="Int"/>
    <x v="1"/>
    <s v="1920x1080"/>
    <x v="0"/>
    <x v="0"/>
    <n v="72817"/>
    <s v="14_70-75"/>
    <s v="7_70-80"/>
    <x v="6"/>
    <x v="7"/>
    <s v="Q3`21"/>
    <n v="8665223"/>
    <n v="117894"/>
  </r>
  <r>
    <n v="51"/>
    <x v="4"/>
    <s v="ProBook 630 G8"/>
    <x v="2"/>
    <x v="1"/>
    <x v="1"/>
    <x v="6"/>
    <s v="Int"/>
    <x v="3"/>
    <s v="1920x1080"/>
    <x v="0"/>
    <x v="0"/>
    <n v="79990"/>
    <s v="15_75-80"/>
    <s v="7_70-80"/>
    <x v="6"/>
    <x v="7"/>
    <s v="Q3`21"/>
    <n v="4079490"/>
    <n v="55503"/>
  </r>
  <r>
    <n v="30"/>
    <x v="4"/>
    <s v="ProBook 635 G7"/>
    <x v="2"/>
    <x v="1"/>
    <x v="0"/>
    <x v="7"/>
    <s v="Int"/>
    <x v="3"/>
    <s v="1920x1080"/>
    <x v="0"/>
    <x v="0"/>
    <n v="84730"/>
    <s v="16_80-85"/>
    <s v="8_80-90"/>
    <x v="5"/>
    <x v="7"/>
    <s v="Q3`21"/>
    <n v="2541900"/>
    <n v="34584"/>
  </r>
  <r>
    <n v="311"/>
    <x v="4"/>
    <s v="ProBook 640 G8"/>
    <x v="2"/>
    <x v="1"/>
    <x v="1"/>
    <x v="6"/>
    <s v="Int"/>
    <x v="2"/>
    <s v="1920x1080"/>
    <x v="0"/>
    <x v="0"/>
    <n v="95675"/>
    <s v="19_95-100"/>
    <s v="9_90-100"/>
    <x v="5"/>
    <x v="7"/>
    <s v="Q3`21"/>
    <n v="29754925"/>
    <n v="404829"/>
  </r>
  <r>
    <n v="14"/>
    <x v="4"/>
    <s v="ProBook 650 G5"/>
    <x v="0"/>
    <x v="1"/>
    <x v="1"/>
    <x v="4"/>
    <s v="Int"/>
    <x v="0"/>
    <s v="1920x1080"/>
    <x v="0"/>
    <x v="0"/>
    <n v="68804"/>
    <s v="13_65-70"/>
    <s v="6_60-70"/>
    <x v="4"/>
    <x v="7"/>
    <s v="Q3`21"/>
    <n v="963256"/>
    <n v="13106"/>
  </r>
  <r>
    <n v="307"/>
    <x v="4"/>
    <s v="ProBook 650 G8"/>
    <x v="0"/>
    <x v="1"/>
    <x v="1"/>
    <x v="6"/>
    <s v="Int"/>
    <x v="0"/>
    <s v="1920x1080"/>
    <x v="0"/>
    <x v="0"/>
    <n v="85273"/>
    <s v="17_85-90"/>
    <s v="8_80-90"/>
    <x v="5"/>
    <x v="7"/>
    <s v="Q3`21"/>
    <n v="26178811"/>
    <n v="356174"/>
  </r>
  <r>
    <n v="34"/>
    <x v="4"/>
    <s v="ProBook x360 435 G7"/>
    <x v="2"/>
    <x v="1"/>
    <x v="0"/>
    <x v="7"/>
    <s v="Int"/>
    <x v="3"/>
    <s v="1920x1080"/>
    <x v="1"/>
    <x v="0"/>
    <n v="67340"/>
    <s v="13_65-70"/>
    <s v="6_60-70"/>
    <x v="4"/>
    <x v="7"/>
    <s v="Q3`21"/>
    <n v="2289560"/>
    <n v="31150"/>
  </r>
  <r>
    <n v="51"/>
    <x v="4"/>
    <s v="ProBook x360 435 G8"/>
    <x v="2"/>
    <x v="1"/>
    <x v="0"/>
    <x v="30"/>
    <s v="Int"/>
    <x v="3"/>
    <s v="1920x1080"/>
    <x v="1"/>
    <x v="0"/>
    <n v="69815"/>
    <s v="13_65-70"/>
    <s v="6_60-70"/>
    <x v="4"/>
    <x v="7"/>
    <s v="Q3`21"/>
    <n v="3560565"/>
    <n v="48443"/>
  </r>
  <r>
    <n v="6"/>
    <x v="4"/>
    <s v="Spectre x360 13-aw0000"/>
    <x v="2"/>
    <x v="0"/>
    <x v="1"/>
    <x v="11"/>
    <s v="Int"/>
    <x v="3"/>
    <s v="1920x1080"/>
    <x v="1"/>
    <x v="0"/>
    <n v="113797"/>
    <s v="22_110-115"/>
    <s v="11_110-120"/>
    <x v="5"/>
    <x v="7"/>
    <s v="Q3`21"/>
    <n v="682782"/>
    <n v="9290"/>
  </r>
  <r>
    <n v="27"/>
    <x v="4"/>
    <s v="Spectre x360 13-aw2000"/>
    <x v="2"/>
    <x v="0"/>
    <x v="1"/>
    <x v="6"/>
    <s v="Int"/>
    <x v="3"/>
    <s v="1920x1080"/>
    <x v="1"/>
    <x v="0"/>
    <n v="119438"/>
    <s v="23_115-120"/>
    <s v="11_110-120"/>
    <x v="5"/>
    <x v="7"/>
    <s v="Q3`21"/>
    <n v="3224826"/>
    <n v="43875"/>
  </r>
  <r>
    <n v="204"/>
    <x v="4"/>
    <s v="Spectre x360 14-ea0000"/>
    <x v="2"/>
    <x v="0"/>
    <x v="1"/>
    <x v="6"/>
    <s v="Int"/>
    <x v="3"/>
    <s v="1920x1080"/>
    <x v="1"/>
    <x v="0"/>
    <n v="125574"/>
    <s v="25_125-130"/>
    <s v="12_120-130"/>
    <x v="5"/>
    <x v="7"/>
    <s v="Q3`21"/>
    <n v="25617096"/>
    <n v="348532"/>
  </r>
  <r>
    <n v="20"/>
    <x v="4"/>
    <s v="Spectre x360 15-eb0000"/>
    <x v="3"/>
    <x v="0"/>
    <x v="1"/>
    <x v="11"/>
    <s v="MX350/GTX1650"/>
    <x v="0"/>
    <s v="3840x2160"/>
    <x v="1"/>
    <x v="0"/>
    <n v="180731"/>
    <s v="36_180-185"/>
    <s v="18_180-190"/>
    <x v="5"/>
    <x v="7"/>
    <s v="Q3`21"/>
    <n v="3614620"/>
    <n v="49179"/>
  </r>
  <r>
    <n v="33"/>
    <x v="4"/>
    <s v="Spectre x360 15-eb1000"/>
    <x v="0"/>
    <x v="0"/>
    <x v="1"/>
    <x v="6"/>
    <s v="Int"/>
    <x v="0"/>
    <s v="3840x2160"/>
    <x v="1"/>
    <x v="0"/>
    <n v="157090"/>
    <s v="31_155-160"/>
    <s v="15_150-160"/>
    <x v="5"/>
    <x v="7"/>
    <s v="Q3`21"/>
    <n v="5183970"/>
    <n v="70530"/>
  </r>
  <r>
    <n v="148"/>
    <x v="4"/>
    <s v="Victus 16-e0000"/>
    <x v="3"/>
    <x v="0"/>
    <x v="0"/>
    <x v="22"/>
    <s v="RX5500M/RTX3050 Ti/RTX3060"/>
    <x v="5"/>
    <s v="1920x1080"/>
    <x v="0"/>
    <x v="0"/>
    <n v="62730"/>
    <s v="12_60-65"/>
    <s v="6_60-70"/>
    <x v="4"/>
    <x v="7"/>
    <s v="Q3`21"/>
    <n v="9284040"/>
    <n v="126313"/>
  </r>
  <r>
    <n v="55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7"/>
    <s v="Q3`21"/>
    <n v="10583650"/>
    <n v="143995"/>
  </r>
  <r>
    <n v="67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7"/>
    <s v="Q3`21"/>
    <n v="8535130"/>
    <n v="116124"/>
  </r>
  <r>
    <n v="6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7"/>
    <s v="Q3`21"/>
    <n v="12426780"/>
    <n v="169072"/>
  </r>
  <r>
    <n v="5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7"/>
    <s v="Q3`21"/>
    <n v="636000"/>
    <n v="8653"/>
  </r>
  <r>
    <n v="2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7"/>
    <s v="Q3`21"/>
    <n v="249980"/>
    <n v="3401"/>
  </r>
  <r>
    <n v="21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7"/>
    <s v="Q3`21"/>
    <n v="4829790"/>
    <n v="65711"/>
  </r>
  <r>
    <n v="5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7"/>
    <s v="Q3`21"/>
    <n v="11655336"/>
    <n v="158576"/>
  </r>
  <r>
    <n v="113"/>
    <x v="5"/>
    <s v="IdeaPad 1 11ADA05"/>
    <x v="4"/>
    <x v="0"/>
    <x v="0"/>
    <x v="8"/>
    <s v="Int"/>
    <x v="4"/>
    <s v="1366x1768"/>
    <x v="0"/>
    <x v="0"/>
    <n v="26574"/>
    <s v="5_25-30"/>
    <s v="2_20-30"/>
    <x v="0"/>
    <x v="7"/>
    <s v="Q3`21"/>
    <n v="3002862"/>
    <n v="40855"/>
  </r>
  <r>
    <n v="200"/>
    <x v="5"/>
    <s v="IdeaPad 1 14IGL05"/>
    <x v="2"/>
    <x v="0"/>
    <x v="1"/>
    <x v="2"/>
    <s v="Int"/>
    <x v="2"/>
    <s v="1920x1080"/>
    <x v="0"/>
    <x v="1"/>
    <n v="29880"/>
    <s v="5_25-30"/>
    <s v="2_20-30"/>
    <x v="0"/>
    <x v="7"/>
    <s v="Q3`21"/>
    <n v="5976000"/>
    <n v="81306"/>
  </r>
  <r>
    <n v="408"/>
    <x v="5"/>
    <s v="IdeaPad 100-15 Core"/>
    <x v="1"/>
    <x v="0"/>
    <x v="1"/>
    <x v="31"/>
    <s v="G920"/>
    <x v="0"/>
    <s v="1366x768"/>
    <x v="0"/>
    <x v="0"/>
    <n v="30000"/>
    <s v="6_30-35"/>
    <s v="3_30-40"/>
    <x v="3"/>
    <x v="7"/>
    <s v="Q3`21"/>
    <n v="12240000"/>
    <n v="166531"/>
  </r>
  <r>
    <n v="26"/>
    <x v="5"/>
    <s v="IdeaPad 100s-11"/>
    <x v="4"/>
    <x v="0"/>
    <x v="1"/>
    <x v="19"/>
    <s v="Int"/>
    <x v="4"/>
    <s v="1366x768"/>
    <x v="0"/>
    <x v="2"/>
    <n v="25000"/>
    <s v="5_25-30"/>
    <s v="2_20-30"/>
    <x v="0"/>
    <x v="7"/>
    <s v="Q3`21"/>
    <n v="650000"/>
    <n v="8844"/>
  </r>
  <r>
    <n v="952"/>
    <x v="5"/>
    <s v="IdeaPad 100s-14"/>
    <x v="2"/>
    <x v="0"/>
    <x v="1"/>
    <x v="26"/>
    <s v="Int"/>
    <x v="2"/>
    <s v="1366x768"/>
    <x v="0"/>
    <x v="1"/>
    <n v="31000"/>
    <s v="6_30-35"/>
    <s v="3_30-40"/>
    <x v="3"/>
    <x v="7"/>
    <s v="Q3`21"/>
    <n v="29512000"/>
    <n v="401524"/>
  </r>
  <r>
    <n v="112"/>
    <x v="5"/>
    <s v="IdeaPad 110-17I (K)"/>
    <x v="1"/>
    <x v="0"/>
    <x v="1"/>
    <x v="3"/>
    <s v="R5 M430"/>
    <x v="1"/>
    <s v="1600x900"/>
    <x v="0"/>
    <x v="0"/>
    <n v="32500"/>
    <s v="6_30-35"/>
    <s v="3_30-40"/>
    <x v="3"/>
    <x v="7"/>
    <s v="Q3`21"/>
    <n v="3640000"/>
    <n v="49524"/>
  </r>
  <r>
    <n v="6"/>
    <x v="5"/>
    <s v="IdeaPad 3 14ADA05"/>
    <x v="2"/>
    <x v="0"/>
    <x v="0"/>
    <x v="1"/>
    <s v="Int"/>
    <x v="2"/>
    <s v="1920x1080"/>
    <x v="0"/>
    <x v="0"/>
    <n v="40775"/>
    <s v="8_40-45"/>
    <s v="4_40-50"/>
    <x v="1"/>
    <x v="7"/>
    <s v="Q3`21"/>
    <n v="244650"/>
    <n v="3329"/>
  </r>
  <r>
    <n v="3267"/>
    <x v="5"/>
    <s v="IdeaPad 3 14IIL05"/>
    <x v="2"/>
    <x v="0"/>
    <x v="1"/>
    <x v="5"/>
    <s v="Int"/>
    <x v="2"/>
    <s v="1920x1080"/>
    <x v="0"/>
    <x v="0"/>
    <n v="46657"/>
    <s v="9_45-50"/>
    <s v="4_40-50"/>
    <x v="1"/>
    <x v="7"/>
    <s v="Q3`21"/>
    <n v="152428419"/>
    <n v="2073856"/>
  </r>
  <r>
    <n v="5384"/>
    <x v="5"/>
    <s v="IdeaPad 3 14ITL6"/>
    <x v="2"/>
    <x v="0"/>
    <x v="1"/>
    <x v="6"/>
    <s v="Int"/>
    <x v="2"/>
    <s v="1920x1080"/>
    <x v="0"/>
    <x v="0"/>
    <n v="46757"/>
    <s v="9_45-50"/>
    <s v="4_40-50"/>
    <x v="1"/>
    <x v="7"/>
    <s v="Q3`21"/>
    <n v="251739688"/>
    <n v="3425030"/>
  </r>
  <r>
    <n v="4293"/>
    <x v="5"/>
    <s v="IdeaPad 3 15ADA05"/>
    <x v="0"/>
    <x v="0"/>
    <x v="0"/>
    <x v="1"/>
    <s v="Int"/>
    <x v="0"/>
    <s v="1920x1080"/>
    <x v="0"/>
    <x v="0"/>
    <n v="32398"/>
    <s v="6_30-35"/>
    <s v="3_30-40"/>
    <x v="3"/>
    <x v="7"/>
    <s v="Q3`21"/>
    <n v="139084614"/>
    <n v="1892308"/>
  </r>
  <r>
    <n v="280"/>
    <x v="5"/>
    <s v="IdeaPad 3 15ALC6"/>
    <x v="0"/>
    <x v="0"/>
    <x v="0"/>
    <x v="25"/>
    <s v="Int"/>
    <x v="0"/>
    <s v="1920x1080"/>
    <x v="0"/>
    <x v="0"/>
    <n v="60300"/>
    <s v="12_60-65"/>
    <s v="6_60-70"/>
    <x v="4"/>
    <x v="7"/>
    <s v="Q3`21"/>
    <n v="16884000"/>
    <n v="229714"/>
  </r>
  <r>
    <n v="128"/>
    <x v="5"/>
    <s v="IdeaPad 3 15ARE05"/>
    <x v="0"/>
    <x v="0"/>
    <x v="0"/>
    <x v="7"/>
    <s v="Int"/>
    <x v="0"/>
    <s v="1920x1080"/>
    <x v="0"/>
    <x v="0"/>
    <n v="43871"/>
    <s v="8_40-45"/>
    <s v="4_40-50"/>
    <x v="1"/>
    <x v="7"/>
    <s v="Q3`21"/>
    <n v="5615488"/>
    <n v="76401"/>
  </r>
  <r>
    <n v="319"/>
    <x v="5"/>
    <s v="IdeaPad 3 15IGL05"/>
    <x v="0"/>
    <x v="0"/>
    <x v="1"/>
    <x v="2"/>
    <s v="Int"/>
    <x v="0"/>
    <s v="1920x1080"/>
    <x v="0"/>
    <x v="1"/>
    <n v="28962"/>
    <s v="5_25-30"/>
    <s v="2_20-30"/>
    <x v="0"/>
    <x v="7"/>
    <s v="Q3`21"/>
    <n v="9238878"/>
    <n v="125699"/>
  </r>
  <r>
    <n v="63"/>
    <x v="5"/>
    <s v="IdeaPad 3 15IIL05"/>
    <x v="0"/>
    <x v="0"/>
    <x v="1"/>
    <x v="5"/>
    <s v="Int"/>
    <x v="0"/>
    <s v="1920x1080"/>
    <x v="0"/>
    <x v="0"/>
    <n v="43896"/>
    <s v="8_40-45"/>
    <s v="4_40-50"/>
    <x v="1"/>
    <x v="7"/>
    <s v="Q3`21"/>
    <n v="2765448"/>
    <n v="37625"/>
  </r>
  <r>
    <n v="683"/>
    <x v="5"/>
    <s v="IdeaPad 3 15ITL6"/>
    <x v="0"/>
    <x v="0"/>
    <x v="1"/>
    <x v="6"/>
    <s v="Int"/>
    <x v="0"/>
    <s v="1920x1080"/>
    <x v="0"/>
    <x v="0"/>
    <n v="37664"/>
    <s v="7_35-40"/>
    <s v="3_30-40"/>
    <x v="3"/>
    <x v="7"/>
    <s v="Q3`21"/>
    <n v="25724512"/>
    <n v="349993"/>
  </r>
  <r>
    <n v="1801"/>
    <x v="5"/>
    <s v="IdeaPad 3 17ADA05"/>
    <x v="0"/>
    <x v="0"/>
    <x v="0"/>
    <x v="1"/>
    <s v="Int"/>
    <x v="1"/>
    <s v="1600x900"/>
    <x v="0"/>
    <x v="0"/>
    <n v="40149"/>
    <s v="8_40-45"/>
    <s v="4_40-50"/>
    <x v="1"/>
    <x v="7"/>
    <s v="Q3`21"/>
    <n v="72308349"/>
    <n v="983787"/>
  </r>
  <r>
    <n v="608"/>
    <x v="5"/>
    <s v="IdeaPad 3 17ALC6"/>
    <x v="0"/>
    <x v="0"/>
    <x v="0"/>
    <x v="25"/>
    <s v="Int"/>
    <x v="1"/>
    <s v="1920x1080"/>
    <x v="0"/>
    <x v="0"/>
    <n v="62243"/>
    <s v="12_60-65"/>
    <s v="6_60-70"/>
    <x v="4"/>
    <x v="7"/>
    <s v="Q3`21"/>
    <n v="37843744"/>
    <n v="514881"/>
  </r>
  <r>
    <n v="1702"/>
    <x v="5"/>
    <s v="IdeaPad 3 17ITL6"/>
    <x v="0"/>
    <x v="0"/>
    <x v="1"/>
    <x v="6"/>
    <s v="Int"/>
    <x v="1"/>
    <s v="1600x900"/>
    <x v="0"/>
    <x v="0"/>
    <n v="45373"/>
    <s v="9_45-50"/>
    <s v="4_40-50"/>
    <x v="1"/>
    <x v="7"/>
    <s v="Q3`21"/>
    <n v="77224846"/>
    <n v="1050678"/>
  </r>
  <r>
    <n v="75"/>
    <x v="5"/>
    <s v="IdeaPad 300-15 (A)"/>
    <x v="0"/>
    <x v="0"/>
    <x v="1"/>
    <x v="12"/>
    <s v="Int"/>
    <x v="0"/>
    <s v="1920x1080"/>
    <x v="0"/>
    <x v="1"/>
    <n v="30000"/>
    <s v="6_30-35"/>
    <s v="3_30-40"/>
    <x v="3"/>
    <x v="7"/>
    <s v="Q3`21"/>
    <n v="2250000"/>
    <n v="30612"/>
  </r>
  <r>
    <n v="68"/>
    <x v="5"/>
    <s v="IdeaPad 320-17A (BR)"/>
    <x v="0"/>
    <x v="0"/>
    <x v="0"/>
    <x v="23"/>
    <s v="Int"/>
    <x v="1"/>
    <s v="1366x768"/>
    <x v="0"/>
    <x v="0"/>
    <n v="40000"/>
    <s v="8_40-45"/>
    <s v="4_40-50"/>
    <x v="1"/>
    <x v="7"/>
    <s v="Q3`21"/>
    <n v="2720000"/>
    <n v="37007"/>
  </r>
  <r>
    <n v="50"/>
    <x v="5"/>
    <s v="IdeaPad 330-15ARR"/>
    <x v="0"/>
    <x v="0"/>
    <x v="0"/>
    <x v="8"/>
    <s v="Int"/>
    <x v="0"/>
    <s v="1920x1080"/>
    <x v="0"/>
    <x v="0"/>
    <n v="39140"/>
    <s v="7_35-40"/>
    <s v="3_30-40"/>
    <x v="3"/>
    <x v="7"/>
    <s v="Q3`21"/>
    <n v="1957000"/>
    <n v="26626"/>
  </r>
  <r>
    <n v="751"/>
    <x v="5"/>
    <s v="IdeaPad 330-17AST"/>
    <x v="0"/>
    <x v="0"/>
    <x v="0"/>
    <x v="0"/>
    <s v="Int"/>
    <x v="1"/>
    <s v="1600x900"/>
    <x v="0"/>
    <x v="0"/>
    <n v="35000"/>
    <s v="7_35-40"/>
    <s v="3_30-40"/>
    <x v="3"/>
    <x v="7"/>
    <s v="Q3`21"/>
    <n v="26285000"/>
    <n v="357619"/>
  </r>
  <r>
    <n v="1"/>
    <x v="5"/>
    <s v="IdeaPad 330s-15IKB"/>
    <x v="1"/>
    <x v="0"/>
    <x v="1"/>
    <x v="15"/>
    <s v="Radeon 540"/>
    <x v="0"/>
    <s v="1920x1080"/>
    <x v="0"/>
    <x v="0"/>
    <n v="45265"/>
    <s v="9_45-50"/>
    <s v="4_40-50"/>
    <x v="1"/>
    <x v="7"/>
    <s v="Q3`21"/>
    <n v="45265"/>
    <n v="616"/>
  </r>
  <r>
    <n v="990"/>
    <x v="5"/>
    <s v="IdeaPad 5 14ALC05"/>
    <x v="2"/>
    <x v="0"/>
    <x v="0"/>
    <x v="25"/>
    <s v="Int"/>
    <x v="2"/>
    <s v="1920x1080"/>
    <x v="0"/>
    <x v="0"/>
    <n v="54927"/>
    <s v="10_50-55"/>
    <s v="5_50-60"/>
    <x v="2"/>
    <x v="7"/>
    <s v="Q3`21"/>
    <n v="54377730"/>
    <n v="739833"/>
  </r>
  <r>
    <n v="290"/>
    <x v="5"/>
    <s v="IdeaPad 5 14ARE05"/>
    <x v="2"/>
    <x v="0"/>
    <x v="0"/>
    <x v="7"/>
    <s v="Int"/>
    <x v="2"/>
    <s v="1920x1080"/>
    <x v="0"/>
    <x v="0"/>
    <n v="54875"/>
    <s v="10_50-55"/>
    <s v="5_50-60"/>
    <x v="2"/>
    <x v="7"/>
    <s v="Q3`21"/>
    <n v="15913750"/>
    <n v="216514"/>
  </r>
  <r>
    <n v="189"/>
    <x v="5"/>
    <s v="IdeaPad 5 14ITL05"/>
    <x v="2"/>
    <x v="0"/>
    <x v="1"/>
    <x v="6"/>
    <s v="Int"/>
    <x v="2"/>
    <s v="1920x1080"/>
    <x v="0"/>
    <x v="0"/>
    <n v="54974"/>
    <s v="10_50-55"/>
    <s v="5_50-60"/>
    <x v="2"/>
    <x v="7"/>
    <s v="Q3`21"/>
    <n v="10390086"/>
    <n v="141362"/>
  </r>
  <r>
    <n v="263"/>
    <x v="5"/>
    <s v="IdeaPad 5 15ALC05"/>
    <x v="0"/>
    <x v="0"/>
    <x v="0"/>
    <x v="25"/>
    <s v="Int"/>
    <x v="0"/>
    <s v="1920x1080"/>
    <x v="0"/>
    <x v="0"/>
    <n v="55080"/>
    <s v="11_55-60"/>
    <s v="5_50-60"/>
    <x v="2"/>
    <x v="7"/>
    <s v="Q3`21"/>
    <n v="14486040"/>
    <n v="197089"/>
  </r>
  <r>
    <n v="191"/>
    <x v="5"/>
    <s v="IdeaPad 5 15ARE05"/>
    <x v="0"/>
    <x v="0"/>
    <x v="0"/>
    <x v="7"/>
    <s v="Int"/>
    <x v="0"/>
    <s v="1920x1080"/>
    <x v="0"/>
    <x v="0"/>
    <n v="60554"/>
    <s v="12_60-65"/>
    <s v="6_60-70"/>
    <x v="4"/>
    <x v="7"/>
    <s v="Q3`21"/>
    <n v="11565814"/>
    <n v="157358"/>
  </r>
  <r>
    <n v="37"/>
    <x v="5"/>
    <s v="IdeaPad 5 15ITL05"/>
    <x v="0"/>
    <x v="0"/>
    <x v="1"/>
    <x v="6"/>
    <s v="Int"/>
    <x v="0"/>
    <s v="1920x1080"/>
    <x v="0"/>
    <x v="0"/>
    <n v="53390"/>
    <s v="10_50-55"/>
    <s v="5_50-60"/>
    <x v="2"/>
    <x v="7"/>
    <s v="Q3`21"/>
    <n v="1975430"/>
    <n v="26877"/>
  </r>
  <r>
    <n v="206"/>
    <x v="5"/>
    <s v="IdeaPad 5 Pro 14ITL6"/>
    <x v="2"/>
    <x v="0"/>
    <x v="1"/>
    <x v="6"/>
    <s v="Int/MX450"/>
    <x v="2"/>
    <s v="2240x1400/2880x1800"/>
    <x v="0"/>
    <x v="0"/>
    <n v="80678"/>
    <s v="16_80-85"/>
    <s v="8_80-90"/>
    <x v="5"/>
    <x v="7"/>
    <s v="Q3`21"/>
    <n v="16619668"/>
    <n v="226118"/>
  </r>
  <r>
    <n v="219"/>
    <x v="5"/>
    <s v="IdeaPad 5 Pro 16ACH6"/>
    <x v="1"/>
    <x v="0"/>
    <x v="1"/>
    <x v="21"/>
    <s v="Int"/>
    <x v="5"/>
    <s v="1920x1200/2560x1600"/>
    <x v="0"/>
    <x v="0"/>
    <n v="96300"/>
    <s v="19_95-100"/>
    <s v="9_90-100"/>
    <x v="5"/>
    <x v="7"/>
    <s v="Q3`21"/>
    <n v="21089700"/>
    <n v="286935"/>
  </r>
  <r>
    <n v="52"/>
    <x v="5"/>
    <s v="IdeaPad 5 Pro 16IHU6"/>
    <x v="1"/>
    <x v="0"/>
    <x v="1"/>
    <x v="21"/>
    <s v="MX450"/>
    <x v="5"/>
    <s v="1920x1200/2560x1600"/>
    <x v="0"/>
    <x v="0"/>
    <n v="119990"/>
    <s v="23_115-120"/>
    <s v="11_110-120"/>
    <x v="5"/>
    <x v="7"/>
    <s v="Q3`21"/>
    <n v="6239480"/>
    <n v="84891"/>
  </r>
  <r>
    <n v="90"/>
    <x v="5"/>
    <s v="IdeaPad 500-15"/>
    <x v="3"/>
    <x v="0"/>
    <x v="1"/>
    <x v="27"/>
    <s v="R7 M360"/>
    <x v="0"/>
    <s v="1920x1080"/>
    <x v="0"/>
    <x v="0"/>
    <n v="45000"/>
    <s v="9_45-50"/>
    <s v="4_40-50"/>
    <x v="1"/>
    <x v="7"/>
    <s v="Q3`21"/>
    <n v="4050000"/>
    <n v="55102"/>
  </r>
  <r>
    <n v="15"/>
    <x v="5"/>
    <s v="IdeaPad Creator 5i 15IMH05"/>
    <x v="3"/>
    <x v="0"/>
    <x v="1"/>
    <x v="10"/>
    <s v="GTX1650"/>
    <x v="0"/>
    <s v="1920x1080"/>
    <x v="0"/>
    <x v="0"/>
    <n v="97657"/>
    <s v="19_95-100"/>
    <s v="9_90-100"/>
    <x v="5"/>
    <x v="7"/>
    <s v="Q3`21"/>
    <n v="1464855"/>
    <n v="19930"/>
  </r>
  <r>
    <n v="515"/>
    <x v="5"/>
    <s v="IdeaPad Flex 3 11ADA05"/>
    <x v="4"/>
    <x v="0"/>
    <x v="0"/>
    <x v="1"/>
    <s v="Int"/>
    <x v="4"/>
    <s v="1366x768"/>
    <x v="1"/>
    <x v="0"/>
    <n v="24990"/>
    <s v="4_20-25"/>
    <s v="2_20-30"/>
    <x v="0"/>
    <x v="7"/>
    <s v="Q3`21"/>
    <n v="12869850"/>
    <n v="175100"/>
  </r>
  <r>
    <n v="117"/>
    <x v="5"/>
    <s v="IdeaPad Flex 3 11IGL05"/>
    <x v="4"/>
    <x v="0"/>
    <x v="1"/>
    <x v="2"/>
    <s v="Int"/>
    <x v="4"/>
    <s v="1366x768"/>
    <x v="1"/>
    <x v="1"/>
    <n v="24990"/>
    <s v="4_20-25"/>
    <s v="2_20-30"/>
    <x v="0"/>
    <x v="7"/>
    <s v="Q3`21"/>
    <n v="2923830"/>
    <n v="39780"/>
  </r>
  <r>
    <n v="37"/>
    <x v="5"/>
    <s v="IdeaPad Flex 5 15IIL05"/>
    <x v="0"/>
    <x v="0"/>
    <x v="1"/>
    <x v="5"/>
    <s v="Int"/>
    <x v="0"/>
    <s v="1920x1080"/>
    <x v="1"/>
    <x v="0"/>
    <n v="64990"/>
    <s v="12_60-65"/>
    <s v="6_60-70"/>
    <x v="4"/>
    <x v="7"/>
    <s v="Q3`21"/>
    <n v="2404630"/>
    <n v="32716"/>
  </r>
  <r>
    <n v="1083"/>
    <x v="5"/>
    <s v="IdeaPad Gaming 3 15ARH05"/>
    <x v="3"/>
    <x v="0"/>
    <x v="0"/>
    <x v="28"/>
    <s v="GTX1650, GTX1650 Ti"/>
    <x v="0"/>
    <s v="1920x1080"/>
    <x v="0"/>
    <x v="0"/>
    <n v="66818"/>
    <s v="13_65-70"/>
    <s v="6_60-70"/>
    <x v="4"/>
    <x v="7"/>
    <s v="Q3`21"/>
    <n v="72363894"/>
    <n v="984543"/>
  </r>
  <r>
    <n v="5121"/>
    <x v="5"/>
    <s v="IdeaPad Gaming 3 15IMH05"/>
    <x v="3"/>
    <x v="0"/>
    <x v="1"/>
    <x v="10"/>
    <s v="GTX1650, GTX1650 Ti"/>
    <x v="0"/>
    <s v="1920x1080"/>
    <x v="0"/>
    <x v="0"/>
    <n v="71307"/>
    <s v="14_70-75"/>
    <s v="7_70-80"/>
    <x v="6"/>
    <x v="7"/>
    <s v="Q3`21"/>
    <n v="365163147"/>
    <n v="4968206"/>
  </r>
  <r>
    <n v="4"/>
    <x v="5"/>
    <s v="IdeaPad L3 15IML05"/>
    <x v="0"/>
    <x v="0"/>
    <x v="1"/>
    <x v="11"/>
    <s v="Int"/>
    <x v="0"/>
    <s v="1920x1080"/>
    <x v="0"/>
    <x v="0"/>
    <n v="28217"/>
    <s v="5_25-30"/>
    <s v="2_20-30"/>
    <x v="0"/>
    <x v="7"/>
    <s v="Q3`21"/>
    <n v="112868"/>
    <n v="1536"/>
  </r>
  <r>
    <n v="9"/>
    <x v="5"/>
    <s v="IdeaPad L3 15ITL6"/>
    <x v="0"/>
    <x v="0"/>
    <x v="1"/>
    <x v="6"/>
    <s v="Int"/>
    <x v="0"/>
    <s v="1920x1080"/>
    <x v="0"/>
    <x v="0"/>
    <n v="63095"/>
    <s v="12_60-65"/>
    <s v="6_60-70"/>
    <x v="4"/>
    <x v="7"/>
    <s v="Q3`21"/>
    <n v="567855"/>
    <n v="7726"/>
  </r>
  <r>
    <n v="2606"/>
    <x v="5"/>
    <s v="IdeaPad L340-15API"/>
    <x v="0"/>
    <x v="0"/>
    <x v="0"/>
    <x v="1"/>
    <s v="Int"/>
    <x v="0"/>
    <s v="1920x1080"/>
    <x v="0"/>
    <x v="0"/>
    <n v="36221"/>
    <s v="7_35-40"/>
    <s v="3_30-40"/>
    <x v="3"/>
    <x v="7"/>
    <s v="Q3`21"/>
    <n v="94391926"/>
    <n v="1284244"/>
  </r>
  <r>
    <n v="20"/>
    <x v="5"/>
    <s v="IdeaPad L340-17API"/>
    <x v="0"/>
    <x v="0"/>
    <x v="0"/>
    <x v="1"/>
    <s v="Int"/>
    <x v="1"/>
    <s v="1920x1080"/>
    <x v="0"/>
    <x v="0"/>
    <n v="59639"/>
    <s v="11_55-60"/>
    <s v="5_50-60"/>
    <x v="2"/>
    <x v="7"/>
    <s v="Q3`21"/>
    <n v="1192780"/>
    <n v="16228"/>
  </r>
  <r>
    <n v="655"/>
    <x v="5"/>
    <s v="IdeaPad L340-17IRH"/>
    <x v="3"/>
    <x v="0"/>
    <x v="1"/>
    <x v="9"/>
    <s v="GTX1050/GTX1650"/>
    <x v="1"/>
    <s v="1920x1080"/>
    <x v="0"/>
    <x v="0"/>
    <n v="67201"/>
    <s v="13_65-70"/>
    <s v="6_60-70"/>
    <x v="4"/>
    <x v="7"/>
    <s v="Q3`21"/>
    <n v="44016655"/>
    <n v="598866"/>
  </r>
  <r>
    <n v="8843"/>
    <x v="5"/>
    <s v="IdeaPad S145-15API"/>
    <x v="0"/>
    <x v="0"/>
    <x v="0"/>
    <x v="1"/>
    <s v="Int"/>
    <x v="0"/>
    <s v="1920x1080"/>
    <x v="0"/>
    <x v="0"/>
    <n v="34857"/>
    <s v="6_30-35"/>
    <s v="3_30-40"/>
    <x v="3"/>
    <x v="7"/>
    <s v="Q3`21"/>
    <n v="308240451"/>
    <n v="4193748"/>
  </r>
  <r>
    <n v="15"/>
    <x v="5"/>
    <s v="IdeaPad S145-15AST"/>
    <x v="0"/>
    <x v="0"/>
    <x v="0"/>
    <x v="0"/>
    <s v="Int"/>
    <x v="0"/>
    <s v="1920x1080"/>
    <x v="0"/>
    <x v="0"/>
    <n v="30990"/>
    <s v="6_30-35"/>
    <s v="3_30-40"/>
    <x v="3"/>
    <x v="7"/>
    <s v="Q3`21"/>
    <n v="464850"/>
    <n v="6324"/>
  </r>
  <r>
    <n v="108"/>
    <x v="5"/>
    <s v="IdeaPad S145-15IIL"/>
    <x v="0"/>
    <x v="0"/>
    <x v="1"/>
    <x v="5"/>
    <s v="Int"/>
    <x v="0"/>
    <s v="1920x1080"/>
    <x v="0"/>
    <x v="0"/>
    <n v="35932"/>
    <s v="7_35-40"/>
    <s v="3_30-40"/>
    <x v="3"/>
    <x v="7"/>
    <s v="Q3`21"/>
    <n v="3880656"/>
    <n v="52798"/>
  </r>
  <r>
    <n v="26"/>
    <x v="5"/>
    <s v="IdeaPad Y700-17"/>
    <x v="3"/>
    <x v="0"/>
    <x v="1"/>
    <x v="27"/>
    <s v="GTX960"/>
    <x v="1"/>
    <s v="1920x1080"/>
    <x v="0"/>
    <x v="0"/>
    <n v="65000"/>
    <s v="13_65-70"/>
    <s v="6_60-70"/>
    <x v="4"/>
    <x v="7"/>
    <s v="Q3`21"/>
    <n v="1690000"/>
    <n v="22993"/>
  </r>
  <r>
    <n v="11"/>
    <x v="5"/>
    <s v="Legion 5 15ACH6"/>
    <x v="3"/>
    <x v="0"/>
    <x v="0"/>
    <x v="22"/>
    <s v="RTX3050/RTX3050 Ti"/>
    <x v="0"/>
    <s v="1920x1080"/>
    <x v="0"/>
    <x v="0"/>
    <n v="105526"/>
    <s v="21_105-110"/>
    <s v="10_100-110"/>
    <x v="5"/>
    <x v="7"/>
    <s v="Q3`21"/>
    <n v="1160786"/>
    <n v="15793"/>
  </r>
  <r>
    <n v="868"/>
    <x v="5"/>
    <s v="Legion 5 15ACH6H"/>
    <x v="3"/>
    <x v="0"/>
    <x v="0"/>
    <x v="22"/>
    <s v="RTX3060/RTX3070"/>
    <x v="0"/>
    <s v="1920x1080/2560x1600"/>
    <x v="0"/>
    <x v="0"/>
    <n v="124838"/>
    <s v="24_120-125"/>
    <s v="12_120-130"/>
    <x v="5"/>
    <x v="7"/>
    <s v="Q3`21"/>
    <n v="108359384"/>
    <n v="1474277"/>
  </r>
  <r>
    <n v="212"/>
    <x v="5"/>
    <s v="Legion 5 15ARH05"/>
    <x v="3"/>
    <x v="0"/>
    <x v="0"/>
    <x v="28"/>
    <s v="GTX1650/GTX1660"/>
    <x v="0"/>
    <s v="1920x1080"/>
    <x v="0"/>
    <x v="0"/>
    <n v="92272"/>
    <s v="18_90-95"/>
    <s v="9_90-100"/>
    <x v="5"/>
    <x v="7"/>
    <s v="Q3`21"/>
    <n v="19561664"/>
    <n v="266145"/>
  </r>
  <r>
    <n v="80"/>
    <x v="5"/>
    <s v="Legion 5 15ITH6"/>
    <x v="3"/>
    <x v="0"/>
    <x v="1"/>
    <x v="21"/>
    <s v="RTX3050, RTX3050 Ti"/>
    <x v="0"/>
    <s v="1920x1080"/>
    <x v="0"/>
    <x v="0"/>
    <n v="102657"/>
    <s v="20_100-105"/>
    <s v="10_100-110"/>
    <x v="5"/>
    <x v="7"/>
    <s v="Q3`21"/>
    <n v="8212560"/>
    <n v="111736"/>
  </r>
  <r>
    <n v="37"/>
    <x v="5"/>
    <s v="Legion 5 15ITH6H"/>
    <x v="3"/>
    <x v="0"/>
    <x v="1"/>
    <x v="21"/>
    <s v="RTX3060"/>
    <x v="0"/>
    <s v="1920x1080"/>
    <x v="0"/>
    <x v="0"/>
    <n v="125293"/>
    <s v="25_125-130"/>
    <s v="12_120-130"/>
    <x v="5"/>
    <x v="7"/>
    <s v="Q3`21"/>
    <n v="4635841"/>
    <n v="63073"/>
  </r>
  <r>
    <n v="176"/>
    <x v="5"/>
    <s v="Legion 5 17ACH6H"/>
    <x v="3"/>
    <x v="0"/>
    <x v="0"/>
    <x v="22"/>
    <s v="RTX3060/RTX3070"/>
    <x v="1"/>
    <s v="1920x1080"/>
    <x v="0"/>
    <x v="0"/>
    <n v="125133"/>
    <s v="25_125-130"/>
    <s v="12_120-130"/>
    <x v="5"/>
    <x v="7"/>
    <s v="Q3`21"/>
    <n v="22023408"/>
    <n v="299638"/>
  </r>
  <r>
    <n v="465"/>
    <x v="5"/>
    <s v="Legion 5 17ARH05H"/>
    <x v="3"/>
    <x v="0"/>
    <x v="0"/>
    <x v="28"/>
    <s v="GTX1660/RTX2060"/>
    <x v="1"/>
    <s v="1920x1080"/>
    <x v="0"/>
    <x v="0"/>
    <n v="88390"/>
    <s v="17_85-90"/>
    <s v="8_80-90"/>
    <x v="5"/>
    <x v="7"/>
    <s v="Q3`21"/>
    <n v="41101350"/>
    <n v="559202"/>
  </r>
  <r>
    <n v="2"/>
    <x v="5"/>
    <s v="Legion 5 17IMH05"/>
    <x v="3"/>
    <x v="0"/>
    <x v="1"/>
    <x v="10"/>
    <s v="GTX1660"/>
    <x v="1"/>
    <s v="1920x1080"/>
    <x v="0"/>
    <x v="0"/>
    <n v="92990"/>
    <s v="18_90-95"/>
    <s v="9_90-100"/>
    <x v="5"/>
    <x v="7"/>
    <s v="Q3`21"/>
    <n v="185980"/>
    <n v="2530"/>
  </r>
  <r>
    <n v="9"/>
    <x v="5"/>
    <s v="Legion 5 17ITH6"/>
    <x v="3"/>
    <x v="0"/>
    <x v="1"/>
    <x v="21"/>
    <s v="RTX3050, RTX3050 Ti"/>
    <x v="1"/>
    <s v="1920x1080"/>
    <x v="0"/>
    <x v="0"/>
    <n v="130190"/>
    <s v="26_130-135"/>
    <s v="13_130-140"/>
    <x v="5"/>
    <x v="7"/>
    <s v="Q3`21"/>
    <n v="1171710"/>
    <n v="15942"/>
  </r>
  <r>
    <n v="52"/>
    <x v="5"/>
    <s v="Legion 5 Pro 16ACH6"/>
    <x v="3"/>
    <x v="0"/>
    <x v="0"/>
    <x v="22"/>
    <s v="RTX3050, RTX3050 Ti"/>
    <x v="5"/>
    <s v="1920x1080/2560x1600"/>
    <x v="0"/>
    <x v="0"/>
    <n v="119019"/>
    <s v="23_115-120"/>
    <s v="11_110-120"/>
    <x v="5"/>
    <x v="7"/>
    <s v="Q3`21"/>
    <n v="6188988"/>
    <n v="84204"/>
  </r>
  <r>
    <n v="486"/>
    <x v="5"/>
    <s v="Legion 5 Pro 16ACH6H"/>
    <x v="3"/>
    <x v="0"/>
    <x v="0"/>
    <x v="22"/>
    <s v="RTX3060/RTX3070"/>
    <x v="5"/>
    <s v="3840x2160/2560x1600"/>
    <x v="0"/>
    <x v="0"/>
    <n v="141325"/>
    <s v="28_140-145"/>
    <s v="14_140-150"/>
    <x v="5"/>
    <x v="7"/>
    <s v="Q3`21"/>
    <n v="68683950"/>
    <n v="934476"/>
  </r>
  <r>
    <n v="45"/>
    <x v="5"/>
    <s v="Legion 5 Pro 16ITH6"/>
    <x v="3"/>
    <x v="0"/>
    <x v="1"/>
    <x v="21"/>
    <s v="RTX3050 Ti"/>
    <x v="5"/>
    <s v="2560x1600"/>
    <x v="0"/>
    <x v="0"/>
    <n v="149213"/>
    <s v="29_145-150"/>
    <s v="14_140-150"/>
    <x v="5"/>
    <x v="7"/>
    <s v="Q3`21"/>
    <n v="6714585"/>
    <n v="91355"/>
  </r>
  <r>
    <n v="33"/>
    <x v="5"/>
    <s v="Legion 5i 15IMH05"/>
    <x v="3"/>
    <x v="0"/>
    <x v="1"/>
    <x v="10"/>
    <s v="GTX1650/GTX1660/RTX2060/RTX3050 Ti"/>
    <x v="0"/>
    <s v="1920x1080"/>
    <x v="0"/>
    <x v="0"/>
    <n v="96711"/>
    <s v="19_95-100"/>
    <s v="9_90-100"/>
    <x v="5"/>
    <x v="7"/>
    <s v="Q3`21"/>
    <n v="3191463"/>
    <n v="43421"/>
  </r>
  <r>
    <n v="2"/>
    <x v="5"/>
    <s v="Legion 5Pi 15IMH05"/>
    <x v="3"/>
    <x v="0"/>
    <x v="1"/>
    <x v="10"/>
    <s v="GTX1650/GTX1660"/>
    <x v="0"/>
    <s v="1920x1080"/>
    <x v="0"/>
    <x v="0"/>
    <n v="86657"/>
    <s v="17_85-90"/>
    <s v="8_80-90"/>
    <x v="5"/>
    <x v="7"/>
    <s v="Q3`21"/>
    <n v="173314"/>
    <n v="2358"/>
  </r>
  <r>
    <n v="413"/>
    <x v="5"/>
    <s v="Legion 7 16ACH6H"/>
    <x v="3"/>
    <x v="0"/>
    <x v="0"/>
    <x v="22"/>
    <s v="RTX3060, RTX3070, RTX3080"/>
    <x v="5"/>
    <s v="2560x1600"/>
    <x v="0"/>
    <x v="0"/>
    <n v="174100"/>
    <s v="34_170-175"/>
    <s v="17_170-180"/>
    <x v="5"/>
    <x v="7"/>
    <s v="Q3`21"/>
    <n v="71903300"/>
    <n v="978276"/>
  </r>
  <r>
    <n v="19"/>
    <x v="5"/>
    <s v="Legion 7 16ITH6H"/>
    <x v="3"/>
    <x v="0"/>
    <x v="1"/>
    <x v="21"/>
    <s v="RTX3060/RTX3070"/>
    <x v="5"/>
    <s v="2560x1600"/>
    <x v="0"/>
    <x v="0"/>
    <n v="179980"/>
    <s v="35_175-180"/>
    <s v="17_170-180"/>
    <x v="5"/>
    <x v="7"/>
    <s v="Q3`21"/>
    <n v="3419620"/>
    <n v="46525"/>
  </r>
  <r>
    <n v="2"/>
    <x v="5"/>
    <s v="Legion 7i 15IMHG05"/>
    <x v="3"/>
    <x v="0"/>
    <x v="1"/>
    <x v="10"/>
    <s v="RTX2070/RTX2080"/>
    <x v="0"/>
    <s v="1920x1080"/>
    <x v="0"/>
    <x v="0"/>
    <n v="178790"/>
    <s v="35_175-180"/>
    <s v="17_170-180"/>
    <x v="5"/>
    <x v="7"/>
    <s v="Q3`21"/>
    <n v="357580"/>
    <n v="4865"/>
  </r>
  <r>
    <n v="7"/>
    <x v="5"/>
    <s v="Legion Creator 7i 15IMH05"/>
    <x v="3"/>
    <x v="0"/>
    <x v="1"/>
    <x v="10"/>
    <s v="RTX2060"/>
    <x v="0"/>
    <s v="1920x1080"/>
    <x v="0"/>
    <x v="0"/>
    <n v="222990"/>
    <s v="44_220-225"/>
    <s v="22_220-230"/>
    <x v="5"/>
    <x v="7"/>
    <s v="Q3`21"/>
    <n v="1560930"/>
    <n v="21237"/>
  </r>
  <r>
    <n v="6"/>
    <x v="5"/>
    <s v="Legion Slim 7i 15IMH5"/>
    <x v="3"/>
    <x v="0"/>
    <x v="1"/>
    <x v="10"/>
    <s v="RTX2060, RTX2070"/>
    <x v="0"/>
    <s v="1920x1080"/>
    <x v="0"/>
    <x v="0"/>
    <n v="150490"/>
    <s v="30_150-155"/>
    <s v="15_150-160"/>
    <x v="5"/>
    <x v="7"/>
    <s v="Q3`21"/>
    <n v="902940"/>
    <n v="12285"/>
  </r>
  <r>
    <n v="192"/>
    <x v="5"/>
    <s v="Thinkbook 13s-ACN G3"/>
    <x v="2"/>
    <x v="1"/>
    <x v="0"/>
    <x v="30"/>
    <s v="Int"/>
    <x v="3"/>
    <s v="1920x1200/2560x1600"/>
    <x v="0"/>
    <x v="0"/>
    <n v="69840"/>
    <s v="13_65-70"/>
    <s v="6_60-70"/>
    <x v="4"/>
    <x v="7"/>
    <s v="Q3`21"/>
    <n v="13409280"/>
    <n v="182439"/>
  </r>
  <r>
    <n v="315"/>
    <x v="5"/>
    <s v="Thinkbook 13s-ITL G2"/>
    <x v="2"/>
    <x v="1"/>
    <x v="1"/>
    <x v="6"/>
    <s v="Int"/>
    <x v="3"/>
    <s v="1920x1200/2560x1600"/>
    <x v="0"/>
    <x v="0"/>
    <n v="85940"/>
    <s v="17_85-90"/>
    <s v="8_80-90"/>
    <x v="5"/>
    <x v="7"/>
    <s v="Q3`21"/>
    <n v="27071100"/>
    <n v="368314"/>
  </r>
  <r>
    <n v="640"/>
    <x v="5"/>
    <s v="Thinkbook 14-ACL G3"/>
    <x v="2"/>
    <x v="1"/>
    <x v="0"/>
    <x v="25"/>
    <s v="Int"/>
    <x v="2"/>
    <s v="1920x1080"/>
    <x v="0"/>
    <x v="0"/>
    <n v="56528"/>
    <s v="11_55-60"/>
    <s v="5_50-60"/>
    <x v="2"/>
    <x v="7"/>
    <s v="Q3`21"/>
    <n v="36177920"/>
    <n v="492217"/>
  </r>
  <r>
    <n v="434"/>
    <x v="5"/>
    <s v="Thinkbook 14-ARE G2"/>
    <x v="2"/>
    <x v="1"/>
    <x v="0"/>
    <x v="7"/>
    <s v="Int"/>
    <x v="2"/>
    <s v="1920x1080"/>
    <x v="0"/>
    <x v="0"/>
    <n v="53888"/>
    <s v="10_50-55"/>
    <s v="5_50-60"/>
    <x v="2"/>
    <x v="7"/>
    <s v="Q3`21"/>
    <n v="23387392"/>
    <n v="318196"/>
  </r>
  <r>
    <n v="44"/>
    <x v="5"/>
    <s v="Thinkbook 14-IIL"/>
    <x v="2"/>
    <x v="1"/>
    <x v="1"/>
    <x v="11"/>
    <s v="Int"/>
    <x v="2"/>
    <s v="1920x1080"/>
    <x v="0"/>
    <x v="0"/>
    <n v="55730"/>
    <s v="11_55-60"/>
    <s v="5_50-60"/>
    <x v="2"/>
    <x v="7"/>
    <s v="Q3`21"/>
    <n v="2452120"/>
    <n v="33362"/>
  </r>
  <r>
    <n v="160"/>
    <x v="5"/>
    <s v="Thinkbook 14-ITL G2"/>
    <x v="2"/>
    <x v="1"/>
    <x v="1"/>
    <x v="6"/>
    <s v="Int"/>
    <x v="2"/>
    <s v="1920x1080"/>
    <x v="0"/>
    <x v="0"/>
    <n v="65667"/>
    <s v="13_65-70"/>
    <s v="6_60-70"/>
    <x v="4"/>
    <x v="7"/>
    <s v="Q3`21"/>
    <n v="10506720"/>
    <n v="142949"/>
  </r>
  <r>
    <n v="149"/>
    <x v="5"/>
    <s v="Thinkbook 14s Yoga ITL"/>
    <x v="2"/>
    <x v="1"/>
    <x v="1"/>
    <x v="6"/>
    <s v="Int"/>
    <x v="2"/>
    <s v="1920x1080"/>
    <x v="1"/>
    <x v="0"/>
    <n v="82881"/>
    <s v="16_80-85"/>
    <s v="8_80-90"/>
    <x v="5"/>
    <x v="7"/>
    <s v="Q3`21"/>
    <n v="12349269"/>
    <n v="168017"/>
  </r>
  <r>
    <n v="1035"/>
    <x v="5"/>
    <s v="Thinkbook 15-ACL G3"/>
    <x v="0"/>
    <x v="1"/>
    <x v="0"/>
    <x v="25"/>
    <s v="Int"/>
    <x v="0"/>
    <s v="1920x1080"/>
    <x v="0"/>
    <x v="0"/>
    <n v="54990"/>
    <s v="10_50-55"/>
    <s v="5_50-60"/>
    <x v="2"/>
    <x v="7"/>
    <s v="Q3`21"/>
    <n v="56914650"/>
    <n v="774349"/>
  </r>
  <r>
    <n v="1394"/>
    <x v="5"/>
    <s v="Thinkbook 15-ARE G2"/>
    <x v="0"/>
    <x v="1"/>
    <x v="0"/>
    <x v="7"/>
    <s v="Int"/>
    <x v="0"/>
    <s v="1920x1080"/>
    <x v="0"/>
    <x v="0"/>
    <n v="57968"/>
    <s v="11_55-60"/>
    <s v="5_50-60"/>
    <x v="2"/>
    <x v="7"/>
    <s v="Q3`21"/>
    <n v="80807392"/>
    <n v="1099420"/>
  </r>
  <r>
    <n v="333"/>
    <x v="5"/>
    <s v="Thinkbook 15-IIL"/>
    <x v="0"/>
    <x v="1"/>
    <x v="1"/>
    <x v="5"/>
    <s v="Int"/>
    <x v="0"/>
    <s v="1920x1080"/>
    <x v="0"/>
    <x v="0"/>
    <n v="58424"/>
    <s v="11_55-60"/>
    <s v="5_50-60"/>
    <x v="2"/>
    <x v="7"/>
    <s v="Q3`21"/>
    <n v="19455192"/>
    <n v="264696"/>
  </r>
  <r>
    <n v="3417"/>
    <x v="5"/>
    <s v="Thinkbook 15-ITL G2"/>
    <x v="0"/>
    <x v="1"/>
    <x v="1"/>
    <x v="6"/>
    <s v="Int"/>
    <x v="0"/>
    <s v="1920x1080"/>
    <x v="0"/>
    <x v="0"/>
    <n v="66295"/>
    <s v="13_65-70"/>
    <s v="6_60-70"/>
    <x v="4"/>
    <x v="7"/>
    <s v="Q3`21"/>
    <n v="226530015"/>
    <n v="3082041"/>
  </r>
  <r>
    <n v="253"/>
    <x v="5"/>
    <s v="Thinkbook 15P-IMH"/>
    <x v="3"/>
    <x v="1"/>
    <x v="1"/>
    <x v="10"/>
    <s v="GTX1650"/>
    <x v="0"/>
    <s v="1920x1080"/>
    <x v="0"/>
    <x v="0"/>
    <n v="93490"/>
    <s v="18_90-95"/>
    <s v="9_90-100"/>
    <x v="5"/>
    <x v="7"/>
    <s v="Q3`21"/>
    <n v="23652970"/>
    <n v="321809"/>
  </r>
  <r>
    <n v="227"/>
    <x v="5"/>
    <s v="ThinkPad E14 Gen2-ITU"/>
    <x v="2"/>
    <x v="1"/>
    <x v="1"/>
    <x v="6"/>
    <s v="Int"/>
    <x v="2"/>
    <s v="1920x1080"/>
    <x v="0"/>
    <x v="0"/>
    <n v="73976"/>
    <s v="14_70-75"/>
    <s v="7_70-80"/>
    <x v="6"/>
    <x v="7"/>
    <s v="Q3`21"/>
    <n v="16792552"/>
    <n v="228470"/>
  </r>
  <r>
    <n v="1128"/>
    <x v="5"/>
    <s v="ThinkPad E14-IML"/>
    <x v="2"/>
    <x v="1"/>
    <x v="1"/>
    <x v="11"/>
    <s v="Int/RX640"/>
    <x v="2"/>
    <s v="1920x1080"/>
    <x v="0"/>
    <x v="0"/>
    <n v="77766"/>
    <s v="15_75-80"/>
    <s v="7_70-80"/>
    <x v="6"/>
    <x v="7"/>
    <s v="Q3`21"/>
    <n v="87720048"/>
    <n v="1193470"/>
  </r>
  <r>
    <n v="36"/>
    <x v="5"/>
    <s v="ThinkPad E15 Gen2-ITU"/>
    <x v="0"/>
    <x v="1"/>
    <x v="1"/>
    <x v="6"/>
    <s v="Int"/>
    <x v="0"/>
    <s v="1920x1080"/>
    <x v="0"/>
    <x v="0"/>
    <n v="75911"/>
    <s v="15_75-80"/>
    <s v="7_70-80"/>
    <x v="6"/>
    <x v="7"/>
    <s v="Q3`21"/>
    <n v="2732796"/>
    <n v="37181"/>
  </r>
  <r>
    <n v="213"/>
    <x v="5"/>
    <s v="ThinkPad E15-IML"/>
    <x v="0"/>
    <x v="1"/>
    <x v="1"/>
    <x v="11"/>
    <s v="Int"/>
    <x v="0"/>
    <s v="1920x1080"/>
    <x v="0"/>
    <x v="0"/>
    <n v="61447"/>
    <s v="12_60-65"/>
    <s v="6_60-70"/>
    <x v="4"/>
    <x v="7"/>
    <s v="Q3`21"/>
    <n v="13088211"/>
    <n v="178071"/>
  </r>
  <r>
    <n v="180"/>
    <x v="5"/>
    <s v="ThinkPad L13"/>
    <x v="2"/>
    <x v="1"/>
    <x v="1"/>
    <x v="11"/>
    <s v="Int"/>
    <x v="3"/>
    <s v="1920x1080"/>
    <x v="0"/>
    <x v="0"/>
    <n v="79990"/>
    <s v="15_75-80"/>
    <s v="7_70-80"/>
    <x v="6"/>
    <x v="7"/>
    <s v="Q3`21"/>
    <n v="14398200"/>
    <n v="195894"/>
  </r>
  <r>
    <n v="231"/>
    <x v="5"/>
    <s v="ThinkPad L13 Gen2"/>
    <x v="2"/>
    <x v="1"/>
    <x v="1"/>
    <x v="6"/>
    <s v="Int"/>
    <x v="3"/>
    <s v="1920x1080"/>
    <x v="0"/>
    <x v="0"/>
    <n v="75789"/>
    <s v="15_75-80"/>
    <s v="7_70-80"/>
    <x v="6"/>
    <x v="7"/>
    <s v="Q3`21"/>
    <n v="17507259"/>
    <n v="238194"/>
  </r>
  <r>
    <n v="147"/>
    <x v="5"/>
    <s v="ThinkPad L13 Yoga"/>
    <x v="2"/>
    <x v="1"/>
    <x v="1"/>
    <x v="11"/>
    <s v="Int"/>
    <x v="3"/>
    <s v="1920x1080"/>
    <x v="1"/>
    <x v="0"/>
    <n v="84760"/>
    <s v="16_80-85"/>
    <s v="8_80-90"/>
    <x v="5"/>
    <x v="7"/>
    <s v="Q3`21"/>
    <n v="12459720"/>
    <n v="169520"/>
  </r>
  <r>
    <n v="18"/>
    <x v="5"/>
    <s v="ThinkPad L13 Yoga Gen2"/>
    <x v="2"/>
    <x v="1"/>
    <x v="1"/>
    <x v="6"/>
    <s v="Int"/>
    <x v="3"/>
    <s v="1920x1080"/>
    <x v="1"/>
    <x v="0"/>
    <n v="91603"/>
    <s v="18_90-95"/>
    <s v="9_90-100"/>
    <x v="5"/>
    <x v="7"/>
    <s v="Q3`21"/>
    <n v="1648854"/>
    <n v="22433"/>
  </r>
  <r>
    <n v="681"/>
    <x v="5"/>
    <s v="ThinkPad L14 AMD Gen1"/>
    <x v="2"/>
    <x v="1"/>
    <x v="0"/>
    <x v="7"/>
    <s v="Int"/>
    <x v="2"/>
    <s v="1920x1080"/>
    <x v="1"/>
    <x v="0"/>
    <n v="107749"/>
    <s v="21_105-110"/>
    <s v="10_100-110"/>
    <x v="5"/>
    <x v="7"/>
    <s v="Q3`21"/>
    <n v="73377069"/>
    <n v="998327"/>
  </r>
  <r>
    <n v="27"/>
    <x v="5"/>
    <s v="ThinkPad P1 Gen3"/>
    <x v="5"/>
    <x v="1"/>
    <x v="1"/>
    <x v="10"/>
    <s v="Int/Quadro T1000/P2000"/>
    <x v="0"/>
    <s v="1920x1080/3840x2160"/>
    <x v="0"/>
    <x v="0"/>
    <n v="287210"/>
    <s v="57_285-290"/>
    <s v="28_280-290"/>
    <x v="5"/>
    <x v="7"/>
    <s v="Q3`21"/>
    <n v="7754670"/>
    <n v="105506"/>
  </r>
  <r>
    <n v="20"/>
    <x v="5"/>
    <s v="ThinkPad P14s Gen1"/>
    <x v="5"/>
    <x v="1"/>
    <x v="1"/>
    <x v="11"/>
    <s v="Quadro P520"/>
    <x v="2"/>
    <s v="1920x1080/3840x2160"/>
    <x v="0"/>
    <x v="0"/>
    <n v="128600"/>
    <s v="25_125-130"/>
    <s v="12_120-130"/>
    <x v="5"/>
    <x v="7"/>
    <s v="Q3`21"/>
    <n v="2572000"/>
    <n v="34993"/>
  </r>
  <r>
    <n v="1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7"/>
    <s v="Q3`21"/>
    <n v="1351933"/>
    <n v="18394"/>
  </r>
  <r>
    <n v="61"/>
    <x v="5"/>
    <s v="ThinkPad P15 Gen1"/>
    <x v="5"/>
    <x v="1"/>
    <x v="1"/>
    <x v="10"/>
    <s v="RTX3000/RTX4000"/>
    <x v="0"/>
    <s v="1920x1080/3840x2160"/>
    <x v="0"/>
    <x v="0"/>
    <n v="217828"/>
    <s v="43_215-220"/>
    <s v="21_210-220"/>
    <x v="5"/>
    <x v="7"/>
    <s v="Q3`21"/>
    <n v="13287508"/>
    <n v="180782"/>
  </r>
  <r>
    <n v="20"/>
    <x v="5"/>
    <s v="ThinkPad P15s Gen1"/>
    <x v="5"/>
    <x v="1"/>
    <x v="1"/>
    <x v="11"/>
    <s v="Qoadro P520"/>
    <x v="0"/>
    <s v="1920x1080"/>
    <x v="0"/>
    <x v="0"/>
    <n v="143980"/>
    <s v="28_140-145"/>
    <s v="14_140-150"/>
    <x v="5"/>
    <x v="7"/>
    <s v="Q3`21"/>
    <n v="2879600"/>
    <n v="39178"/>
  </r>
  <r>
    <n v="32"/>
    <x v="5"/>
    <s v="ThinkPad P15s Gen2"/>
    <x v="5"/>
    <x v="1"/>
    <x v="1"/>
    <x v="6"/>
    <s v="Qoadro T500"/>
    <x v="0"/>
    <s v="1920x1080"/>
    <x v="0"/>
    <x v="0"/>
    <n v="135460"/>
    <s v="27_135-140"/>
    <s v="13_130-140"/>
    <x v="5"/>
    <x v="7"/>
    <s v="Q3`21"/>
    <n v="4334720"/>
    <n v="58976"/>
  </r>
  <r>
    <n v="37"/>
    <x v="5"/>
    <s v="ThinkPad P15v Gen1"/>
    <x v="5"/>
    <x v="1"/>
    <x v="1"/>
    <x v="10"/>
    <s v="Int/Quadro P620"/>
    <x v="0"/>
    <s v="1920x1080"/>
    <x v="0"/>
    <x v="0"/>
    <n v="168450"/>
    <s v="33_165-170"/>
    <s v="16_160-170"/>
    <x v="5"/>
    <x v="7"/>
    <s v="Q3`21"/>
    <n v="6232650"/>
    <n v="84798"/>
  </r>
  <r>
    <n v="1"/>
    <x v="5"/>
    <s v="ThinkPad P17 Gen1"/>
    <x v="5"/>
    <x v="1"/>
    <x v="1"/>
    <x v="10"/>
    <s v="Quadro T2000/RTX5000"/>
    <x v="1"/>
    <s v="1920x1080/3840x2160"/>
    <x v="0"/>
    <x v="0"/>
    <n v="184800"/>
    <s v="36_180-185"/>
    <s v="18_180-190"/>
    <x v="5"/>
    <x v="7"/>
    <s v="Q3`21"/>
    <n v="184800"/>
    <n v="2514"/>
  </r>
  <r>
    <n v="473"/>
    <x v="5"/>
    <s v="ThinkPad T14 AMD Gen1"/>
    <x v="2"/>
    <x v="1"/>
    <x v="0"/>
    <x v="7"/>
    <s v="Int"/>
    <x v="2"/>
    <s v="1920x1080"/>
    <x v="0"/>
    <x v="0"/>
    <n v="86211"/>
    <s v="17_85-90"/>
    <s v="8_80-90"/>
    <x v="5"/>
    <x v="7"/>
    <s v="Q3`21"/>
    <n v="40777803"/>
    <n v="554800"/>
  </r>
  <r>
    <n v="1"/>
    <x v="5"/>
    <s v="ThinkPad T14 AMD Gen2"/>
    <x v="2"/>
    <x v="1"/>
    <x v="0"/>
    <x v="30"/>
    <s v="Int"/>
    <x v="2"/>
    <s v="1920x1080"/>
    <x v="0"/>
    <x v="0"/>
    <n v="103210"/>
    <s v="20_100-105"/>
    <s v="10_100-110"/>
    <x v="5"/>
    <x v="7"/>
    <s v="Q3`21"/>
    <n v="103210"/>
    <n v="1404"/>
  </r>
  <r>
    <n v="1149"/>
    <x v="5"/>
    <s v="ThinkPad T14 Gen1"/>
    <x v="2"/>
    <x v="1"/>
    <x v="1"/>
    <x v="11"/>
    <s v="Int"/>
    <x v="2"/>
    <s v="1920x1080/3840x2160"/>
    <x v="0"/>
    <x v="0"/>
    <n v="96739"/>
    <s v="19_95-100"/>
    <s v="9_90-100"/>
    <x v="5"/>
    <x v="7"/>
    <s v="Q3`21"/>
    <n v="111153111"/>
    <n v="1512287"/>
  </r>
  <r>
    <n v="77"/>
    <x v="5"/>
    <s v="ThinkPad T14 Gen2"/>
    <x v="2"/>
    <x v="1"/>
    <x v="1"/>
    <x v="6"/>
    <s v="Int"/>
    <x v="2"/>
    <s v="1920x1080/3840x2160"/>
    <x v="0"/>
    <x v="0"/>
    <n v="130907"/>
    <s v="26_130-135"/>
    <s v="13_130-140"/>
    <x v="5"/>
    <x v="7"/>
    <s v="Q3`21"/>
    <n v="10079839"/>
    <n v="137141"/>
  </r>
  <r>
    <n v="62"/>
    <x v="5"/>
    <s v="ThinkPad T14s AMD Gen1"/>
    <x v="2"/>
    <x v="1"/>
    <x v="0"/>
    <x v="7"/>
    <s v="Int"/>
    <x v="2"/>
    <s v="1920x1080"/>
    <x v="0"/>
    <x v="0"/>
    <n v="115364"/>
    <s v="23_115-120"/>
    <s v="11_110-120"/>
    <x v="5"/>
    <x v="7"/>
    <s v="Q3`21"/>
    <n v="7152568"/>
    <n v="97314"/>
  </r>
  <r>
    <n v="115"/>
    <x v="5"/>
    <s v="ThinkPad T14s Gen1"/>
    <x v="2"/>
    <x v="1"/>
    <x v="1"/>
    <x v="11"/>
    <s v="Int"/>
    <x v="2"/>
    <s v="1920x1080"/>
    <x v="0"/>
    <x v="0"/>
    <n v="126613"/>
    <s v="25_125-130"/>
    <s v="12_120-130"/>
    <x v="5"/>
    <x v="7"/>
    <s v="Q3`21"/>
    <n v="14560495"/>
    <n v="198102"/>
  </r>
  <r>
    <n v="1"/>
    <x v="5"/>
    <s v="ThinkPad T14s Gen2"/>
    <x v="2"/>
    <x v="1"/>
    <x v="1"/>
    <x v="6"/>
    <s v="Int"/>
    <x v="2"/>
    <s v="1920x1080"/>
    <x v="0"/>
    <x v="0"/>
    <n v="101220"/>
    <s v="20_100-105"/>
    <s v="10_100-110"/>
    <x v="5"/>
    <x v="7"/>
    <s v="Q3`21"/>
    <n v="101220"/>
    <n v="1377"/>
  </r>
  <r>
    <n v="183"/>
    <x v="5"/>
    <s v="ThinkPad T15 Gen1"/>
    <x v="1"/>
    <x v="1"/>
    <x v="1"/>
    <x v="11"/>
    <s v="Int/MX330"/>
    <x v="0"/>
    <s v="1920x1080"/>
    <x v="0"/>
    <x v="0"/>
    <n v="114160"/>
    <s v="22_110-115"/>
    <s v="11_110-120"/>
    <x v="5"/>
    <x v="7"/>
    <s v="Q3`21"/>
    <n v="20891280"/>
    <n v="284235"/>
  </r>
  <r>
    <n v="98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7"/>
    <s v="Q3`21"/>
    <n v="16733500"/>
    <n v="227667"/>
  </r>
  <r>
    <n v="13"/>
    <x v="5"/>
    <s v="ThinkPad T15 Gen2"/>
    <x v="1"/>
    <x v="1"/>
    <x v="1"/>
    <x v="6"/>
    <s v="Int/MX450"/>
    <x v="0"/>
    <s v="1920x1080"/>
    <x v="0"/>
    <x v="0"/>
    <n v="130823"/>
    <s v="26_130-135"/>
    <s v="13_130-140"/>
    <x v="5"/>
    <x v="7"/>
    <s v="Q3`21"/>
    <n v="1700699"/>
    <n v="23139"/>
  </r>
  <r>
    <n v="21"/>
    <x v="5"/>
    <s v="ThinkPad T15g Gen1"/>
    <x v="3"/>
    <x v="1"/>
    <x v="1"/>
    <x v="10"/>
    <s v="RTX2070"/>
    <x v="0"/>
    <s v="3840x2160"/>
    <x v="0"/>
    <x v="0"/>
    <n v="270823"/>
    <s v="54_270-275"/>
    <s v="27_270-280"/>
    <x v="5"/>
    <x v="7"/>
    <s v="Q3`21"/>
    <n v="5687283"/>
    <n v="77378"/>
  </r>
  <r>
    <n v="17"/>
    <x v="5"/>
    <s v="ThinkPad T15p Gen1"/>
    <x v="1"/>
    <x v="1"/>
    <x v="1"/>
    <x v="10"/>
    <s v="Int/GTX1050"/>
    <x v="0"/>
    <s v="1920x1080/3840x2160"/>
    <x v="0"/>
    <x v="0"/>
    <n v="107510"/>
    <s v="21_105-110"/>
    <s v="10_100-110"/>
    <x v="5"/>
    <x v="7"/>
    <s v="Q3`21"/>
    <n v="1827670"/>
    <n v="24866"/>
  </r>
  <r>
    <n v="118"/>
    <x v="5"/>
    <s v="ThinkPad X1 Carbon Gen8"/>
    <x v="2"/>
    <x v="1"/>
    <x v="1"/>
    <x v="11"/>
    <s v="Int"/>
    <x v="2"/>
    <s v="1920x1080/3840x2160"/>
    <x v="1"/>
    <x v="0"/>
    <n v="147294"/>
    <s v="29_145-150"/>
    <s v="14_140-150"/>
    <x v="5"/>
    <x v="7"/>
    <s v="Q3`21"/>
    <n v="17380692"/>
    <n v="236472"/>
  </r>
  <r>
    <n v="157"/>
    <x v="5"/>
    <s v="ThinkPad X1 Carbon Gen9"/>
    <x v="2"/>
    <x v="1"/>
    <x v="1"/>
    <x v="6"/>
    <s v="Int"/>
    <x v="2"/>
    <s v="1920×1200/3840x2400"/>
    <x v="0"/>
    <x v="0"/>
    <n v="132770"/>
    <s v="26_130-135"/>
    <s v="13_130-140"/>
    <x v="5"/>
    <x v="7"/>
    <s v="Q3`21"/>
    <n v="20844890"/>
    <n v="283604"/>
  </r>
  <r>
    <n v="13"/>
    <x v="5"/>
    <s v="ThinkPad X1 Extreme Gen3"/>
    <x v="3"/>
    <x v="1"/>
    <x v="1"/>
    <x v="10"/>
    <s v="GTX1650"/>
    <x v="0"/>
    <s v="1920x1080/3840x2160"/>
    <x v="0"/>
    <x v="0"/>
    <n v="219465"/>
    <s v="43_215-220"/>
    <s v="21_210-220"/>
    <x v="5"/>
    <x v="7"/>
    <s v="Q3`21"/>
    <n v="2853045"/>
    <n v="38817"/>
  </r>
  <r>
    <n v="56"/>
    <x v="5"/>
    <s v="ThinkPad X1 Nano Gen1"/>
    <x v="2"/>
    <x v="1"/>
    <x v="1"/>
    <x v="6"/>
    <s v="Int"/>
    <x v="3"/>
    <s v="2160x1350"/>
    <x v="1"/>
    <x v="0"/>
    <n v="162737"/>
    <s v="32_160-165"/>
    <s v="16_160-170"/>
    <x v="5"/>
    <x v="7"/>
    <s v="Q3`21"/>
    <n v="9113272"/>
    <n v="123990"/>
  </r>
  <r>
    <n v="7"/>
    <x v="5"/>
    <s v="ThinkPad X1 Tablet Gen3"/>
    <x v="2"/>
    <x v="1"/>
    <x v="1"/>
    <x v="4"/>
    <s v="Int"/>
    <x v="3"/>
    <s v="3000x2000"/>
    <x v="1"/>
    <x v="0"/>
    <n v="163970"/>
    <s v="32_160-165"/>
    <s v="16_160-170"/>
    <x v="5"/>
    <x v="7"/>
    <s v="Q3`21"/>
    <n v="1147790"/>
    <n v="15616"/>
  </r>
  <r>
    <n v="11"/>
    <x v="5"/>
    <s v="ThinkPad X1 Titanium Yoga Gen1"/>
    <x v="2"/>
    <x v="1"/>
    <x v="1"/>
    <x v="6"/>
    <s v="Int"/>
    <x v="3"/>
    <s v="2256x1504"/>
    <x v="1"/>
    <x v="0"/>
    <n v="212130"/>
    <s v="42_210-215"/>
    <s v="21_210-220"/>
    <x v="5"/>
    <x v="7"/>
    <s v="Q3`21"/>
    <n v="2333430"/>
    <n v="31747"/>
  </r>
  <r>
    <n v="53"/>
    <x v="5"/>
    <s v="ThinkPad X1 Yoga 14 Gen5"/>
    <x v="2"/>
    <x v="1"/>
    <x v="1"/>
    <x v="11"/>
    <s v="Int"/>
    <x v="2"/>
    <s v="1920x1080/2560x1440/3840x2160"/>
    <x v="1"/>
    <x v="0"/>
    <n v="175213"/>
    <s v="35_175-180"/>
    <s v="17_170-180"/>
    <x v="5"/>
    <x v="7"/>
    <s v="Q3`21"/>
    <n v="9286289"/>
    <n v="126344"/>
  </r>
  <r>
    <n v="2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7"/>
    <s v="Q3`21"/>
    <n v="284380"/>
    <n v="3869"/>
  </r>
  <r>
    <n v="2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7"/>
    <s v="Q3`21"/>
    <n v="191520"/>
    <n v="2606"/>
  </r>
  <r>
    <n v="208"/>
    <x v="5"/>
    <s v="ThinkPad X13 G1"/>
    <x v="2"/>
    <x v="1"/>
    <x v="1"/>
    <x v="11"/>
    <s v="Int"/>
    <x v="3"/>
    <s v="1920x1080"/>
    <x v="0"/>
    <x v="0"/>
    <n v="118140"/>
    <s v="23_115-120"/>
    <s v="11_110-120"/>
    <x v="5"/>
    <x v="7"/>
    <s v="Q3`21"/>
    <n v="24573120"/>
    <n v="334328"/>
  </r>
  <r>
    <n v="43"/>
    <x v="5"/>
    <s v="ThinkPad X13 G2"/>
    <x v="2"/>
    <x v="1"/>
    <x v="1"/>
    <x v="6"/>
    <s v="Int"/>
    <x v="3"/>
    <s v="1920x1200/2560x1600"/>
    <x v="0"/>
    <x v="0"/>
    <n v="111010"/>
    <s v="22_110-115"/>
    <s v="11_110-120"/>
    <x v="5"/>
    <x v="7"/>
    <s v="Q3`21"/>
    <n v="4773430"/>
    <n v="64945"/>
  </r>
  <r>
    <n v="12"/>
    <x v="5"/>
    <s v="ThinkPad X13 G2 (Touch)"/>
    <x v="2"/>
    <x v="1"/>
    <x v="1"/>
    <x v="6"/>
    <s v="Int"/>
    <x v="3"/>
    <s v="1920x1200"/>
    <x v="1"/>
    <x v="0"/>
    <n v="114510"/>
    <s v="22_110-115"/>
    <s v="11_110-120"/>
    <x v="5"/>
    <x v="7"/>
    <s v="Q3`21"/>
    <n v="1374120"/>
    <n v="18696"/>
  </r>
  <r>
    <n v="29"/>
    <x v="5"/>
    <s v="ThinkPad X13 Yoga G1"/>
    <x v="2"/>
    <x v="1"/>
    <x v="1"/>
    <x v="11"/>
    <s v="Int"/>
    <x v="3"/>
    <s v="1920x1080"/>
    <x v="1"/>
    <x v="0"/>
    <n v="140982"/>
    <s v="28_140-145"/>
    <s v="14_140-150"/>
    <x v="5"/>
    <x v="7"/>
    <s v="Q3`21"/>
    <n v="4088478"/>
    <n v="55626"/>
  </r>
  <r>
    <n v="2"/>
    <x v="5"/>
    <s v="V130-15IKB"/>
    <x v="0"/>
    <x v="1"/>
    <x v="1"/>
    <x v="3"/>
    <s v="Int"/>
    <x v="0"/>
    <s v="1920x1080"/>
    <x v="0"/>
    <x v="0"/>
    <n v="39437"/>
    <s v="7_35-40"/>
    <s v="3_30-40"/>
    <x v="3"/>
    <x v="7"/>
    <s v="Q3`21"/>
    <n v="78874"/>
    <n v="1073"/>
  </r>
  <r>
    <n v="39"/>
    <x v="5"/>
    <s v="V14 Gen2 ALC"/>
    <x v="2"/>
    <x v="1"/>
    <x v="0"/>
    <x v="25"/>
    <s v="Int"/>
    <x v="2"/>
    <s v="1920x1080"/>
    <x v="0"/>
    <x v="0"/>
    <n v="63055"/>
    <s v="12_60-65"/>
    <s v="6_60-70"/>
    <x v="4"/>
    <x v="7"/>
    <s v="Q3`21"/>
    <n v="2459145"/>
    <n v="33458"/>
  </r>
  <r>
    <n v="79"/>
    <x v="5"/>
    <s v="V14 Gen2 ITL"/>
    <x v="2"/>
    <x v="1"/>
    <x v="1"/>
    <x v="6"/>
    <s v="Int"/>
    <x v="2"/>
    <s v="1920x1080"/>
    <x v="0"/>
    <x v="0"/>
    <n v="35107"/>
    <s v="7_35-40"/>
    <s v="3_30-40"/>
    <x v="3"/>
    <x v="7"/>
    <s v="Q3`21"/>
    <n v="2773453"/>
    <n v="37734"/>
  </r>
  <r>
    <n v="67"/>
    <x v="5"/>
    <s v="V145-15AST"/>
    <x v="0"/>
    <x v="1"/>
    <x v="0"/>
    <x v="0"/>
    <s v="Int"/>
    <x v="0"/>
    <s v="1920x1080"/>
    <x v="0"/>
    <x v="0"/>
    <n v="27905"/>
    <s v="5_25-30"/>
    <s v="2_20-30"/>
    <x v="0"/>
    <x v="7"/>
    <s v="Q3`21"/>
    <n v="1869635"/>
    <n v="25437"/>
  </r>
  <r>
    <n v="292"/>
    <x v="5"/>
    <s v="V14-ADA"/>
    <x v="2"/>
    <x v="1"/>
    <x v="0"/>
    <x v="1"/>
    <s v="Int"/>
    <x v="2"/>
    <s v="1920x1080"/>
    <x v="0"/>
    <x v="0"/>
    <n v="34803"/>
    <s v="6_30-35"/>
    <s v="3_30-40"/>
    <x v="3"/>
    <x v="7"/>
    <s v="Q3`21"/>
    <n v="10162476"/>
    <n v="138265"/>
  </r>
  <r>
    <n v="108"/>
    <x v="5"/>
    <s v="V14-IGL"/>
    <x v="2"/>
    <x v="1"/>
    <x v="1"/>
    <x v="2"/>
    <s v="Int"/>
    <x v="2"/>
    <s v="1920x1080"/>
    <x v="0"/>
    <x v="1"/>
    <n v="23645"/>
    <s v="4_20-25"/>
    <s v="2_20-30"/>
    <x v="0"/>
    <x v="7"/>
    <s v="Q3`21"/>
    <n v="2553660"/>
    <n v="34744"/>
  </r>
  <r>
    <n v="169"/>
    <x v="5"/>
    <s v="V14-IIL"/>
    <x v="2"/>
    <x v="1"/>
    <x v="1"/>
    <x v="5"/>
    <s v="Int"/>
    <x v="2"/>
    <s v="1920x1080"/>
    <x v="0"/>
    <x v="0"/>
    <n v="48137"/>
    <s v="9_45-50"/>
    <s v="4_40-50"/>
    <x v="1"/>
    <x v="7"/>
    <s v="Q3`21"/>
    <n v="8135153"/>
    <n v="110682"/>
  </r>
  <r>
    <n v="4"/>
    <x v="5"/>
    <s v="V14-IML"/>
    <x v="2"/>
    <x v="1"/>
    <x v="1"/>
    <x v="11"/>
    <s v="Int"/>
    <x v="2"/>
    <s v="1920x1080"/>
    <x v="0"/>
    <x v="0"/>
    <n v="37620"/>
    <s v="7_35-40"/>
    <s v="3_30-40"/>
    <x v="3"/>
    <x v="7"/>
    <s v="Q3`21"/>
    <n v="150480"/>
    <n v="2047"/>
  </r>
  <r>
    <n v="34"/>
    <x v="5"/>
    <s v="V15 Gen2 ITL"/>
    <x v="0"/>
    <x v="1"/>
    <x v="1"/>
    <x v="6"/>
    <s v="Int"/>
    <x v="0"/>
    <s v="1920x1080"/>
    <x v="0"/>
    <x v="0"/>
    <n v="49917"/>
    <s v="9_45-50"/>
    <s v="4_40-50"/>
    <x v="1"/>
    <x v="7"/>
    <s v="Q3`21"/>
    <n v="1697178"/>
    <n v="23091"/>
  </r>
  <r>
    <n v="37"/>
    <x v="5"/>
    <s v="V155-15API"/>
    <x v="0"/>
    <x v="1"/>
    <x v="0"/>
    <x v="1"/>
    <s v="Int"/>
    <x v="0"/>
    <s v="1920x1080"/>
    <x v="0"/>
    <x v="0"/>
    <n v="39845"/>
    <s v="7_35-40"/>
    <s v="3_30-40"/>
    <x v="3"/>
    <x v="7"/>
    <s v="Q3`21"/>
    <n v="1474265"/>
    <n v="20058"/>
  </r>
  <r>
    <n v="2974"/>
    <x v="5"/>
    <s v="V15-ADA"/>
    <x v="0"/>
    <x v="1"/>
    <x v="0"/>
    <x v="1"/>
    <s v="Int"/>
    <x v="0"/>
    <s v="1920x1080"/>
    <x v="0"/>
    <x v="0"/>
    <n v="32429"/>
    <s v="6_30-35"/>
    <s v="3_30-40"/>
    <x v="3"/>
    <x v="7"/>
    <s v="Q3`21"/>
    <n v="96443846"/>
    <n v="1312161"/>
  </r>
  <r>
    <n v="4218"/>
    <x v="5"/>
    <s v="V15-IGL"/>
    <x v="0"/>
    <x v="1"/>
    <x v="1"/>
    <x v="2"/>
    <s v="Int"/>
    <x v="0"/>
    <s v="1920x1080"/>
    <x v="0"/>
    <x v="1"/>
    <n v="29050"/>
    <s v="5_25-30"/>
    <s v="2_20-30"/>
    <x v="0"/>
    <x v="7"/>
    <s v="Q3`21"/>
    <n v="122532900"/>
    <n v="1667114"/>
  </r>
  <r>
    <n v="191"/>
    <x v="5"/>
    <s v="V15-IIL"/>
    <x v="0"/>
    <x v="1"/>
    <x v="1"/>
    <x v="5"/>
    <s v="Int"/>
    <x v="0"/>
    <s v="1920x1080"/>
    <x v="0"/>
    <x v="0"/>
    <n v="46785"/>
    <s v="9_45-50"/>
    <s v="4_40-50"/>
    <x v="1"/>
    <x v="7"/>
    <s v="Q3`21"/>
    <n v="8935935"/>
    <n v="121577"/>
  </r>
  <r>
    <n v="1292"/>
    <x v="5"/>
    <s v="V15-IML G1"/>
    <x v="0"/>
    <x v="1"/>
    <x v="1"/>
    <x v="11"/>
    <s v="Int"/>
    <x v="0"/>
    <s v="1920x1080"/>
    <x v="0"/>
    <x v="0"/>
    <n v="50350"/>
    <s v="10_50-55"/>
    <s v="5_50-60"/>
    <x v="2"/>
    <x v="7"/>
    <s v="Q3`21"/>
    <n v="65052200"/>
    <n v="885064"/>
  </r>
  <r>
    <n v="23"/>
    <x v="5"/>
    <s v="V17-IIL"/>
    <x v="1"/>
    <x v="1"/>
    <x v="1"/>
    <x v="5"/>
    <s v="Int/MX330"/>
    <x v="1"/>
    <s v="1920x1080"/>
    <x v="0"/>
    <x v="0"/>
    <n v="59636"/>
    <s v="11_55-60"/>
    <s v="5_50-60"/>
    <x v="2"/>
    <x v="7"/>
    <s v="Q3`21"/>
    <n v="1371628"/>
    <n v="18662"/>
  </r>
  <r>
    <n v="4"/>
    <x v="5"/>
    <s v="V340-17IWL"/>
    <x v="0"/>
    <x v="1"/>
    <x v="1"/>
    <x v="4"/>
    <s v="Int"/>
    <x v="1"/>
    <s v="1920x1080"/>
    <x v="0"/>
    <x v="0"/>
    <n v="64408"/>
    <s v="12_60-65"/>
    <s v="6_60-70"/>
    <x v="4"/>
    <x v="7"/>
    <s v="Q3`21"/>
    <n v="257632"/>
    <n v="3505"/>
  </r>
  <r>
    <n v="56"/>
    <x v="5"/>
    <s v="Yoga 6 13ARE05"/>
    <x v="2"/>
    <x v="0"/>
    <x v="0"/>
    <x v="7"/>
    <s v="Int"/>
    <x v="3"/>
    <s v="1920x1080"/>
    <x v="1"/>
    <x v="0"/>
    <n v="95930"/>
    <s v="19_95-100"/>
    <s v="9_90-100"/>
    <x v="5"/>
    <x v="7"/>
    <s v="Q3`21"/>
    <n v="5372080"/>
    <n v="73090"/>
  </r>
  <r>
    <n v="139"/>
    <x v="5"/>
    <s v="Yoga 7 14ITL5"/>
    <x v="2"/>
    <x v="0"/>
    <x v="1"/>
    <x v="6"/>
    <s v="Int"/>
    <x v="2"/>
    <s v="1920x1080"/>
    <x v="1"/>
    <x v="0"/>
    <n v="95063"/>
    <s v="19_95-100"/>
    <s v="9_90-100"/>
    <x v="5"/>
    <x v="7"/>
    <s v="Q3`21"/>
    <n v="13213757"/>
    <n v="179779"/>
  </r>
  <r>
    <n v="81"/>
    <x v="5"/>
    <s v="Yoga 7i 15ITL5"/>
    <x v="0"/>
    <x v="0"/>
    <x v="1"/>
    <x v="6"/>
    <s v="Int"/>
    <x v="0"/>
    <s v="1920x1080"/>
    <x v="1"/>
    <x v="0"/>
    <n v="91990"/>
    <s v="18_90-95"/>
    <s v="9_90-100"/>
    <x v="5"/>
    <x v="7"/>
    <s v="Q3`21"/>
    <n v="7451190"/>
    <n v="101377"/>
  </r>
  <r>
    <n v="22"/>
    <x v="5"/>
    <s v="Yoga 9 15IMH5"/>
    <x v="3"/>
    <x v="0"/>
    <x v="1"/>
    <x v="10"/>
    <s v="GTX1650"/>
    <x v="0"/>
    <s v="1920x1080"/>
    <x v="1"/>
    <x v="0"/>
    <n v="164357"/>
    <s v="32_160-165"/>
    <s v="16_160-170"/>
    <x v="5"/>
    <x v="7"/>
    <s v="Q3`21"/>
    <n v="3615854"/>
    <n v="49195"/>
  </r>
  <r>
    <n v="173"/>
    <x v="5"/>
    <s v="Yoga 9i 14ITL5"/>
    <x v="2"/>
    <x v="0"/>
    <x v="1"/>
    <x v="6"/>
    <s v="Int"/>
    <x v="2"/>
    <s v="3840x2160"/>
    <x v="1"/>
    <x v="0"/>
    <n v="154710"/>
    <s v="30_150-155"/>
    <s v="15_150-160"/>
    <x v="5"/>
    <x v="7"/>
    <s v="Q3`21"/>
    <n v="26764830"/>
    <n v="364147"/>
  </r>
  <r>
    <n v="6"/>
    <x v="5"/>
    <s v="Yoga C940-15IRH"/>
    <x v="3"/>
    <x v="0"/>
    <x v="1"/>
    <x v="9"/>
    <s v="GTX1650"/>
    <x v="0"/>
    <s v="1920x1080/3840x2160"/>
    <x v="1"/>
    <x v="0"/>
    <n v="109290"/>
    <s v="21_105-110"/>
    <s v="10_100-110"/>
    <x v="5"/>
    <x v="7"/>
    <s v="Q3`21"/>
    <n v="655740"/>
    <n v="8922"/>
  </r>
  <r>
    <n v="9"/>
    <x v="5"/>
    <s v="Yoga S940-14IIL"/>
    <x v="2"/>
    <x v="0"/>
    <x v="1"/>
    <x v="5"/>
    <s v="Int"/>
    <x v="2"/>
    <s v="1920x1080"/>
    <x v="1"/>
    <x v="0"/>
    <n v="148183"/>
    <s v="29_145-150"/>
    <s v="14_140-150"/>
    <x v="5"/>
    <x v="7"/>
    <s v="Q3`21"/>
    <n v="1333647"/>
    <n v="18145"/>
  </r>
  <r>
    <n v="52"/>
    <x v="5"/>
    <s v="Yoga Slim 7 14ARE05"/>
    <x v="2"/>
    <x v="0"/>
    <x v="0"/>
    <x v="7"/>
    <s v="Int"/>
    <x v="2"/>
    <s v="1920x1080"/>
    <x v="1"/>
    <x v="0"/>
    <n v="90290"/>
    <s v="18_90-95"/>
    <s v="9_90-100"/>
    <x v="5"/>
    <x v="7"/>
    <s v="Q3`21"/>
    <n v="4695080"/>
    <n v="63879"/>
  </r>
  <r>
    <n v="74"/>
    <x v="5"/>
    <s v="Yoga Slim 7 14IIL05"/>
    <x v="2"/>
    <x v="0"/>
    <x v="1"/>
    <x v="5"/>
    <s v="Int"/>
    <x v="2"/>
    <s v="1920x1080"/>
    <x v="1"/>
    <x v="0"/>
    <n v="86877"/>
    <s v="17_85-90"/>
    <s v="8_80-90"/>
    <x v="5"/>
    <x v="7"/>
    <s v="Q3`21"/>
    <n v="6428898"/>
    <n v="87468"/>
  </r>
  <r>
    <n v="97"/>
    <x v="5"/>
    <s v="Yoga Slim 7 14ITL05"/>
    <x v="2"/>
    <x v="0"/>
    <x v="1"/>
    <x v="6"/>
    <s v="Int"/>
    <x v="2"/>
    <s v="1920x1080"/>
    <x v="1"/>
    <x v="0"/>
    <n v="101720"/>
    <s v="20_100-105"/>
    <s v="10_100-110"/>
    <x v="5"/>
    <x v="7"/>
    <s v="Q3`21"/>
    <n v="9866840"/>
    <n v="134243"/>
  </r>
  <r>
    <n v="17"/>
    <x v="5"/>
    <s v="Yoga Slim 7i Pro 14IHU5"/>
    <x v="2"/>
    <x v="0"/>
    <x v="1"/>
    <x v="21"/>
    <s v="Int"/>
    <x v="2"/>
    <s v="2240x1400"/>
    <x v="0"/>
    <x v="0"/>
    <n v="104996"/>
    <s v="20_100-105"/>
    <s v="10_100-110"/>
    <x v="5"/>
    <x v="7"/>
    <s v="Q3`21"/>
    <n v="1784932"/>
    <n v="24285"/>
  </r>
  <r>
    <n v="32"/>
    <x v="5"/>
    <s v="Yoga Slim 9 14ITL5"/>
    <x v="2"/>
    <x v="0"/>
    <x v="1"/>
    <x v="6"/>
    <s v="Int"/>
    <x v="2"/>
    <s v="1920x1080/3840x2160"/>
    <x v="1"/>
    <x v="0"/>
    <n v="199181"/>
    <s v="39_195-200"/>
    <s v="19_190-200"/>
    <x v="5"/>
    <x v="7"/>
    <s v="Q3`21"/>
    <n v="6373792"/>
    <n v="86718"/>
  </r>
  <r>
    <n v="416"/>
    <x v="5"/>
    <s v="V15-ALC G2"/>
    <x v="0"/>
    <x v="1"/>
    <x v="0"/>
    <x v="25"/>
    <s v="Int"/>
    <x v="0"/>
    <s v="1920x1080"/>
    <x v="0"/>
    <x v="0"/>
    <n v="45462"/>
    <s v="9_45-50"/>
    <s v="4_40-50"/>
    <x v="1"/>
    <x v="7"/>
    <s v="Q3`21"/>
    <n v="18912192"/>
    <n v="257309"/>
  </r>
  <r>
    <n v="35"/>
    <x v="6"/>
    <s v="Alpha 15 A4D"/>
    <x v="3"/>
    <x v="0"/>
    <x v="0"/>
    <x v="28"/>
    <s v="RX 5600M"/>
    <x v="0"/>
    <s v="1920x1080"/>
    <x v="0"/>
    <x v="0"/>
    <n v="105938"/>
    <s v="21_105-110"/>
    <s v="10_100-110"/>
    <x v="5"/>
    <x v="7"/>
    <s v="Q3`21"/>
    <n v="3707830"/>
    <n v="50447"/>
  </r>
  <r>
    <n v="131"/>
    <x v="6"/>
    <s v="Bravo 15 A4D"/>
    <x v="3"/>
    <x v="0"/>
    <x v="0"/>
    <x v="28"/>
    <s v="RX 5500"/>
    <x v="0"/>
    <s v="3840x2160"/>
    <x v="0"/>
    <x v="0"/>
    <n v="74363"/>
    <s v="14_70-75"/>
    <s v="7_70-80"/>
    <x v="6"/>
    <x v="7"/>
    <s v="Q3`21"/>
    <n v="9741553"/>
    <n v="132538"/>
  </r>
  <r>
    <n v="11"/>
    <x v="6"/>
    <s v="Bravo 15 B5D"/>
    <x v="3"/>
    <x v="0"/>
    <x v="0"/>
    <x v="22"/>
    <s v="RX 5500"/>
    <x v="0"/>
    <s v="1920x1080"/>
    <x v="0"/>
    <x v="0"/>
    <n v="82004"/>
    <s v="16_80-85"/>
    <s v="8_80-90"/>
    <x v="5"/>
    <x v="7"/>
    <s v="Q3`21"/>
    <n v="902044"/>
    <n v="12273"/>
  </r>
  <r>
    <n v="7"/>
    <x v="6"/>
    <s v="Creator 15 A10S"/>
    <x v="3"/>
    <x v="0"/>
    <x v="1"/>
    <x v="10"/>
    <s v="RTX2070/RTX2080"/>
    <x v="0"/>
    <s v="1920x1080"/>
    <x v="0"/>
    <x v="0"/>
    <n v="197268"/>
    <s v="39_195-200"/>
    <s v="19_190-200"/>
    <x v="5"/>
    <x v="7"/>
    <s v="Q3`21"/>
    <n v="1380876"/>
    <n v="18787"/>
  </r>
  <r>
    <n v="19"/>
    <x v="6"/>
    <s v="Creator 15 A10U"/>
    <x v="3"/>
    <x v="0"/>
    <x v="1"/>
    <x v="10"/>
    <s v="RTX3060/RTX3070/RTX3080"/>
    <x v="0"/>
    <s v="1920x1080/3840x2160"/>
    <x v="0"/>
    <x v="0"/>
    <n v="225028"/>
    <s v="45_225-230"/>
    <s v="22_220-230"/>
    <x v="5"/>
    <x v="7"/>
    <s v="Q3`21"/>
    <n v="4275532"/>
    <n v="58171"/>
  </r>
  <r>
    <n v="36"/>
    <x v="6"/>
    <s v="Creator 17 B11U"/>
    <x v="3"/>
    <x v="0"/>
    <x v="1"/>
    <x v="21"/>
    <s v="RTX3060, RTX3080"/>
    <x v="1"/>
    <s v="3840x2160"/>
    <x v="0"/>
    <x v="0"/>
    <n v="282414"/>
    <s v="56_280-285"/>
    <s v="28_280-290"/>
    <x v="5"/>
    <x v="7"/>
    <s v="Q3`21"/>
    <n v="10166904"/>
    <n v="138325"/>
  </r>
  <r>
    <n v="139"/>
    <x v="6"/>
    <s v="Creator Z16 A11U"/>
    <x v="3"/>
    <x v="0"/>
    <x v="1"/>
    <x v="21"/>
    <s v="RTX3060"/>
    <x v="0"/>
    <s v="2560x1600"/>
    <x v="0"/>
    <x v="0"/>
    <n v="239990"/>
    <s v="47_235-240"/>
    <s v="23_230-240"/>
    <x v="5"/>
    <x v="7"/>
    <s v="Q3`21"/>
    <n v="33358610"/>
    <n v="453859"/>
  </r>
  <r>
    <n v="31"/>
    <x v="6"/>
    <s v="GE66 Rider 11U"/>
    <x v="3"/>
    <x v="0"/>
    <x v="1"/>
    <x v="21"/>
    <s v="RTX3070/RTX3080"/>
    <x v="0"/>
    <s v="1920x1080"/>
    <x v="0"/>
    <x v="0"/>
    <n v="285278"/>
    <s v="57_285-290"/>
    <s v="28_280-290"/>
    <x v="5"/>
    <x v="7"/>
    <s v="Q3`21"/>
    <n v="8843618"/>
    <n v="120321"/>
  </r>
  <r>
    <n v="115"/>
    <x v="6"/>
    <s v="GF63 Thin 10S"/>
    <x v="3"/>
    <x v="0"/>
    <x v="1"/>
    <x v="10"/>
    <s v="GTX1650"/>
    <x v="0"/>
    <s v="1920x1080"/>
    <x v="0"/>
    <x v="0"/>
    <n v="76440"/>
    <s v="15_75-80"/>
    <s v="7_70-80"/>
    <x v="6"/>
    <x v="7"/>
    <s v="Q3`21"/>
    <n v="8790600"/>
    <n v="119600"/>
  </r>
  <r>
    <n v="354"/>
    <x v="6"/>
    <s v="GF63 Thin 10U"/>
    <x v="3"/>
    <x v="0"/>
    <x v="1"/>
    <x v="10"/>
    <s v="RTX3050/RTX3050 Ti"/>
    <x v="0"/>
    <s v="1920x1080"/>
    <x v="0"/>
    <x v="0"/>
    <n v="82001"/>
    <s v="16_80-85"/>
    <s v="8_80-90"/>
    <x v="5"/>
    <x v="7"/>
    <s v="Q3`21"/>
    <n v="29028354"/>
    <n v="394944"/>
  </r>
  <r>
    <n v="115"/>
    <x v="6"/>
    <s v="GL66 Pulse 11U"/>
    <x v="3"/>
    <x v="0"/>
    <x v="1"/>
    <x v="21"/>
    <s v="RTX3050, RTX3050 Ti, RTX3060"/>
    <x v="0"/>
    <s v="1920x1080"/>
    <x v="0"/>
    <x v="0"/>
    <n v="113481"/>
    <s v="22_110-115"/>
    <s v="11_110-120"/>
    <x v="5"/>
    <x v="7"/>
    <s v="Q3`21"/>
    <n v="13050315"/>
    <n v="177555"/>
  </r>
  <r>
    <n v="447"/>
    <x v="6"/>
    <s v="GL76 Pulse 11U"/>
    <x v="3"/>
    <x v="0"/>
    <x v="1"/>
    <x v="21"/>
    <s v="RTX3050, RTX3050 Ti, RTX3060"/>
    <x v="1"/>
    <s v="1920x1080"/>
    <x v="0"/>
    <x v="0"/>
    <n v="125683"/>
    <s v="25_125-130"/>
    <s v="12_120-130"/>
    <x v="5"/>
    <x v="7"/>
    <s v="Q3`21"/>
    <n v="56180301"/>
    <n v="764358"/>
  </r>
  <r>
    <n v="15"/>
    <x v="6"/>
    <s v="GP66 Leopard 11U"/>
    <x v="3"/>
    <x v="0"/>
    <x v="1"/>
    <x v="21"/>
    <s v="RTX3070/RTX3080"/>
    <x v="0"/>
    <s v="1920x1080"/>
    <x v="0"/>
    <x v="0"/>
    <n v="195076"/>
    <s v="39_195-200"/>
    <s v="19_190-200"/>
    <x v="5"/>
    <x v="7"/>
    <s v="Q3`21"/>
    <n v="2926140"/>
    <n v="39811"/>
  </r>
  <r>
    <n v="4"/>
    <x v="6"/>
    <s v="GP76 Leopard 11U"/>
    <x v="3"/>
    <x v="0"/>
    <x v="1"/>
    <x v="21"/>
    <s v="RTX3070"/>
    <x v="1"/>
    <s v="1920x1080/2560x1440"/>
    <x v="0"/>
    <x v="0"/>
    <n v="208472"/>
    <s v="41_205-210"/>
    <s v="20_200-210"/>
    <x v="5"/>
    <x v="7"/>
    <s v="Q3`21"/>
    <n v="833888"/>
    <n v="11345"/>
  </r>
  <r>
    <n v="12"/>
    <x v="6"/>
    <s v="GS66 Stealth 11U"/>
    <x v="3"/>
    <x v="0"/>
    <x v="1"/>
    <x v="21"/>
    <s v="RTX3060/RTX3080"/>
    <x v="0"/>
    <s v="1920x1080/3840x2160"/>
    <x v="0"/>
    <x v="0"/>
    <n v="247521"/>
    <s v="49_245-250"/>
    <s v="24_240-250"/>
    <x v="5"/>
    <x v="7"/>
    <s v="Q3`21"/>
    <n v="2970252"/>
    <n v="40412"/>
  </r>
  <r>
    <n v="2"/>
    <x v="6"/>
    <s v="GS76 Stealth 11U"/>
    <x v="3"/>
    <x v="0"/>
    <x v="1"/>
    <x v="21"/>
    <s v="RTX3080"/>
    <x v="1"/>
    <s v="1920x1080"/>
    <x v="0"/>
    <x v="0"/>
    <n v="294165"/>
    <s v="58_290-295"/>
    <s v="29_290-300"/>
    <x v="5"/>
    <x v="7"/>
    <s v="Q3`21"/>
    <n v="588330"/>
    <n v="8004"/>
  </r>
  <r>
    <n v="27"/>
    <x v="6"/>
    <s v="Modern 14 B10M"/>
    <x v="2"/>
    <x v="0"/>
    <x v="1"/>
    <x v="11"/>
    <s v="Int"/>
    <x v="2"/>
    <s v="1920x1080"/>
    <x v="0"/>
    <x v="0"/>
    <n v="59421"/>
    <s v="11_55-60"/>
    <s v="5_50-60"/>
    <x v="2"/>
    <x v="7"/>
    <s v="Q3`21"/>
    <n v="1604367"/>
    <n v="21828"/>
  </r>
  <r>
    <n v="54"/>
    <x v="6"/>
    <s v="Modern 14 B11M"/>
    <x v="2"/>
    <x v="0"/>
    <x v="1"/>
    <x v="6"/>
    <s v="Int"/>
    <x v="2"/>
    <s v="1920x1080"/>
    <x v="0"/>
    <x v="0"/>
    <n v="72364"/>
    <s v="14_70-75"/>
    <s v="7_70-80"/>
    <x v="6"/>
    <x v="7"/>
    <s v="Q3`21"/>
    <n v="3907656"/>
    <n v="53165"/>
  </r>
  <r>
    <n v="39"/>
    <x v="6"/>
    <s v="Modern 14 B11S"/>
    <x v="2"/>
    <x v="0"/>
    <x v="1"/>
    <x v="6"/>
    <s v="MX450"/>
    <x v="2"/>
    <s v="1920x1080"/>
    <x v="0"/>
    <x v="0"/>
    <n v="84807"/>
    <s v="16_80-85"/>
    <s v="8_80-90"/>
    <x v="5"/>
    <x v="7"/>
    <s v="Q3`21"/>
    <n v="3307473"/>
    <n v="45000"/>
  </r>
  <r>
    <n v="232"/>
    <x v="6"/>
    <s v="Modern 14 B4M"/>
    <x v="2"/>
    <x v="0"/>
    <x v="0"/>
    <x v="7"/>
    <s v="Int"/>
    <x v="2"/>
    <s v="1920x1080"/>
    <x v="0"/>
    <x v="0"/>
    <n v="53252"/>
    <s v="10_50-55"/>
    <s v="5_50-60"/>
    <x v="2"/>
    <x v="7"/>
    <s v="Q3`21"/>
    <n v="12354464"/>
    <n v="168088"/>
  </r>
  <r>
    <n v="23"/>
    <x v="6"/>
    <s v="Modern 15 A10M"/>
    <x v="0"/>
    <x v="0"/>
    <x v="1"/>
    <x v="11"/>
    <s v="Int"/>
    <x v="0"/>
    <s v="1920x1080"/>
    <x v="0"/>
    <x v="0"/>
    <n v="54389"/>
    <s v="10_50-55"/>
    <s v="5_50-60"/>
    <x v="2"/>
    <x v="7"/>
    <s v="Q3`21"/>
    <n v="1250947"/>
    <n v="17020"/>
  </r>
  <r>
    <n v="76"/>
    <x v="6"/>
    <s v="Modern 15 A11S"/>
    <x v="1"/>
    <x v="0"/>
    <x v="1"/>
    <x v="6"/>
    <s v="MX450"/>
    <x v="0"/>
    <s v="1920x1080"/>
    <x v="0"/>
    <x v="0"/>
    <n v="90945"/>
    <s v="18_90-95"/>
    <s v="9_90-100"/>
    <x v="5"/>
    <x v="7"/>
    <s v="Q3`21"/>
    <n v="6911820"/>
    <n v="94038"/>
  </r>
  <r>
    <n v="56"/>
    <x v="6"/>
    <s v="Modern 15 A4M"/>
    <x v="2"/>
    <x v="0"/>
    <x v="0"/>
    <x v="7"/>
    <s v="Int"/>
    <x v="2"/>
    <s v="1920x1080"/>
    <x v="0"/>
    <x v="0"/>
    <n v="51749"/>
    <s v="10_50-55"/>
    <s v="5_50-60"/>
    <x v="2"/>
    <x v="7"/>
    <s v="Q3`21"/>
    <n v="2897944"/>
    <n v="39428"/>
  </r>
  <r>
    <n v="3"/>
    <x v="6"/>
    <s v="MSI GE66CML"/>
    <x v="3"/>
    <x v="0"/>
    <x v="1"/>
    <x v="10"/>
    <s v="RTX2070/RTX2080"/>
    <x v="0"/>
    <s v="1920x1080"/>
    <x v="0"/>
    <x v="0"/>
    <n v="160461"/>
    <s v="32_160-165"/>
    <s v="16_160-170"/>
    <x v="5"/>
    <x v="7"/>
    <s v="Q3`21"/>
    <n v="481383"/>
    <n v="6549"/>
  </r>
  <r>
    <n v="9"/>
    <x v="6"/>
    <s v="MSI GE66CML 10U"/>
    <x v="3"/>
    <x v="0"/>
    <x v="1"/>
    <x v="10"/>
    <s v="RTX3070/RTX3080"/>
    <x v="0"/>
    <s v="1920x1080"/>
    <x v="0"/>
    <x v="0"/>
    <n v="285272"/>
    <s v="57_285-290"/>
    <s v="28_280-290"/>
    <x v="5"/>
    <x v="7"/>
    <s v="Q3`21"/>
    <n v="2567448"/>
    <n v="34931"/>
  </r>
  <r>
    <n v="84"/>
    <x v="6"/>
    <s v="MSI GE76 11U Rider"/>
    <x v="3"/>
    <x v="0"/>
    <x v="1"/>
    <x v="21"/>
    <s v="RTX3070"/>
    <x v="1"/>
    <s v="1920x1080"/>
    <x v="0"/>
    <x v="0"/>
    <n v="284990"/>
    <s v="56_280-285"/>
    <s v="28_280-290"/>
    <x v="5"/>
    <x v="7"/>
    <s v="Q3`21"/>
    <n v="23939160"/>
    <n v="325703"/>
  </r>
  <r>
    <n v="315"/>
    <x v="6"/>
    <s v="MSI GF63C"/>
    <x v="3"/>
    <x v="0"/>
    <x v="1"/>
    <x v="9"/>
    <s v="GTX1050/GTX1050 Ti"/>
    <x v="0"/>
    <s v="1920x1080"/>
    <x v="0"/>
    <x v="0"/>
    <n v="69912"/>
    <s v="13_65-70"/>
    <s v="6_60-70"/>
    <x v="4"/>
    <x v="7"/>
    <s v="Q3`21"/>
    <n v="22022280"/>
    <n v="299623"/>
  </r>
  <r>
    <n v="267"/>
    <x v="6"/>
    <s v="MSI GF65CML 10U"/>
    <x v="3"/>
    <x v="0"/>
    <x v="1"/>
    <x v="10"/>
    <s v="RTX3050/RTX3050 Ti/RTX3060"/>
    <x v="0"/>
    <s v="1920x1080"/>
    <x v="0"/>
    <x v="0"/>
    <n v="99662"/>
    <s v="19_95-100"/>
    <s v="9_90-100"/>
    <x v="5"/>
    <x v="7"/>
    <s v="Q3`21"/>
    <n v="26609754"/>
    <n v="362037"/>
  </r>
  <r>
    <n v="400"/>
    <x v="6"/>
    <s v="MSI GF75CML"/>
    <x v="3"/>
    <x v="0"/>
    <x v="1"/>
    <x v="10"/>
    <s v="GTX1660"/>
    <x v="1"/>
    <s v="1920x1080"/>
    <x v="0"/>
    <x v="0"/>
    <n v="79831"/>
    <s v="15_75-80"/>
    <s v="7_70-80"/>
    <x v="6"/>
    <x v="7"/>
    <s v="Q3`21"/>
    <n v="31932400"/>
    <n v="434454"/>
  </r>
  <r>
    <n v="614"/>
    <x v="6"/>
    <s v="MSI GF75CML 10U"/>
    <x v="3"/>
    <x v="0"/>
    <x v="1"/>
    <x v="10"/>
    <s v="RTX3050/RTX3050 Ti/RTX3060"/>
    <x v="1"/>
    <s v="1920x1080"/>
    <x v="0"/>
    <x v="0"/>
    <n v="99617"/>
    <s v="19_95-100"/>
    <s v="9_90-100"/>
    <x v="5"/>
    <x v="7"/>
    <s v="Q3`21"/>
    <n v="61164838"/>
    <n v="832175"/>
  </r>
  <r>
    <n v="4"/>
    <x v="6"/>
    <s v="MSI GL65C"/>
    <x v="3"/>
    <x v="0"/>
    <x v="1"/>
    <x v="9"/>
    <s v="GTX1650/1660"/>
    <x v="0"/>
    <s v="1920x1080"/>
    <x v="0"/>
    <x v="0"/>
    <n v="89990"/>
    <s v="17_85-90"/>
    <s v="8_80-90"/>
    <x v="5"/>
    <x v="7"/>
    <s v="Q3`21"/>
    <n v="359960"/>
    <n v="4897"/>
  </r>
  <r>
    <n v="218"/>
    <x v="6"/>
    <s v="MSI GL65CML"/>
    <x v="3"/>
    <x v="0"/>
    <x v="1"/>
    <x v="10"/>
    <s v="GTX1650/GTX1660"/>
    <x v="0"/>
    <s v="1920x1080"/>
    <x v="0"/>
    <x v="0"/>
    <n v="84857"/>
    <s v="16_80-85"/>
    <s v="8_80-90"/>
    <x v="5"/>
    <x v="7"/>
    <s v="Q3`21"/>
    <n v="18498826"/>
    <n v="251685"/>
  </r>
  <r>
    <n v="3"/>
    <x v="6"/>
    <s v="MSI GL75C"/>
    <x v="3"/>
    <x v="0"/>
    <x v="1"/>
    <x v="9"/>
    <s v="GTX1650/GTX1660/RTX2060"/>
    <x v="1"/>
    <s v="1920x1080"/>
    <x v="0"/>
    <x v="0"/>
    <n v="82960"/>
    <s v="16_80-85"/>
    <s v="8_80-90"/>
    <x v="5"/>
    <x v="7"/>
    <s v="Q3`21"/>
    <n v="248880"/>
    <n v="3386"/>
  </r>
  <r>
    <n v="1416"/>
    <x v="6"/>
    <s v="MSI GL75CML"/>
    <x v="3"/>
    <x v="0"/>
    <x v="1"/>
    <x v="11"/>
    <s v="GTX1650/GTX1660"/>
    <x v="1"/>
    <s v="1920x1080"/>
    <x v="0"/>
    <x v="0"/>
    <n v="89969"/>
    <s v="17_85-90"/>
    <s v="8_80-90"/>
    <x v="5"/>
    <x v="7"/>
    <s v="Q3`21"/>
    <n v="127396104"/>
    <n v="1733280"/>
  </r>
  <r>
    <n v="38"/>
    <x v="6"/>
    <s v="MSI GP65CML"/>
    <x v="3"/>
    <x v="0"/>
    <x v="1"/>
    <x v="10"/>
    <s v="RTX2070"/>
    <x v="0"/>
    <s v="1920x1080"/>
    <x v="0"/>
    <x v="0"/>
    <n v="130793"/>
    <s v="26_130-135"/>
    <s v="13_130-140"/>
    <x v="5"/>
    <x v="7"/>
    <s v="Q3`21"/>
    <n v="4970134"/>
    <n v="67621"/>
  </r>
  <r>
    <n v="3"/>
    <x v="6"/>
    <s v="MSI GS66CML"/>
    <x v="3"/>
    <x v="0"/>
    <x v="1"/>
    <x v="10"/>
    <s v="RTX2070"/>
    <x v="0"/>
    <s v="1920x1080"/>
    <x v="0"/>
    <x v="0"/>
    <n v="210246"/>
    <s v="42_210-215"/>
    <s v="21_210-220"/>
    <x v="5"/>
    <x v="7"/>
    <s v="Q3`21"/>
    <n v="630738"/>
    <n v="8581"/>
  </r>
  <r>
    <n v="4"/>
    <x v="6"/>
    <s v="MSI GS66CML 10U"/>
    <x v="3"/>
    <x v="0"/>
    <x v="1"/>
    <x v="10"/>
    <s v="RTX3060"/>
    <x v="0"/>
    <s v="1920x1080"/>
    <x v="0"/>
    <x v="0"/>
    <n v="233152"/>
    <s v="46_230-235"/>
    <s v="23_230-240"/>
    <x v="5"/>
    <x v="7"/>
    <s v="Q3`21"/>
    <n v="932608"/>
    <n v="12689"/>
  </r>
  <r>
    <n v="19"/>
    <x v="6"/>
    <s v="MSI WF65 10T"/>
    <x v="5"/>
    <x v="0"/>
    <x v="1"/>
    <x v="10"/>
    <s v="Quadro P620/T1000"/>
    <x v="0"/>
    <s v="1920x1080"/>
    <x v="0"/>
    <x v="0"/>
    <n v="139993"/>
    <s v="27_135-140"/>
    <s v="13_130-140"/>
    <x v="5"/>
    <x v="7"/>
    <s v="Q3`21"/>
    <n v="2659867"/>
    <n v="36189"/>
  </r>
  <r>
    <n v="32"/>
    <x v="6"/>
    <s v="Prestige 14 A11SC"/>
    <x v="2"/>
    <x v="0"/>
    <x v="1"/>
    <x v="6"/>
    <s v="GTX1650"/>
    <x v="2"/>
    <s v="1920x1080"/>
    <x v="0"/>
    <x v="0"/>
    <n v="117877"/>
    <s v="23_115-120"/>
    <s v="11_110-120"/>
    <x v="5"/>
    <x v="7"/>
    <s v="Q3`21"/>
    <n v="3772064"/>
    <n v="51321"/>
  </r>
  <r>
    <n v="74"/>
    <x v="6"/>
    <s v="Prestige 15 A10SC"/>
    <x v="3"/>
    <x v="0"/>
    <x v="1"/>
    <x v="11"/>
    <s v="GTX1650"/>
    <x v="0"/>
    <s v="1920x1080"/>
    <x v="0"/>
    <x v="0"/>
    <n v="110577"/>
    <s v="22_110-115"/>
    <s v="11_110-120"/>
    <x v="5"/>
    <x v="7"/>
    <s v="Q3`21"/>
    <n v="8182698"/>
    <n v="111329"/>
  </r>
  <r>
    <n v="12"/>
    <x v="6"/>
    <s v="Prestige 15 A11SC"/>
    <x v="3"/>
    <x v="0"/>
    <x v="1"/>
    <x v="6"/>
    <s v="GTX1650"/>
    <x v="0"/>
    <s v="1920x1080"/>
    <x v="0"/>
    <x v="0"/>
    <n v="129408"/>
    <s v="25_125-130"/>
    <s v="12_120-130"/>
    <x v="5"/>
    <x v="7"/>
    <s v="Q3`21"/>
    <n v="1552896"/>
    <n v="21128"/>
  </r>
  <r>
    <n v="36"/>
    <x v="6"/>
    <s v="Stealth 15M A11U"/>
    <x v="3"/>
    <x v="0"/>
    <x v="1"/>
    <x v="21"/>
    <s v="RTX3060"/>
    <x v="0"/>
    <s v="1920x1080"/>
    <x v="0"/>
    <x v="0"/>
    <n v="131450"/>
    <s v="26_130-135"/>
    <s v="13_130-140"/>
    <x v="5"/>
    <x v="7"/>
    <s v="Q3`21"/>
    <n v="4732200"/>
    <n v="64384"/>
  </r>
  <r>
    <n v="7"/>
    <x v="6"/>
    <s v="Summit B14 A11M"/>
    <x v="2"/>
    <x v="0"/>
    <x v="1"/>
    <x v="6"/>
    <s v="Int"/>
    <x v="2"/>
    <s v="1920x1080"/>
    <x v="1"/>
    <x v="0"/>
    <n v="88692"/>
    <s v="17_85-90"/>
    <s v="8_80-90"/>
    <x v="5"/>
    <x v="7"/>
    <s v="Q3`21"/>
    <n v="620844"/>
    <n v="8447"/>
  </r>
  <r>
    <n v="9"/>
    <x v="6"/>
    <s v="Summit B15 A11M"/>
    <x v="0"/>
    <x v="0"/>
    <x v="1"/>
    <x v="6"/>
    <s v="Int"/>
    <x v="0"/>
    <s v="1920x1080"/>
    <x v="1"/>
    <x v="0"/>
    <n v="87874"/>
    <s v="17_85-90"/>
    <s v="8_80-90"/>
    <x v="5"/>
    <x v="7"/>
    <s v="Q3`21"/>
    <n v="790866"/>
    <n v="10760"/>
  </r>
  <r>
    <n v="11"/>
    <x v="6"/>
    <s v="Summit E13 Flip EVO A11M"/>
    <x v="2"/>
    <x v="0"/>
    <x v="1"/>
    <x v="6"/>
    <s v="Int"/>
    <x v="3"/>
    <s v="1920x1200"/>
    <x v="1"/>
    <x v="0"/>
    <n v="130748"/>
    <s v="26_130-135"/>
    <s v="13_130-140"/>
    <x v="5"/>
    <x v="7"/>
    <s v="Q3`21"/>
    <n v="1438228"/>
    <n v="19568"/>
  </r>
  <r>
    <n v="12"/>
    <x v="6"/>
    <s v="Summit E14 A11SC"/>
    <x v="2"/>
    <x v="0"/>
    <x v="1"/>
    <x v="6"/>
    <s v="GTX1650"/>
    <x v="2"/>
    <s v="1920x1080"/>
    <x v="1"/>
    <x v="0"/>
    <n v="135908"/>
    <s v="27_135-140"/>
    <s v="13_130-140"/>
    <x v="5"/>
    <x v="7"/>
    <s v="Q3`21"/>
    <n v="1630896"/>
    <n v="22189"/>
  </r>
  <r>
    <n v="17"/>
    <x v="6"/>
    <s v="Sword 15 A11U"/>
    <x v="3"/>
    <x v="0"/>
    <x v="1"/>
    <x v="21"/>
    <s v="RTX3060"/>
    <x v="0"/>
    <s v="1920x1080"/>
    <x v="0"/>
    <x v="0"/>
    <n v="97963"/>
    <s v="19_95-100"/>
    <s v="9_90-100"/>
    <x v="5"/>
    <x v="7"/>
    <s v="Q3`21"/>
    <n v="1665371"/>
    <n v="22658"/>
  </r>
  <r>
    <n v="5"/>
    <x v="6"/>
    <s v="WE76 11U"/>
    <x v="5"/>
    <x v="0"/>
    <x v="1"/>
    <x v="21"/>
    <s v="Quadro RTX A5000"/>
    <x v="1"/>
    <s v="3840x2160"/>
    <x v="0"/>
    <x v="0"/>
    <n v="380120"/>
    <s v="76_380-385"/>
    <s v="38_380-390"/>
    <x v="5"/>
    <x v="7"/>
    <s v="Q3`21"/>
    <n v="1900600"/>
    <n v="25859"/>
  </r>
  <r>
    <n v="8"/>
    <x v="6"/>
    <s v="WS66 11U"/>
    <x v="5"/>
    <x v="1"/>
    <x v="1"/>
    <x v="21"/>
    <s v="Quadro RTX A3000"/>
    <x v="0"/>
    <s v="1920x1080"/>
    <x v="1"/>
    <x v="0"/>
    <n v="383240"/>
    <s v="76_380-385"/>
    <s v="38_380-390"/>
    <x v="5"/>
    <x v="7"/>
    <s v="Q3`21"/>
    <n v="3065920"/>
    <n v="41713"/>
  </r>
  <r>
    <n v="220"/>
    <x v="7"/>
    <s v="Matebook D14 AMD Nbl"/>
    <x v="2"/>
    <x v="0"/>
    <x v="0"/>
    <x v="1"/>
    <s v="Int"/>
    <x v="2"/>
    <s v="1920x1080"/>
    <x v="0"/>
    <x v="0"/>
    <n v="60490"/>
    <s v="12_60-65"/>
    <s v="6_60-70"/>
    <x v="4"/>
    <x v="7"/>
    <s v="Q3`21"/>
    <n v="13307800"/>
    <n v="181059"/>
  </r>
  <r>
    <n v="110"/>
    <x v="7"/>
    <s v="Matebook D15 AMD Bohl"/>
    <x v="0"/>
    <x v="0"/>
    <x v="0"/>
    <x v="7"/>
    <s v="Int"/>
    <x v="0"/>
    <s v="1920x1080"/>
    <x v="0"/>
    <x v="0"/>
    <n v="52990"/>
    <s v="10_50-55"/>
    <s v="5_50-60"/>
    <x v="2"/>
    <x v="7"/>
    <s v="Q3`21"/>
    <n v="5828900"/>
    <n v="79305"/>
  </r>
  <r>
    <n v="320"/>
    <x v="7"/>
    <s v="Matebook X EUL"/>
    <x v="2"/>
    <x v="0"/>
    <x v="1"/>
    <x v="11"/>
    <s v="Int"/>
    <x v="3"/>
    <s v="3000x2000"/>
    <x v="1"/>
    <x v="0"/>
    <n v="97492"/>
    <s v="19_95-100"/>
    <s v="9_90-100"/>
    <x v="5"/>
    <x v="7"/>
    <s v="Q3`21"/>
    <n v="31197440"/>
    <n v="424455"/>
  </r>
  <r>
    <n v="114"/>
    <x v="8"/>
    <s v="Hunter V700"/>
    <x v="3"/>
    <x v="0"/>
    <x v="1"/>
    <x v="10"/>
    <s v="RTX2060"/>
    <x v="5"/>
    <s v="1920x1080"/>
    <x v="0"/>
    <x v="0"/>
    <n v="88353"/>
    <s v="17_85-90"/>
    <s v="8_80-90"/>
    <x v="5"/>
    <x v="7"/>
    <s v="Q3`21"/>
    <n v="10072242"/>
    <n v="137037"/>
  </r>
  <r>
    <n v="338"/>
    <x v="8"/>
    <s v="MagicBook 14 2021 (53011T)"/>
    <x v="2"/>
    <x v="0"/>
    <x v="1"/>
    <x v="6"/>
    <s v="Int"/>
    <x v="2"/>
    <s v="1920x1080"/>
    <x v="0"/>
    <x v="0"/>
    <n v="77782"/>
    <s v="15_75-80"/>
    <s v="7_70-80"/>
    <x v="6"/>
    <x v="7"/>
    <s v="Q3`21"/>
    <n v="26290316"/>
    <n v="357691"/>
  </r>
  <r>
    <n v="1009"/>
    <x v="8"/>
    <s v="MagicBook 14 AMD Nbl"/>
    <x v="2"/>
    <x v="0"/>
    <x v="0"/>
    <x v="1"/>
    <s v="Int"/>
    <x v="2"/>
    <s v="1920x1080"/>
    <x v="0"/>
    <x v="0"/>
    <n v="51657"/>
    <s v="10_50-55"/>
    <s v="5_50-60"/>
    <x v="2"/>
    <x v="7"/>
    <s v="Q3`21"/>
    <n v="52121913"/>
    <n v="709142"/>
  </r>
  <r>
    <n v="192"/>
    <x v="8"/>
    <s v="MagicBook 15 2021 (53011T)"/>
    <x v="0"/>
    <x v="0"/>
    <x v="1"/>
    <x v="6"/>
    <s v="Int"/>
    <x v="0"/>
    <s v="1920x1080"/>
    <x v="0"/>
    <x v="0"/>
    <n v="75492"/>
    <s v="15_75-80"/>
    <s v="7_70-80"/>
    <x v="6"/>
    <x v="7"/>
    <s v="Q3`21"/>
    <n v="14494464"/>
    <n v="197204"/>
  </r>
  <r>
    <n v="941"/>
    <x v="8"/>
    <s v="MagicBook 15 AMD Boh"/>
    <x v="0"/>
    <x v="0"/>
    <x v="0"/>
    <x v="1"/>
    <s v="Int"/>
    <x v="0"/>
    <s v="1920x1080"/>
    <x v="0"/>
    <x v="0"/>
    <n v="57491"/>
    <s v="11_55-60"/>
    <s v="5_50-60"/>
    <x v="2"/>
    <x v="7"/>
    <s v="Q3`21"/>
    <n v="54099031"/>
    <n v="736041"/>
  </r>
  <r>
    <n v="56"/>
    <x v="8"/>
    <s v="MagicBook PRO 2020"/>
    <x v="1"/>
    <x v="0"/>
    <x v="1"/>
    <x v="11"/>
    <s v="MX350"/>
    <x v="5"/>
    <s v="1920x1080"/>
    <x v="0"/>
    <x v="0"/>
    <n v="78885"/>
    <s v="15_75-80"/>
    <s v="7_70-80"/>
    <x v="6"/>
    <x v="7"/>
    <s v="Q3`21"/>
    <n v="4417560"/>
    <n v="60103"/>
  </r>
  <r>
    <n v="940"/>
    <x v="8"/>
    <s v="MagicBook PRO II"/>
    <x v="0"/>
    <x v="0"/>
    <x v="0"/>
    <x v="28"/>
    <s v="Int"/>
    <x v="5"/>
    <s v="1920x1080"/>
    <x v="0"/>
    <x v="0"/>
    <n v="71370"/>
    <s v="14_70-75"/>
    <s v="7_70-80"/>
    <x v="6"/>
    <x v="7"/>
    <s v="Q3`21"/>
    <n v="67087800"/>
    <n v="912759"/>
  </r>
  <r>
    <n v="1461"/>
    <x v="8"/>
    <s v="MagicBook X 14 (NBR)"/>
    <x v="2"/>
    <x v="0"/>
    <x v="1"/>
    <x v="11"/>
    <s v="Int"/>
    <x v="2"/>
    <s v="1920x1080"/>
    <x v="0"/>
    <x v="0"/>
    <n v="46302"/>
    <s v="9_45-50"/>
    <s v="4_40-50"/>
    <x v="1"/>
    <x v="7"/>
    <s v="Q3`21"/>
    <n v="67647222"/>
    <n v="920370"/>
  </r>
  <r>
    <n v="989"/>
    <x v="8"/>
    <s v="MagicBook X 15 (BBR)"/>
    <x v="0"/>
    <x v="0"/>
    <x v="1"/>
    <x v="11"/>
    <s v="Int"/>
    <x v="0"/>
    <s v="1920x1080"/>
    <x v="0"/>
    <x v="0"/>
    <n v="52301"/>
    <s v="10_50-55"/>
    <s v="5_50-60"/>
    <x v="2"/>
    <x v="7"/>
    <s v="Q3`21"/>
    <n v="51725689"/>
    <n v="703751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7"/>
    <s v="Q3`21"/>
    <n v="1225500"/>
    <n v="16950"/>
  </r>
  <r>
    <n v="1370"/>
    <x v="9"/>
    <s v="Other"/>
    <x v="0"/>
    <x v="0"/>
    <x v="1"/>
    <x v="2"/>
    <s v="Int"/>
    <x v="0"/>
    <m/>
    <x v="0"/>
    <x v="1"/>
    <n v="31000"/>
    <s v="6_30-35"/>
    <s v="3_30-40"/>
    <x v="3"/>
    <x v="7"/>
    <s v="Q3`21"/>
    <n v="42470000"/>
    <n v="155420"/>
  </r>
  <r>
    <n v="2120"/>
    <x v="9"/>
    <s v="Other"/>
    <x v="0"/>
    <x v="0"/>
    <x v="1"/>
    <x v="12"/>
    <s v="Int"/>
    <x v="0"/>
    <m/>
    <x v="0"/>
    <x v="1"/>
    <n v="25400"/>
    <s v="5_25-30"/>
    <s v="2_20-30"/>
    <x v="0"/>
    <x v="7"/>
    <s v="Q3`21"/>
    <n v="53848000"/>
    <n v="144553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7"/>
    <s v="Q3`21"/>
    <n v="1170000"/>
    <n v="15854"/>
  </r>
  <r>
    <n v="4060"/>
    <x v="9"/>
    <s v="Other"/>
    <x v="0"/>
    <x v="0"/>
    <x v="1"/>
    <x v="4"/>
    <s v="Int"/>
    <x v="0"/>
    <m/>
    <x v="0"/>
    <x v="0"/>
    <n v="34700"/>
    <s v="7_35-40"/>
    <s v="3_30-40"/>
    <x v="3"/>
    <x v="7"/>
    <s v="Q3`21"/>
    <n v="140882000"/>
    <n v="19350"/>
  </r>
  <r>
    <n v="880"/>
    <x v="9"/>
    <s v="Other"/>
    <x v="0"/>
    <x v="0"/>
    <x v="1"/>
    <x v="11"/>
    <s v="Int"/>
    <x v="0"/>
    <m/>
    <x v="0"/>
    <x v="0"/>
    <n v="35000"/>
    <s v="7_35-40"/>
    <s v="3_30-40"/>
    <x v="3"/>
    <x v="7"/>
    <s v="Q3`21"/>
    <n v="30800000"/>
    <n v="61789"/>
  </r>
  <r>
    <n v="130"/>
    <x v="9"/>
    <s v="Other"/>
    <x v="0"/>
    <x v="0"/>
    <x v="1"/>
    <x v="5"/>
    <s v="Int"/>
    <x v="0"/>
    <m/>
    <x v="0"/>
    <x v="0"/>
    <n v="38500"/>
    <s v="7_35-40"/>
    <s v="3_30-40"/>
    <x v="3"/>
    <x v="7"/>
    <s v="Q3`21"/>
    <n v="5005000"/>
    <n v="67818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7"/>
    <s v="Q3`21"/>
    <n v="3850000"/>
    <n v="52168"/>
  </r>
  <r>
    <n v="200"/>
    <x v="9"/>
    <s v="Other"/>
    <x v="1"/>
    <x v="0"/>
    <x v="0"/>
    <x v="7"/>
    <s v="Int"/>
    <x v="0"/>
    <m/>
    <x v="0"/>
    <x v="0"/>
    <n v="35000"/>
    <s v="7_35-40"/>
    <s v="3_30-40"/>
    <x v="3"/>
    <x v="7"/>
    <s v="Q3`21"/>
    <n v="7000000"/>
    <n v="151762"/>
  </r>
  <r>
    <n v="20"/>
    <x v="9"/>
    <s v="Other"/>
    <x v="1"/>
    <x v="0"/>
    <x v="0"/>
    <x v="25"/>
    <s v="Int"/>
    <x v="0"/>
    <m/>
    <x v="0"/>
    <x v="0"/>
    <n v="35000"/>
    <s v="7_35-40"/>
    <s v="3_30-40"/>
    <x v="3"/>
    <x v="7"/>
    <s v="Q3`21"/>
    <n v="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7"/>
    <s v="Q3`21"/>
    <n v="4270000"/>
    <n v="57859"/>
  </r>
  <r>
    <n v="120"/>
    <x v="9"/>
    <s v="Other"/>
    <x v="3"/>
    <x v="0"/>
    <x v="0"/>
    <x v="22"/>
    <s v="RTX"/>
    <x v="0"/>
    <m/>
    <x v="0"/>
    <x v="0"/>
    <n v="65000"/>
    <s v="12_60-65"/>
    <s v="6_60-70"/>
    <x v="4"/>
    <x v="7"/>
    <s v="Q3`21"/>
    <n v="7800000"/>
    <n v="16531"/>
  </r>
  <r>
    <n v="125"/>
    <x v="9"/>
    <s v="Other"/>
    <x v="3"/>
    <x v="0"/>
    <x v="1"/>
    <x v="21"/>
    <s v="RTX"/>
    <x v="0"/>
    <m/>
    <x v="0"/>
    <x v="0"/>
    <n v="72000"/>
    <s v="12_60-65"/>
    <s v="6_60-70"/>
    <x v="4"/>
    <x v="7"/>
    <s v="Q3`21"/>
    <n v="9000000"/>
    <n v="20664"/>
  </r>
  <r>
    <n v="2250"/>
    <x v="9"/>
    <s v="Other"/>
    <x v="2"/>
    <x v="0"/>
    <x v="1"/>
    <x v="2"/>
    <s v="Int"/>
    <x v="3"/>
    <m/>
    <x v="0"/>
    <x v="1"/>
    <n v="25400"/>
    <s v="5_25-30"/>
    <s v="2_20-30"/>
    <x v="0"/>
    <x v="7"/>
    <s v="Q3`21"/>
    <n v="57150000"/>
    <n v="44743"/>
  </r>
  <r>
    <n v="110"/>
    <x v="9"/>
    <s v="Other"/>
    <x v="2"/>
    <x v="0"/>
    <x v="1"/>
    <x v="11"/>
    <s v="Int"/>
    <x v="3"/>
    <m/>
    <x v="0"/>
    <x v="0"/>
    <n v="31000"/>
    <s v="6_30-35"/>
    <s v="3_30-40"/>
    <x v="3"/>
    <x v="7"/>
    <s v="Q3`21"/>
    <n v="3410000"/>
    <n v="4201"/>
  </r>
  <r>
    <n v="50"/>
    <x v="9"/>
    <s v="Other"/>
    <x v="2"/>
    <x v="0"/>
    <x v="1"/>
    <x v="4"/>
    <s v="Int"/>
    <x v="2"/>
    <m/>
    <x v="0"/>
    <x v="0"/>
    <n v="29000"/>
    <s v="5_25-30"/>
    <s v="2_20-30"/>
    <x v="0"/>
    <x v="7"/>
    <s v="Q3`21"/>
    <n v="1450000"/>
    <n v="58943"/>
  </r>
  <r>
    <n v="4650"/>
    <x v="9"/>
    <s v="Other"/>
    <x v="2"/>
    <x v="0"/>
    <x v="1"/>
    <x v="2"/>
    <s v="Int"/>
    <x v="2"/>
    <m/>
    <x v="0"/>
    <x v="1"/>
    <n v="22300"/>
    <s v="5_25-30"/>
    <s v="2_20-30"/>
    <x v="0"/>
    <x v="7"/>
    <s v="Q3`21"/>
    <n v="103695000"/>
    <n v="19173"/>
  </r>
  <r>
    <n v="90"/>
    <x v="9"/>
    <s v="Other"/>
    <x v="2"/>
    <x v="0"/>
    <x v="0"/>
    <x v="0"/>
    <s v="Int"/>
    <x v="2"/>
    <m/>
    <x v="0"/>
    <x v="0"/>
    <n v="20350"/>
    <s v="5_25-30"/>
    <s v="2_20-30"/>
    <x v="0"/>
    <x v="7"/>
    <s v="Q3`21"/>
    <n v="1831500"/>
    <n v="33293"/>
  </r>
  <r>
    <n v="3570"/>
    <x v="9"/>
    <s v="Other"/>
    <x v="2"/>
    <x v="0"/>
    <x v="1"/>
    <x v="12"/>
    <s v="Int"/>
    <x v="2"/>
    <m/>
    <x v="0"/>
    <x v="1"/>
    <n v="21000"/>
    <s v="4_20-25"/>
    <s v="2_20-30"/>
    <x v="0"/>
    <x v="7"/>
    <s v="Q3`21"/>
    <n v="74970000"/>
    <n v="189228"/>
  </r>
  <r>
    <n v="175"/>
    <x v="9"/>
    <s v="Other"/>
    <x v="2"/>
    <x v="0"/>
    <x v="1"/>
    <x v="24"/>
    <s v="Int"/>
    <x v="2"/>
    <m/>
    <x v="0"/>
    <x v="1"/>
    <n v="24500"/>
    <s v="4_20-25"/>
    <s v="2_20-30"/>
    <x v="0"/>
    <x v="7"/>
    <s v="Q3`21"/>
    <n v="4287500"/>
    <n v="58096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7"/>
    <s v="Q3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7"/>
    <s v="Q3`21"/>
    <n v="17600000"/>
    <n v="238482"/>
  </r>
  <r>
    <n v="650"/>
    <x v="9"/>
    <s v="Other"/>
    <x v="2"/>
    <x v="0"/>
    <x v="1"/>
    <x v="5"/>
    <s v="Int"/>
    <x v="2"/>
    <m/>
    <x v="0"/>
    <x v="0"/>
    <n v="45000"/>
    <s v="9_45-50"/>
    <s v="4_40-50"/>
    <x v="1"/>
    <x v="7"/>
    <s v="Q3`21"/>
    <n v="292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7"/>
    <s v="Q3`21"/>
    <n v="2250000"/>
    <n v="30488"/>
  </r>
  <r>
    <n v="170"/>
    <x v="9"/>
    <s v="Other"/>
    <x v="4"/>
    <x v="0"/>
    <x v="1"/>
    <x v="18"/>
    <s v="Int"/>
    <x v="7"/>
    <m/>
    <x v="0"/>
    <x v="2"/>
    <n v="14800"/>
    <s v="3_15-20"/>
    <s v="1_10-20"/>
    <x v="7"/>
    <x v="7"/>
    <s v="Q3`21"/>
    <n v="2516000"/>
    <n v="2412"/>
  </r>
  <r>
    <n v="1360"/>
    <x v="9"/>
    <s v="Other"/>
    <x v="4"/>
    <x v="0"/>
    <x v="1"/>
    <x v="2"/>
    <s v="Int"/>
    <x v="4"/>
    <m/>
    <x v="1"/>
    <x v="1"/>
    <n v="23300"/>
    <s v="4_20-25"/>
    <s v="2_20-30"/>
    <x v="0"/>
    <x v="7"/>
    <s v="Q3`21"/>
    <n v="31688000"/>
    <n v="46179"/>
  </r>
  <r>
    <n v="2160"/>
    <x v="9"/>
    <s v="Other"/>
    <x v="4"/>
    <x v="0"/>
    <x v="1"/>
    <x v="12"/>
    <s v="Int"/>
    <x v="4"/>
    <m/>
    <x v="1"/>
    <x v="1"/>
    <n v="22350"/>
    <s v="4_20-25"/>
    <s v="2_20-30"/>
    <x v="0"/>
    <x v="7"/>
    <s v="Q3`21"/>
    <n v="48276000"/>
    <n v="46179"/>
  </r>
  <r>
    <m/>
    <x v="10"/>
    <m/>
    <x v="6"/>
    <x v="2"/>
    <x v="4"/>
    <x v="32"/>
    <m/>
    <x v="8"/>
    <m/>
    <x v="0"/>
    <x v="4"/>
    <m/>
    <m/>
    <m/>
    <x v="8"/>
    <x v="8"/>
    <m/>
    <m/>
    <m/>
  </r>
  <r>
    <n v="25060"/>
    <x v="10"/>
    <m/>
    <x v="6"/>
    <x v="2"/>
    <x v="4"/>
    <x v="32"/>
    <m/>
    <x v="8"/>
    <m/>
    <x v="0"/>
    <x v="4"/>
    <m/>
    <m/>
    <m/>
    <x v="8"/>
    <x v="8"/>
    <m/>
    <m/>
    <m/>
  </r>
  <r>
    <m/>
    <x v="10"/>
    <m/>
    <x v="6"/>
    <x v="2"/>
    <x v="4"/>
    <x v="32"/>
    <m/>
    <x v="8"/>
    <m/>
    <x v="0"/>
    <x v="4"/>
    <m/>
    <m/>
    <m/>
    <x v="8"/>
    <x v="8"/>
    <m/>
    <m/>
    <m/>
  </r>
  <r>
    <m/>
    <x v="10"/>
    <m/>
    <x v="6"/>
    <x v="2"/>
    <x v="4"/>
    <x v="32"/>
    <m/>
    <x v="8"/>
    <m/>
    <x v="0"/>
    <x v="4"/>
    <m/>
    <m/>
    <m/>
    <x v="8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4" cacheId="473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7">
        <item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1"/>
    </i>
    <i>
      <x v="1"/>
    </i>
    <i>
      <x v="18"/>
    </i>
    <i>
      <x v="7"/>
    </i>
    <i>
      <x v="3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34">
      <pivotArea collapsedLevelsAreSubtotals="1" fieldPosition="0">
        <references count="1">
          <reference field="2" count="1">
            <x v="6"/>
          </reference>
        </references>
      </pivotArea>
    </format>
    <format dxfId="33">
      <pivotArea dataOnly="0" labelOnly="1" fieldPosition="0">
        <references count="1">
          <reference field="2" count="1">
            <x v="6"/>
          </reference>
        </references>
      </pivotArea>
    </format>
    <format dxfId="32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СводнаяТаблица20" cacheId="474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72:C284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67">
      <pivotArea type="all" dataOnly="0" outline="0" fieldPosition="0"/>
    </format>
    <format dxfId="66">
      <pivotArea outline="0" collapsedLevelsAreSubtotals="1" fieldPosition="0"/>
    </format>
    <format dxfId="65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Таблица22" cacheId="47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27:J335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69">
      <pivotArea type="all" dataOnly="0" outline="0" fieldPosition="0"/>
    </format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16" cacheId="473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5:I107" firstHeaderRow="1" firstDataRow="2" firstDataCol="1"/>
  <pivotFields count="5">
    <pivotField axis="axisCol" showAll="0">
      <items count="37">
        <item h="1"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1"/>
        <item m="1" x="13"/>
        <item sd="0"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18"/>
    </i>
    <i>
      <x v="3"/>
    </i>
    <i>
      <x v="7"/>
    </i>
    <i>
      <x v="17"/>
    </i>
    <i t="grand">
      <x/>
    </i>
  </rowItems>
  <colFields count="1">
    <field x="0"/>
  </colFields>
  <colItems count="8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colItems>
  <dataFields count="1">
    <dataField name="Сумма по полю units" fld="3" baseField="2" baseItem="0"/>
  </dataFields>
  <formats count="13">
    <format dxfId="82">
      <pivotArea collapsedLevelsAreSubtotals="1" fieldPosition="0">
        <references count="1">
          <reference field="2" count="1">
            <x v="6"/>
          </reference>
        </references>
      </pivotArea>
    </format>
    <format dxfId="81">
      <pivotArea dataOnly="0" labelOnly="1" fieldPosition="0">
        <references count="1">
          <reference field="2" count="1">
            <x v="6"/>
          </reference>
        </references>
      </pivotArea>
    </format>
    <format dxfId="80">
      <pivotArea type="all" dataOnly="0" outline="0" fieldPosition="0"/>
    </format>
    <format dxfId="79">
      <pivotArea dataOnly="0" labelOnly="1" grandRow="1" outline="0" fieldPosition="0"/>
    </format>
    <format dxfId="78">
      <pivotArea dataOnly="0" labelOnly="1" grandRow="1" outline="0" fieldPosition="0"/>
    </format>
    <format dxfId="77">
      <pivotArea dataOnly="0" labelOnly="1" grandRow="1" outline="0" fieldPosition="0"/>
    </format>
    <format dxfId="76">
      <pivotArea dataOnly="0" labelOnly="1" grandRow="1" outline="0" fieldPosition="0"/>
    </format>
    <format dxfId="75">
      <pivotArea dataOnly="0" labelOnly="1" grandRow="1" outline="0" fieldPosition="0"/>
    </format>
    <format dxfId="74">
      <pivotArea dataOnly="0" labelOnly="1" grandRow="1" outline="0" fieldPosition="0"/>
    </format>
    <format dxfId="73">
      <pivotArea grandRow="1" outline="0" collapsedLevelsAreSubtotals="1" fieldPosition="0"/>
    </format>
    <format dxfId="72">
      <pivotArea outline="0" collapsedLevelsAreSubtotals="1" fieldPosition="0"/>
    </format>
    <format dxfId="71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СводнаяТаблица17" cacheId="474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4:E156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7">
        <item x="1"/>
        <item x="0"/>
        <item h="1" x="4"/>
        <item h="1"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4"/>
    </i>
    <i>
      <x v="5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5">
    <format dxfId="87">
      <pivotArea type="all" dataOnly="0" outline="0" fieldPosition="0"/>
    </format>
    <format dxfId="86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85">
      <pivotArea outline="0" collapsedLevelsAreSubtotals="1" fieldPosition="0">
        <references count="1">
          <reference field="5" count="1" selected="0">
            <x v="4"/>
          </reference>
        </references>
      </pivotArea>
    </format>
    <format dxfId="84">
      <pivotArea outline="0" collapsedLevelsAreSubtotals="1" fieldPosition="0">
        <references count="1">
          <reference field="5" count="1" selected="0">
            <x v="5"/>
          </reference>
        </references>
      </pivotArea>
    </format>
    <format dxfId="83">
      <pivotArea collapsedLevelsAreSubtotals="1" fieldPosition="0">
        <references count="2">
          <reference field="1" count="1">
            <x v="0"/>
          </reference>
          <reference field="5" count="1" selected="0">
            <x v="5"/>
          </reference>
        </references>
      </pivotArea>
    </format>
  </formats>
  <chartFormats count="5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6" cacheId="474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45:D455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h="1"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92">
      <pivotArea type="all" dataOnly="0" outline="0" fieldPosition="0"/>
    </format>
    <format dxfId="91">
      <pivotArea outline="0" collapsedLevelsAreSubtotals="1" fieldPosition="0"/>
    </format>
    <format dxfId="90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89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88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18" cacheId="474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4:I209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multipleItemSelectionAllowed="1" showAll="0">
      <items count="7">
        <item x="1"/>
        <item x="0"/>
        <item h="1" x="4"/>
        <item h="1" m="1" x="5"/>
        <item x="2"/>
        <item x="3"/>
        <item t="default"/>
      </items>
    </pivotField>
    <pivotField axis="axisRow" showAll="0">
      <items count="37">
        <item x="19"/>
        <item x="26"/>
        <item x="23"/>
        <item x="31"/>
        <item x="16"/>
        <item x="18"/>
        <item x="27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5"/>
        <item x="32"/>
        <item x="7"/>
        <item m="1" x="33"/>
        <item x="6"/>
        <item x="20"/>
        <item x="14"/>
        <item x="21"/>
        <item x="22"/>
        <item x="17"/>
        <item x="24"/>
        <item x="25"/>
        <item x="28"/>
        <item m="1" x="34"/>
        <item x="30"/>
        <item x="29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44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 r="2">
      <x v="32"/>
    </i>
    <i r="2">
      <x v="34"/>
    </i>
    <i>
      <x v="5"/>
    </i>
    <i r="1">
      <x v="4"/>
    </i>
    <i r="2">
      <x v="26"/>
    </i>
    <i r="1">
      <x v="5"/>
    </i>
    <i r="2">
      <x v="35"/>
    </i>
    <i t="grand">
      <x/>
    </i>
  </rowItems>
  <colFields count="1">
    <field x="16"/>
  </colFields>
  <colItems count="8"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Сумма по полю Sales Units" fld="0" showDataAs="percentOfCol" baseField="6" baseItem="1" numFmtId="10"/>
  </dataFields>
  <formats count="62">
    <format dxfId="154">
      <pivotArea type="all" dataOnly="0" outline="0" fieldPosition="0"/>
    </format>
    <format dxfId="153">
      <pivotArea outline="0" collapsedLevelsAreSubtotals="1" fieldPosition="0"/>
    </format>
    <format dxfId="152">
      <pivotArea outline="0" fieldPosition="0">
        <references count="1">
          <reference field="4294967294" count="1">
            <x v="0"/>
          </reference>
        </references>
      </pivotArea>
    </format>
    <format dxfId="151">
      <pivotArea grandRow="1" outline="0" collapsedLevelsAreSubtotals="1" fieldPosition="0"/>
    </format>
    <format dxfId="150">
      <pivotArea collapsedLevelsAreSubtotals="1" fieldPosition="0">
        <references count="1">
          <reference field="11" count="1">
            <x v="0"/>
          </reference>
        </references>
      </pivotArea>
    </format>
    <format dxfId="149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148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147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146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145">
      <pivotArea collapsedLevelsAreSubtotals="1" fieldPosition="0">
        <references count="1">
          <reference field="11" count="1">
            <x v="1"/>
          </reference>
        </references>
      </pivotArea>
    </format>
    <format dxfId="144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143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142">
      <pivotArea collapsedLevelsAreSubtotals="1" fieldPosition="0">
        <references count="1">
          <reference field="11" count="1">
            <x v="2"/>
          </reference>
        </references>
      </pivotArea>
    </format>
    <format dxfId="141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140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139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38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137">
      <pivotArea collapsedLevelsAreSubtotals="1" fieldPosition="0">
        <references count="1">
          <reference field="11" count="1">
            <x v="5"/>
          </reference>
        </references>
      </pivotArea>
    </format>
    <format dxfId="136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135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134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133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32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31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130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29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128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127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126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12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124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123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122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121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120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8"/>
          </reference>
        </references>
      </pivotArea>
    </format>
    <format dxfId="119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118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117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116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9"/>
          </reference>
        </references>
      </pivotArea>
    </format>
    <format dxfId="11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114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113">
      <pivotArea collapsedLevelsAreSubtotals="1" fieldPosition="0">
        <references count="3">
          <reference field="5" count="1" selected="0">
            <x v="1"/>
          </reference>
          <reference field="6" count="1">
            <x v="32"/>
          </reference>
          <reference field="11" count="1" selected="0">
            <x v="2"/>
          </reference>
        </references>
      </pivotArea>
    </format>
    <format dxfId="112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111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110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109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108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107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0"/>
          </reference>
        </references>
      </pivotArea>
    </format>
    <format dxfId="106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10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104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103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10"/>
          </reference>
        </references>
      </pivotArea>
    </format>
    <format dxfId="102">
      <pivotArea collapsedLevelsAreSubtotals="1" fieldPosition="0">
        <references count="4"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  <reference field="16" count="7" selected="0">
            <x v="4"/>
            <x v="5"/>
            <x v="6"/>
            <x v="7"/>
            <x v="8"/>
            <x v="9"/>
            <x v="10"/>
          </reference>
        </references>
      </pivotArea>
    </format>
    <format dxfId="101">
      <pivotArea collapsedLevelsAreSubtotals="1" fieldPosition="0">
        <references count="4"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  <reference field="16" count="1" selected="0">
            <x v="11"/>
          </reference>
        </references>
      </pivotArea>
    </format>
    <format dxfId="100">
      <pivotArea collapsedLevelsAreSubtotals="1" fieldPosition="0">
        <references count="3">
          <reference field="5" count="1" selected="0">
            <x v="1"/>
          </reference>
          <reference field="6" count="1">
            <x v="27"/>
          </reference>
          <reference field="11" count="1" selected="0">
            <x v="2"/>
          </reference>
        </references>
      </pivotArea>
    </format>
    <format dxfId="99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6"/>
            <x v="7"/>
          </reference>
        </references>
      </pivotArea>
    </format>
    <format dxfId="98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11"/>
          </reference>
        </references>
      </pivotArea>
    </format>
    <format dxfId="97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11"/>
          </reference>
        </references>
      </pivotArea>
    </format>
    <format dxfId="96">
      <pivotArea collapsedLevelsAreSubtotals="1" fieldPosition="0">
        <references count="2">
          <reference field="5" count="1">
            <x v="5"/>
          </reference>
          <reference field="11" count="1" selected="0">
            <x v="5"/>
          </reference>
        </references>
      </pivotArea>
    </format>
    <format dxfId="95">
      <pivotArea collapsedLevelsAreSubtotals="1" fieldPosition="0">
        <references count="3">
          <reference field="5" count="1" selected="0">
            <x v="5"/>
          </reference>
          <reference field="6" count="1">
            <x v="35"/>
          </reference>
          <reference field="11" count="1" selected="0">
            <x v="5"/>
          </reference>
        </references>
      </pivotArea>
    </format>
    <format dxfId="94">
      <pivotArea collapsedLevelsAreSubtotals="1" fieldPosition="0">
        <references count="4">
          <reference field="5" count="1" selected="0">
            <x v="1"/>
          </reference>
          <reference field="6" count="2">
            <x v="28"/>
            <x v="31"/>
          </reference>
          <reference field="11" count="1" selected="0">
            <x v="2"/>
          </reference>
          <reference field="16" count="1" selected="0">
            <x v="11"/>
          </reference>
        </references>
      </pivotArea>
    </format>
    <format dxfId="93">
      <pivotArea collapsedLevelsAreSubtotals="1" fieldPosition="0">
        <references count="4">
          <reference field="5" count="1" selected="0">
            <x v="5"/>
          </reference>
          <reference field="6" count="1">
            <x v="35"/>
          </reference>
          <reference field="11" count="1" selected="0">
            <x v="5"/>
          </reference>
          <reference field="16" count="1" selected="0">
            <x v="11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Таблица1" cacheId="47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2:J138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7">
        <item x="1"/>
        <item x="0"/>
        <item h="1" x="4"/>
        <item h="1"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4"/>
    </i>
    <i>
      <x v="5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4" baseItem="0" numFmtId="10"/>
  </dataFields>
  <formats count="7">
    <format dxfId="161">
      <pivotArea type="all" dataOnly="0" outline="0" fieldPosition="0"/>
    </format>
    <format dxfId="160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59">
      <pivotArea grandRow="1" outline="0" collapsedLevelsAreSubtotals="1" fieldPosition="0"/>
    </format>
    <format dxfId="158">
      <pivotArea collapsedLevelsAreSubtotals="1" fieldPosition="0">
        <references count="1">
          <reference field="5" count="1">
            <x v="4"/>
          </reference>
        </references>
      </pivotArea>
    </format>
    <format dxfId="157">
      <pivotArea collapsedLevelsAreSubtotals="1" fieldPosition="0">
        <references count="2">
          <reference field="5" count="1">
            <x v="5"/>
          </reference>
          <reference field="16" count="0" selected="0"/>
        </references>
      </pivotArea>
    </format>
    <format dxfId="156">
      <pivotArea collapsedLevelsAreSubtotals="1" fieldPosition="0">
        <references count="2">
          <reference field="5" count="1">
            <x v="5"/>
          </reference>
          <reference field="16" count="1" selected="0">
            <x v="11"/>
          </reference>
        </references>
      </pivotArea>
    </format>
    <format dxfId="155">
      <pivotArea field="5" grandCol="1" collapsedLevelsAreSubtotals="1" axis="axisRow" fieldPosition="0">
        <references count="1">
          <reference field="5" count="1">
            <x v="5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СводнаяТаблица29" cacheId="474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77:C388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h="1" x="6"/>
        <item x="7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66">
      <pivotArea type="all" dataOnly="0" outline="0" fieldPosition="0"/>
    </format>
    <format dxfId="165">
      <pivotArea outline="0" collapsedLevelsAreSubtotals="1" fieldPosition="0"/>
    </format>
    <format dxfId="164">
      <pivotArea collapsedLevelsAreSubtotals="1" fieldPosition="0">
        <references count="1">
          <reference field="16" count="0"/>
        </references>
      </pivotArea>
    </format>
    <format dxfId="163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162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27" cacheId="474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409:J420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168">
      <pivotArea type="all" dataOnly="0" outline="0" fieldPosition="0"/>
    </format>
    <format dxfId="167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10" cacheId="47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94:J304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170">
      <pivotArea collapsedLevelsAreSubtotals="1" fieldPosition="0">
        <references count="1">
          <reference field="8" count="1">
            <x v="0"/>
          </reference>
        </references>
      </pivotArea>
    </format>
    <format dxfId="169">
      <pivotArea collapsedLevelsAreSubtotals="1" fieldPosition="0">
        <references count="1">
          <reference field="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1" cacheId="474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09:H321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7">
    <i>
      <x/>
    </i>
    <i>
      <x v="1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37">
      <pivotArea type="all" dataOnly="0" outline="0" fieldPosition="0"/>
    </format>
    <format dxfId="36">
      <pivotArea outline="0" collapsedLevelsAreSubtotals="1" fieldPosition="0"/>
    </format>
    <format dxfId="35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26" cacheId="47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95:J405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176">
      <pivotArea type="all" dataOnly="0" outline="0" fieldPosition="0"/>
    </format>
    <format dxfId="175">
      <pivotArea outline="0" collapsedLevelsAreSubtotals="1" fieldPosition="0"/>
    </format>
    <format dxfId="174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СводнаяТаблица14" cacheId="473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1:J92" firstHeaderRow="1" firstDataRow="2" firstDataCol="1"/>
  <pivotFields count="5">
    <pivotField axis="axisCol" showAll="0">
      <items count="37">
        <item h="1"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18"/>
    </i>
    <i r="1">
      <x/>
    </i>
    <i r="1">
      <x v="1"/>
    </i>
    <i>
      <x v="3"/>
    </i>
    <i r="1">
      <x v="1"/>
    </i>
    <i>
      <x v="7"/>
    </i>
    <i r="1">
      <x/>
    </i>
    <i r="1">
      <x v="1"/>
    </i>
    <i>
      <x v="17"/>
    </i>
    <i r="1">
      <x/>
    </i>
    <i r="1">
      <x v="1"/>
    </i>
    <i t="grand">
      <x/>
    </i>
  </rowItems>
  <colFields count="1">
    <field x="0"/>
  </colFields>
  <colItems count="9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Сумма по полю units" fld="3" baseField="0" baseItem="0"/>
  </dataFields>
  <formats count="3">
    <format dxfId="179">
      <pivotArea collapsedLevelsAreSubtotals="1" fieldPosition="0">
        <references count="1">
          <reference field="2" count="1">
            <x v="6"/>
          </reference>
        </references>
      </pivotArea>
    </format>
    <format dxfId="178">
      <pivotArea dataOnly="0" labelOnly="1" fieldPosition="0">
        <references count="1">
          <reference field="2" count="1">
            <x v="6"/>
          </reference>
        </references>
      </pivotArea>
    </format>
    <format dxfId="177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СводнаяТаблица33" cacheId="47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J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2"/>
    </i>
    <i>
      <x v="8"/>
    </i>
    <i>
      <x/>
    </i>
    <i>
      <x v="5"/>
    </i>
    <i>
      <x v="1"/>
    </i>
    <i>
      <x v="3"/>
    </i>
    <i>
      <x v="13"/>
    </i>
    <i>
      <x v="9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32" cacheId="47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J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7">
        <item x="0"/>
        <item x="1"/>
        <item x="4"/>
        <item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7" cacheId="474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7">
        <item x="0"/>
        <item x="1"/>
        <item x="4"/>
        <item m="1"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m="1" x="9"/>
        <item h="1" m="1" x="10"/>
        <item h="1" m="1" x="11"/>
        <item h="1" x="0"/>
        <item h="1" x="1"/>
        <item h="1" x="2"/>
        <item h="1" x="3"/>
        <item h="1" x="4"/>
        <item h="1" x="5"/>
        <item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9">
      <pivotArea type="all" dataOnly="0" outline="0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1" cacheId="47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J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11">
      <pivotArea type="all" dataOnly="0" outline="0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5" cacheId="47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J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3" baseItem="0" numFmtId="9"/>
  </dataFields>
  <formats count="20">
    <format dxfId="31">
      <pivotArea type="all" dataOnly="0" outline="0" fieldPosition="0"/>
    </format>
    <format dxfId="30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9">
      <pivotArea grandRow="1" outline="0" collapsedLevelsAreSubtotals="1" fieldPosition="0"/>
    </format>
    <format dxfId="28">
      <pivotArea grandRow="1" outline="0" collapsedLevelsAreSubtotals="1" fieldPosition="0"/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3">
      <pivotArea collapsedLevelsAreSubtotals="1" fieldPosition="0">
        <references count="1">
          <reference field="3" count="1">
            <x v="0"/>
          </reference>
        </references>
      </pivotArea>
    </format>
    <format dxfId="22">
      <pivotArea dataOnly="0" labelOnly="1" fieldPosition="0">
        <references count="1">
          <reference field="3" count="1">
            <x v="0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5">
      <pivotArea grandRow="1" outline="0" collapsedLevelsAreSubtotals="1" fieldPosition="0"/>
    </format>
    <format dxfId="1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47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35:J439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39">
      <pivotArea type="all" dataOnly="0" outline="0" fieldPosition="0"/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3" cacheId="474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40:H351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5" cacheId="473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7">
        <item h="1" m="1" x="28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43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28" cacheId="474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59:C368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12">
        <item h="1" x="8"/>
        <item m="1" x="9"/>
        <item m="1" x="10"/>
        <item m="1" x="11"/>
        <item x="0"/>
        <item x="1"/>
        <item x="2"/>
        <item x="3"/>
        <item x="4"/>
        <item x="5"/>
        <item x="6"/>
        <item x="7"/>
      </items>
    </pivotField>
    <pivotField showAll="0"/>
    <pivotField dataField="1" showAll="0" defaultSubtotal="0"/>
    <pivotField showAll="0" defaultSubtotal="0"/>
  </pivotFields>
  <rowFields count="1">
    <field x="16"/>
  </rowFields>
  <row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48">
      <pivotArea type="all" dataOnly="0" outline="0" fieldPosition="0"/>
    </format>
    <format dxfId="47">
      <pivotArea outline="0" collapsedLevelsAreSubtotals="1" fieldPosition="0"/>
    </format>
    <format dxfId="46">
      <pivotArea collapsedLevelsAreSubtotals="1" fieldPosition="0">
        <references count="1">
          <reference field="16" count="0"/>
        </references>
      </pivotArea>
    </format>
    <format dxfId="45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4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5" cacheId="473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7">
        <item m="1" x="28"/>
        <item h="1" x="23"/>
        <item h="1" m="1" x="25"/>
        <item h="1" m="1" x="29"/>
        <item h="1" m="1" x="34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1"/>
    </i>
    <i>
      <x v="1"/>
    </i>
    <i>
      <x v="18"/>
    </i>
    <i>
      <x v="7"/>
    </i>
    <i>
      <x v="3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55">
      <pivotArea collapsedLevelsAreSubtotals="1" fieldPosition="0">
        <references count="1">
          <reference field="2" count="1">
            <x v="6"/>
          </reference>
        </references>
      </pivotArea>
    </format>
    <format dxfId="54">
      <pivotArea dataOnly="0" labelOnly="1" fieldPosition="0">
        <references count="1">
          <reference field="2" count="1">
            <x v="6"/>
          </reference>
        </references>
      </pivotArea>
    </format>
    <format dxfId="53">
      <pivotArea type="all" dataOnly="0" outline="0" fieldPosition="0"/>
    </format>
    <format dxfId="52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51">
      <pivotArea grandRow="1" outline="0" collapsedLevelsAreSubtotals="1" fieldPosition="0"/>
    </format>
    <format dxfId="50">
      <pivotArea collapsedLevelsAreSubtotals="1" fieldPosition="0">
        <references count="1">
          <reference field="2" count="1">
            <x v="17"/>
          </reference>
        </references>
      </pivotArea>
    </format>
    <format dxfId="49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19" cacheId="47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18:L259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7">
        <item x="1"/>
        <item x="0"/>
        <item h="1" x="4"/>
        <item h="1" m="1" x="5"/>
        <item x="2"/>
        <item x="3"/>
        <item t="default"/>
      </items>
    </pivotField>
    <pivotField axis="axisRow" showAll="0">
      <items count="37">
        <item x="20"/>
        <item x="12"/>
        <item x="19"/>
        <item x="26"/>
        <item x="23"/>
        <item x="31"/>
        <item x="16"/>
        <item x="18"/>
        <item x="9"/>
        <item x="11"/>
        <item x="2"/>
        <item x="5"/>
        <item x="3"/>
        <item x="15"/>
        <item x="13"/>
        <item x="1"/>
        <item x="8"/>
        <item x="27"/>
        <item m="1" x="35"/>
        <item x="0"/>
        <item x="4"/>
        <item x="32"/>
        <item x="7"/>
        <item x="10"/>
        <item m="1" x="33"/>
        <item x="6"/>
        <item x="14"/>
        <item x="21"/>
        <item x="22"/>
        <item x="17"/>
        <item x="24"/>
        <item x="25"/>
        <item x="28"/>
        <item m="1" x="34"/>
        <item x="30"/>
        <item x="29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2">
        <item h="1" x="8"/>
        <item h="1" x="0"/>
        <item h="1" m="1" x="9"/>
        <item h="1" m="1" x="10"/>
        <item h="1" m="1" x="11"/>
        <item h="1" x="1"/>
        <item h="1" x="2"/>
        <item h="1" x="3"/>
        <item h="1" x="4"/>
        <item h="1" x="5"/>
        <item h="1" x="6"/>
        <item x="7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40">
    <i>
      <x/>
    </i>
    <i r="1">
      <x/>
    </i>
    <i r="2">
      <x v="1"/>
    </i>
    <i r="2">
      <x v="3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>
      <x v="2"/>
    </i>
    <i r="1">
      <x/>
    </i>
    <i r="2">
      <x v="5"/>
    </i>
    <i r="2">
      <x v="8"/>
    </i>
    <i r="2">
      <x v="9"/>
    </i>
    <i r="2">
      <x v="11"/>
    </i>
    <i r="2">
      <x v="12"/>
    </i>
    <i r="2">
      <x v="13"/>
    </i>
    <i r="2">
      <x v="17"/>
    </i>
    <i r="2">
      <x v="20"/>
    </i>
    <i r="2">
      <x v="23"/>
    </i>
    <i r="2">
      <x v="25"/>
    </i>
    <i r="2">
      <x v="27"/>
    </i>
    <i r="1">
      <x v="1"/>
    </i>
    <i r="2">
      <x v="4"/>
    </i>
    <i r="2">
      <x v="15"/>
    </i>
    <i r="2">
      <x v="16"/>
    </i>
    <i r="2">
      <x v="19"/>
    </i>
    <i r="2">
      <x v="22"/>
    </i>
    <i r="2">
      <x v="28"/>
    </i>
    <i r="2">
      <x v="31"/>
    </i>
    <i r="2">
      <x v="32"/>
    </i>
    <i r="2">
      <x v="34"/>
    </i>
    <i>
      <x v="5"/>
    </i>
    <i r="1">
      <x v="4"/>
    </i>
    <i r="2">
      <x v="26"/>
    </i>
    <i r="1">
      <x v="5"/>
    </i>
    <i r="2">
      <x v="3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7">
    <format dxfId="62">
      <pivotArea type="all" dataOnly="0" outline="0" fieldPosition="0"/>
    </format>
    <format dxfId="61">
      <pivotArea outline="0" collapsedLevelsAreSubtotals="1" fieldPosition="0"/>
    </format>
    <format dxfId="60">
      <pivotArea collapsedLevelsAreSubtotals="1" fieldPosition="0">
        <references count="4">
          <reference field="1" count="1" selected="0">
            <x v="0"/>
          </reference>
          <reference field="5" count="1" selected="0">
            <x v="5"/>
          </reference>
          <reference field="6" count="1">
            <x v="35"/>
          </reference>
          <reference field="11" count="1" selected="0">
            <x v="5"/>
          </reference>
        </references>
      </pivotArea>
    </format>
    <format dxfId="59">
      <pivotArea collapsedLevelsAreSubtotals="1" fieldPosition="0">
        <references count="3"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  <format dxfId="58">
      <pivotArea collapsedLevelsAreSubtotals="1" fieldPosition="0">
        <references count="4">
          <reference field="1" count="3" selected="0">
            <x v="9"/>
            <x v="10"/>
            <x v="13"/>
          </reference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  <format dxfId="57">
      <pivotArea collapsedLevelsAreSubtotals="1" fieldPosition="0">
        <references count="4">
          <reference field="1" count="1" selected="0">
            <x v="7"/>
          </reference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  <format dxfId="56">
      <pivotArea collapsedLevelsAreSubtotals="1" fieldPosition="0">
        <references count="4">
          <reference field="1" count="4" selected="0">
            <x v="0"/>
            <x v="1"/>
            <x v="2"/>
            <x v="3"/>
          </reference>
          <reference field="5" count="1" selected="0">
            <x v="1"/>
          </reference>
          <reference field="6" count="1">
            <x v="34"/>
          </reference>
          <reference field="11" count="1" selected="0">
            <x v="2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9" cacheId="47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63:J267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h="1" x="8"/>
        <item h="1" m="1" x="9"/>
        <item h="1" m="1" x="10"/>
        <item h="1" m="1" x="11"/>
        <item x="0"/>
        <item x="1"/>
        <item x="2"/>
        <item x="3"/>
        <item x="4"/>
        <item x="5"/>
        <item x="6"/>
        <item x="7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64">
      <pivotArea type="all" dataOnly="0" outline="0" fieldPosition="0"/>
    </format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/>
  </sheetViews>
  <sheetFormatPr defaultRowHeight="15" x14ac:dyDescent="0.25"/>
  <cols>
    <col min="1" max="1" width="36.5703125" customWidth="1"/>
    <col min="8" max="8" width="9.5703125" bestFit="1" customWidth="1"/>
    <col min="9" max="9" width="9.140625" customWidth="1"/>
  </cols>
  <sheetData>
    <row r="1" spans="1:10" ht="18" x14ac:dyDescent="0.35">
      <c r="A1" s="6" t="s">
        <v>269</v>
      </c>
    </row>
    <row r="2" spans="1:10" ht="15.6" x14ac:dyDescent="0.3">
      <c r="A2" s="20" t="s">
        <v>635</v>
      </c>
    </row>
    <row r="4" spans="1:10" ht="14.45" x14ac:dyDescent="0.3">
      <c r="A4" s="3" t="s">
        <v>264</v>
      </c>
    </row>
    <row r="5" spans="1:10" ht="14.45" x14ac:dyDescent="0.3">
      <c r="A5" s="3" t="s">
        <v>265</v>
      </c>
    </row>
    <row r="8" spans="1:10" s="36" customFormat="1" ht="14.45" x14ac:dyDescent="0.3">
      <c r="A8" s="58" t="s">
        <v>637</v>
      </c>
    </row>
    <row r="9" spans="1:10" ht="14.45" x14ac:dyDescent="0.3">
      <c r="A9" s="3"/>
    </row>
    <row r="10" spans="1:10" thickBot="1" x14ac:dyDescent="0.35">
      <c r="A10" s="69"/>
      <c r="B10" s="70" t="s">
        <v>636</v>
      </c>
    </row>
    <row r="11" spans="1:10" ht="14.45" x14ac:dyDescent="0.3">
      <c r="A11" s="46" t="s">
        <v>44</v>
      </c>
      <c r="B11" s="47">
        <v>1675.4</v>
      </c>
    </row>
    <row r="12" spans="1:10" thickBot="1" x14ac:dyDescent="0.35">
      <c r="A12" s="48" t="s">
        <v>45</v>
      </c>
      <c r="B12" s="49">
        <v>944.3</v>
      </c>
    </row>
    <row r="13" spans="1:10" ht="14.45" x14ac:dyDescent="0.3">
      <c r="A13" s="72" t="s">
        <v>34</v>
      </c>
      <c r="B13" s="71">
        <f>SUM(B11:B12)</f>
        <v>2619.6999999999998</v>
      </c>
      <c r="J13" t="s">
        <v>17</v>
      </c>
    </row>
    <row r="14" spans="1:10" x14ac:dyDescent="0.25">
      <c r="A14" s="78" t="s">
        <v>266</v>
      </c>
      <c r="B14" s="79">
        <v>-3.2875670527081353E-2</v>
      </c>
    </row>
    <row r="15" spans="1:10" ht="14.45" x14ac:dyDescent="0.3">
      <c r="B15" s="3"/>
    </row>
    <row r="16" spans="1:10" s="58" customFormat="1" ht="14.45" x14ac:dyDescent="0.3">
      <c r="A16" s="58" t="s">
        <v>267</v>
      </c>
    </row>
    <row r="17" spans="1:16" ht="14.45" x14ac:dyDescent="0.3">
      <c r="A17" s="3"/>
      <c r="B17" s="3"/>
    </row>
    <row r="18" spans="1:16" ht="14.45" x14ac:dyDescent="0.3">
      <c r="A18" s="50"/>
      <c r="B18" s="50" t="s">
        <v>439</v>
      </c>
      <c r="C18" s="50" t="s">
        <v>477</v>
      </c>
      <c r="D18" s="50" t="s">
        <v>508</v>
      </c>
      <c r="E18" s="50" t="s">
        <v>534</v>
      </c>
      <c r="F18" s="50" t="s">
        <v>569</v>
      </c>
      <c r="G18" s="50" t="s">
        <v>610</v>
      </c>
      <c r="H18" s="50" t="s">
        <v>632</v>
      </c>
      <c r="I18" s="50" t="s">
        <v>793</v>
      </c>
      <c r="J18" s="50" t="s">
        <v>871</v>
      </c>
      <c r="K18" s="50" t="s">
        <v>956</v>
      </c>
      <c r="L18" s="50" t="s">
        <v>997</v>
      </c>
      <c r="M18" s="50" t="s">
        <v>1074</v>
      </c>
      <c r="N18" s="50" t="s">
        <v>1138</v>
      </c>
      <c r="O18" s="51" t="s">
        <v>1245</v>
      </c>
    </row>
    <row r="19" spans="1:16" x14ac:dyDescent="0.25">
      <c r="A19" s="18" t="s">
        <v>44</v>
      </c>
      <c r="B19" s="45">
        <v>257720</v>
      </c>
      <c r="C19" s="45">
        <v>327790</v>
      </c>
      <c r="D19" s="45">
        <v>270230</v>
      </c>
      <c r="E19" s="45">
        <v>221160</v>
      </c>
      <c r="F19" s="45">
        <v>251290</v>
      </c>
      <c r="G19" s="45">
        <v>277040</v>
      </c>
      <c r="H19" s="45">
        <v>138010</v>
      </c>
      <c r="I19" s="45">
        <v>195120</v>
      </c>
      <c r="J19" s="45">
        <v>196060</v>
      </c>
      <c r="K19" s="45">
        <v>218450</v>
      </c>
      <c r="L19" s="45">
        <v>174000</v>
      </c>
      <c r="M19" s="45">
        <v>242420</v>
      </c>
      <c r="N19" s="45">
        <v>236740</v>
      </c>
      <c r="O19" s="23">
        <v>274570</v>
      </c>
      <c r="P19" s="5"/>
    </row>
    <row r="20" spans="1:16" x14ac:dyDescent="0.25">
      <c r="A20" s="18" t="s">
        <v>45</v>
      </c>
      <c r="B20" s="45">
        <v>172770</v>
      </c>
      <c r="C20" s="45">
        <v>158260</v>
      </c>
      <c r="D20" s="45">
        <v>141280</v>
      </c>
      <c r="E20" s="45">
        <v>122480</v>
      </c>
      <c r="F20" s="45">
        <v>134980</v>
      </c>
      <c r="G20" s="45">
        <v>135450</v>
      </c>
      <c r="H20" s="45">
        <v>117030</v>
      </c>
      <c r="I20" s="45">
        <v>119030</v>
      </c>
      <c r="J20" s="45">
        <v>109250</v>
      </c>
      <c r="K20" s="45">
        <v>106530</v>
      </c>
      <c r="L20" s="45">
        <v>102390</v>
      </c>
      <c r="M20" s="45">
        <v>131030</v>
      </c>
      <c r="N20" s="45">
        <v>99780</v>
      </c>
      <c r="O20" s="23">
        <v>159230</v>
      </c>
      <c r="P20" s="5"/>
    </row>
    <row r="21" spans="1:16" x14ac:dyDescent="0.25">
      <c r="A21" s="50" t="s">
        <v>34</v>
      </c>
      <c r="B21" s="67">
        <v>430490</v>
      </c>
      <c r="C21" s="67">
        <v>486050</v>
      </c>
      <c r="D21" s="67">
        <v>411510</v>
      </c>
      <c r="E21" s="67">
        <v>343640</v>
      </c>
      <c r="F21" s="67">
        <v>386270</v>
      </c>
      <c r="G21" s="67">
        <v>412490</v>
      </c>
      <c r="H21" s="67">
        <v>255040</v>
      </c>
      <c r="I21" s="67">
        <v>314150</v>
      </c>
      <c r="J21" s="67">
        <v>305310</v>
      </c>
      <c r="K21" s="67">
        <v>324980</v>
      </c>
      <c r="L21" s="67">
        <v>276390</v>
      </c>
      <c r="M21" s="67">
        <v>373450</v>
      </c>
      <c r="N21" s="67">
        <v>336520</v>
      </c>
      <c r="O21" s="68">
        <v>433800</v>
      </c>
      <c r="P21" s="5"/>
    </row>
    <row r="39" spans="1:15" s="36" customFormat="1" x14ac:dyDescent="0.25">
      <c r="A39" s="58" t="s">
        <v>268</v>
      </c>
    </row>
    <row r="40" spans="1:15" x14ac:dyDescent="0.25">
      <c r="A40" s="3"/>
    </row>
    <row r="41" spans="1:15" x14ac:dyDescent="0.25">
      <c r="B41" s="50" t="s">
        <v>439</v>
      </c>
      <c r="C41" s="50" t="s">
        <v>477</v>
      </c>
      <c r="D41" s="50" t="s">
        <v>508</v>
      </c>
      <c r="E41" s="50" t="s">
        <v>534</v>
      </c>
      <c r="F41" s="50" t="s">
        <v>569</v>
      </c>
      <c r="G41" s="50" t="s">
        <v>610</v>
      </c>
      <c r="H41" s="50" t="s">
        <v>632</v>
      </c>
      <c r="I41" s="50" t="s">
        <v>793</v>
      </c>
      <c r="J41" s="50" t="s">
        <v>871</v>
      </c>
      <c r="K41" s="50" t="s">
        <v>956</v>
      </c>
      <c r="L41" s="50" t="s">
        <v>997</v>
      </c>
      <c r="M41" s="50" t="s">
        <v>1074</v>
      </c>
      <c r="N41" s="109" t="s">
        <v>1138</v>
      </c>
      <c r="O41" s="51" t="s">
        <v>1245</v>
      </c>
    </row>
    <row r="42" spans="1:15" x14ac:dyDescent="0.25">
      <c r="B42" s="73">
        <v>0.7835273646269213</v>
      </c>
      <c r="C42" s="73">
        <v>0.41684885585191661</v>
      </c>
      <c r="D42" s="73">
        <v>0.29012132802457913</v>
      </c>
      <c r="E42" s="73">
        <v>0.11611289746337977</v>
      </c>
      <c r="F42" s="73">
        <v>-2.2645615100450382E-2</v>
      </c>
      <c r="G42" s="73">
        <v>4.1457318150831923E-2</v>
      </c>
      <c r="H42" s="73">
        <v>-6.7597704090958943E-2</v>
      </c>
      <c r="I42" s="73">
        <v>0.24603363477709028</v>
      </c>
      <c r="J42" s="73">
        <v>-0.25996218731820825</v>
      </c>
      <c r="K42" s="73">
        <v>0.21130120392113011</v>
      </c>
      <c r="L42" s="73">
        <v>0.10560422416896675</v>
      </c>
      <c r="M42" s="73">
        <v>0.11258416254543288</v>
      </c>
      <c r="N42" s="110">
        <v>-0.21828613905084904</v>
      </c>
      <c r="O42" s="74">
        <v>-0.10749922847443678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8" t="s">
        <v>1252</v>
      </c>
    </row>
    <row r="62" spans="1:9" s="5" customFormat="1" x14ac:dyDescent="0.25">
      <c r="A62" s="67"/>
      <c r="B62" s="67" t="s">
        <v>44</v>
      </c>
      <c r="C62" s="67" t="s">
        <v>45</v>
      </c>
      <c r="D62" s="67" t="s">
        <v>34</v>
      </c>
      <c r="F62" s="67" t="s">
        <v>33</v>
      </c>
      <c r="G62" s="67" t="s">
        <v>44</v>
      </c>
      <c r="H62" s="67" t="s">
        <v>45</v>
      </c>
      <c r="I62" s="67" t="s">
        <v>34</v>
      </c>
    </row>
    <row r="63" spans="1:9" s="5" customFormat="1" x14ac:dyDescent="0.25">
      <c r="A63" s="24" t="s">
        <v>14</v>
      </c>
      <c r="B63" s="45">
        <v>67630</v>
      </c>
      <c r="C63" s="45">
        <v>31050</v>
      </c>
      <c r="D63" s="45">
        <v>98680</v>
      </c>
      <c r="F63" s="24" t="s">
        <v>14</v>
      </c>
      <c r="G63" s="62">
        <v>0.24631241577739738</v>
      </c>
      <c r="H63" s="62">
        <v>0.19500094203353641</v>
      </c>
      <c r="I63" s="62">
        <v>0.22747810050714615</v>
      </c>
    </row>
    <row r="64" spans="1:9" s="5" customFormat="1" x14ac:dyDescent="0.25">
      <c r="A64" s="24" t="s">
        <v>15</v>
      </c>
      <c r="B64" s="45">
        <v>70980</v>
      </c>
      <c r="C64" s="45">
        <v>22040</v>
      </c>
      <c r="D64" s="45">
        <v>93020</v>
      </c>
      <c r="F64" s="24" t="s">
        <v>15</v>
      </c>
      <c r="G64" s="62">
        <v>0.25851331172378628</v>
      </c>
      <c r="H64" s="62">
        <v>0.13841612761414307</v>
      </c>
      <c r="I64" s="62">
        <v>0.2144306131857999</v>
      </c>
    </row>
    <row r="65" spans="1:9" s="5" customFormat="1" x14ac:dyDescent="0.25">
      <c r="A65" s="53" t="s">
        <v>0</v>
      </c>
      <c r="B65" s="55">
        <v>42950</v>
      </c>
      <c r="C65" s="55">
        <v>15690</v>
      </c>
      <c r="D65" s="55">
        <v>58640</v>
      </c>
      <c r="F65" s="53" t="s">
        <v>0</v>
      </c>
      <c r="G65" s="85">
        <v>0.15642641220818007</v>
      </c>
      <c r="H65" s="85">
        <v>9.8536707906801482E-2</v>
      </c>
      <c r="I65" s="85">
        <v>0.13517750115260488</v>
      </c>
    </row>
    <row r="66" spans="1:9" s="5" customFormat="1" x14ac:dyDescent="0.25">
      <c r="A66" s="24" t="s">
        <v>10</v>
      </c>
      <c r="B66" s="45">
        <v>34950</v>
      </c>
      <c r="C66" s="45">
        <v>18320</v>
      </c>
      <c r="D66" s="45">
        <v>53270</v>
      </c>
      <c r="F66" s="24" t="s">
        <v>10</v>
      </c>
      <c r="G66" s="62">
        <v>0.12728994427650508</v>
      </c>
      <c r="H66" s="62">
        <v>0.11505369591157445</v>
      </c>
      <c r="I66" s="62">
        <v>0.12279852466574458</v>
      </c>
    </row>
    <row r="67" spans="1:9" s="5" customFormat="1" x14ac:dyDescent="0.25">
      <c r="A67" s="24" t="s">
        <v>29</v>
      </c>
      <c r="B67" s="45">
        <v>25060</v>
      </c>
      <c r="C67" s="45">
        <v>19200</v>
      </c>
      <c r="D67" s="45">
        <v>44260</v>
      </c>
      <c r="F67" s="24" t="s">
        <v>29</v>
      </c>
      <c r="G67" s="62">
        <v>9.1269985795971884E-2</v>
      </c>
      <c r="H67" s="62">
        <v>0.12058029265841864</v>
      </c>
      <c r="I67" s="62">
        <v>0.10202858460119871</v>
      </c>
    </row>
    <row r="68" spans="1:9" s="5" customFormat="1" x14ac:dyDescent="0.25">
      <c r="A68" s="24" t="s">
        <v>9</v>
      </c>
      <c r="B68" s="45">
        <v>11200</v>
      </c>
      <c r="C68" s="45">
        <v>26450</v>
      </c>
      <c r="D68" s="45">
        <v>37650</v>
      </c>
      <c r="F68" s="24" t="s">
        <v>9</v>
      </c>
      <c r="G68" s="62">
        <v>4.0791055104344977E-2</v>
      </c>
      <c r="H68" s="62">
        <v>0.16611191358412358</v>
      </c>
      <c r="I68" s="62">
        <v>8.6791147994467494E-2</v>
      </c>
    </row>
    <row r="69" spans="1:9" s="5" customFormat="1" x14ac:dyDescent="0.25">
      <c r="A69" s="24" t="s">
        <v>630</v>
      </c>
      <c r="B69" s="45">
        <v>6040</v>
      </c>
      <c r="C69" s="45">
        <v>18700</v>
      </c>
      <c r="D69" s="45">
        <v>24740</v>
      </c>
      <c r="F69" s="24" t="s">
        <v>630</v>
      </c>
      <c r="G69" s="62">
        <v>2.1998033288414612E-2</v>
      </c>
      <c r="H69" s="62">
        <v>0.11744018087043899</v>
      </c>
      <c r="I69" s="62">
        <v>5.7030889810972797E-2</v>
      </c>
    </row>
    <row r="70" spans="1:9" s="5" customFormat="1" x14ac:dyDescent="0.25">
      <c r="A70" s="24" t="s">
        <v>16</v>
      </c>
      <c r="B70" s="45">
        <v>5600</v>
      </c>
      <c r="C70" s="45">
        <v>4680</v>
      </c>
      <c r="D70" s="45">
        <v>10280</v>
      </c>
      <c r="F70" s="24" t="s">
        <v>16</v>
      </c>
      <c r="G70" s="73">
        <v>2.0395527552172488E-2</v>
      </c>
      <c r="H70" s="73">
        <v>2.9391446335489544E-2</v>
      </c>
      <c r="I70" s="73">
        <v>2.3697556477639464E-2</v>
      </c>
    </row>
    <row r="71" spans="1:9" s="5" customFormat="1" x14ac:dyDescent="0.25">
      <c r="A71" s="24" t="s">
        <v>13</v>
      </c>
      <c r="B71" s="45">
        <v>9510</v>
      </c>
      <c r="C71" s="45"/>
      <c r="D71" s="45">
        <v>9510</v>
      </c>
      <c r="F71" s="24" t="s">
        <v>13</v>
      </c>
      <c r="G71" s="73">
        <v>3.4635976253778636E-2</v>
      </c>
      <c r="H71" s="73">
        <v>0</v>
      </c>
      <c r="I71" s="73">
        <v>2.1922544951590593E-2</v>
      </c>
    </row>
    <row r="72" spans="1:9" s="5" customFormat="1" x14ac:dyDescent="0.25">
      <c r="A72" s="24" t="s">
        <v>284</v>
      </c>
      <c r="B72" s="45">
        <v>650</v>
      </c>
      <c r="C72" s="45">
        <v>3100</v>
      </c>
      <c r="D72" s="45">
        <v>3750</v>
      </c>
      <c r="F72" s="24" t="s">
        <v>284</v>
      </c>
      <c r="G72" s="62">
        <v>2.3673380194485926E-3</v>
      </c>
      <c r="H72" s="62">
        <v>1.9468693085473842E-2</v>
      </c>
      <c r="I72" s="62">
        <v>8.6445366528354085E-3</v>
      </c>
    </row>
    <row r="73" spans="1:9" s="5" customFormat="1" x14ac:dyDescent="0.25">
      <c r="A73" s="75" t="s">
        <v>32</v>
      </c>
      <c r="B73" s="68">
        <v>274570</v>
      </c>
      <c r="C73" s="68">
        <v>159230</v>
      </c>
      <c r="D73" s="68">
        <v>433800</v>
      </c>
      <c r="F73" s="13"/>
      <c r="G73" s="32"/>
      <c r="H73" s="32"/>
      <c r="I73" s="32"/>
    </row>
    <row r="74" spans="1:9" s="14" customFormat="1" x14ac:dyDescent="0.25">
      <c r="A74" s="83"/>
      <c r="B74" s="84"/>
      <c r="C74" s="84"/>
      <c r="D74" s="84"/>
      <c r="F74" s="13"/>
      <c r="G74" s="32"/>
      <c r="H74" s="32"/>
      <c r="I74" s="32"/>
    </row>
    <row r="90" spans="1:10" s="36" customFormat="1" x14ac:dyDescent="0.25">
      <c r="A90" s="58" t="s">
        <v>295</v>
      </c>
    </row>
    <row r="91" spans="1:10" x14ac:dyDescent="0.25">
      <c r="A91" s="3"/>
    </row>
    <row r="92" spans="1:10" x14ac:dyDescent="0.25">
      <c r="A92" s="52" t="s">
        <v>33</v>
      </c>
      <c r="B92" s="52" t="s">
        <v>241</v>
      </c>
      <c r="C92" s="52" t="s">
        <v>286</v>
      </c>
      <c r="D92" s="52" t="s">
        <v>300</v>
      </c>
      <c r="E92" s="52" t="s">
        <v>326</v>
      </c>
      <c r="F92" s="52" t="s">
        <v>345</v>
      </c>
      <c r="G92" s="52" t="s">
        <v>391</v>
      </c>
      <c r="H92" s="52" t="s">
        <v>439</v>
      </c>
      <c r="I92" s="52" t="s">
        <v>477</v>
      </c>
      <c r="J92" s="52" t="s">
        <v>32</v>
      </c>
    </row>
    <row r="93" spans="1:10" x14ac:dyDescent="0.25">
      <c r="A93" s="24" t="s">
        <v>14</v>
      </c>
      <c r="B93" s="45">
        <v>52980</v>
      </c>
      <c r="C93" s="45">
        <v>52740</v>
      </c>
      <c r="D93" s="55">
        <v>69480</v>
      </c>
      <c r="E93" s="55">
        <v>93850</v>
      </c>
      <c r="F93" s="55">
        <v>74970</v>
      </c>
      <c r="G93" s="55">
        <v>79390</v>
      </c>
      <c r="H93" s="55">
        <v>105290</v>
      </c>
      <c r="I93" s="18">
        <v>98680</v>
      </c>
      <c r="J93" s="18">
        <f t="shared" ref="J93:J102" si="0">SUM(B93:I93)</f>
        <v>627380</v>
      </c>
    </row>
    <row r="94" spans="1:10" x14ac:dyDescent="0.25">
      <c r="A94" s="24" t="s">
        <v>15</v>
      </c>
      <c r="B94" s="45">
        <v>35430</v>
      </c>
      <c r="C94" s="45">
        <v>57980</v>
      </c>
      <c r="D94" s="55">
        <v>65530</v>
      </c>
      <c r="E94" s="55">
        <v>53870</v>
      </c>
      <c r="F94" s="55">
        <v>58750</v>
      </c>
      <c r="G94" s="55">
        <v>97790</v>
      </c>
      <c r="H94" s="55">
        <v>62320</v>
      </c>
      <c r="I94" s="18">
        <v>93020</v>
      </c>
      <c r="J94" s="18">
        <f t="shared" si="0"/>
        <v>524690</v>
      </c>
    </row>
    <row r="95" spans="1:10" x14ac:dyDescent="0.25">
      <c r="A95" s="53" t="s">
        <v>0</v>
      </c>
      <c r="B95" s="55">
        <v>57580</v>
      </c>
      <c r="C95" s="55">
        <v>67380</v>
      </c>
      <c r="D95" s="55">
        <v>38510</v>
      </c>
      <c r="E95" s="55">
        <v>49320</v>
      </c>
      <c r="F95" s="55">
        <v>31170</v>
      </c>
      <c r="G95" s="55">
        <v>43930</v>
      </c>
      <c r="H95" s="55">
        <v>45160</v>
      </c>
      <c r="I95" s="18">
        <v>58640</v>
      </c>
      <c r="J95" s="18">
        <f t="shared" si="0"/>
        <v>391690</v>
      </c>
    </row>
    <row r="96" spans="1:10" x14ac:dyDescent="0.25">
      <c r="A96" s="24" t="s">
        <v>10</v>
      </c>
      <c r="B96" s="45">
        <v>40980</v>
      </c>
      <c r="C96" s="45">
        <v>60740</v>
      </c>
      <c r="D96" s="55">
        <v>35110</v>
      </c>
      <c r="E96" s="55">
        <v>42760</v>
      </c>
      <c r="F96" s="55">
        <v>31780</v>
      </c>
      <c r="G96" s="55">
        <v>45970</v>
      </c>
      <c r="H96" s="55">
        <v>37440</v>
      </c>
      <c r="I96" s="18">
        <v>53270</v>
      </c>
      <c r="J96" s="18">
        <f t="shared" si="0"/>
        <v>348050</v>
      </c>
    </row>
    <row r="97" spans="1:10" x14ac:dyDescent="0.25">
      <c r="A97" s="24" t="s">
        <v>9</v>
      </c>
      <c r="B97" s="45">
        <v>27560</v>
      </c>
      <c r="C97" s="45">
        <v>33900</v>
      </c>
      <c r="D97" s="55">
        <v>37660</v>
      </c>
      <c r="E97" s="55">
        <v>22720</v>
      </c>
      <c r="F97" s="55">
        <v>31290</v>
      </c>
      <c r="G97" s="55">
        <v>33870</v>
      </c>
      <c r="H97" s="55">
        <v>29740</v>
      </c>
      <c r="I97" s="18">
        <v>37650</v>
      </c>
      <c r="J97" s="18">
        <f t="shared" si="0"/>
        <v>254390</v>
      </c>
    </row>
    <row r="98" spans="1:10" x14ac:dyDescent="0.25">
      <c r="A98" s="24" t="s">
        <v>29</v>
      </c>
      <c r="B98" s="45">
        <v>8530</v>
      </c>
      <c r="C98" s="45">
        <v>13030</v>
      </c>
      <c r="D98" s="55">
        <v>24530</v>
      </c>
      <c r="E98" s="55">
        <v>16790</v>
      </c>
      <c r="F98" s="55">
        <v>10790</v>
      </c>
      <c r="G98" s="55">
        <v>20350</v>
      </c>
      <c r="H98" s="55">
        <v>12190</v>
      </c>
      <c r="I98" s="18">
        <v>44260</v>
      </c>
      <c r="J98" s="18">
        <f t="shared" si="0"/>
        <v>150470</v>
      </c>
    </row>
    <row r="99" spans="1:10" x14ac:dyDescent="0.25">
      <c r="A99" s="24" t="s">
        <v>630</v>
      </c>
      <c r="B99" s="45">
        <v>6990</v>
      </c>
      <c r="C99" s="45">
        <v>5020</v>
      </c>
      <c r="D99" s="55">
        <v>5440</v>
      </c>
      <c r="E99" s="55">
        <v>10760</v>
      </c>
      <c r="F99" s="55">
        <v>10490</v>
      </c>
      <c r="G99" s="55">
        <v>19080</v>
      </c>
      <c r="H99" s="55">
        <v>15970</v>
      </c>
      <c r="I99" s="18">
        <v>24740</v>
      </c>
      <c r="J99" s="18">
        <f t="shared" si="0"/>
        <v>98490</v>
      </c>
    </row>
    <row r="100" spans="1:10" x14ac:dyDescent="0.25">
      <c r="A100" s="24" t="s">
        <v>13</v>
      </c>
      <c r="B100" s="45">
        <v>6210</v>
      </c>
      <c r="C100" s="45">
        <v>7850</v>
      </c>
      <c r="D100" s="55">
        <v>8070</v>
      </c>
      <c r="E100" s="55">
        <v>16090</v>
      </c>
      <c r="F100" s="55">
        <v>13590</v>
      </c>
      <c r="G100" s="55">
        <v>17350</v>
      </c>
      <c r="H100" s="55">
        <v>16140</v>
      </c>
      <c r="I100" s="18">
        <v>9510</v>
      </c>
      <c r="J100" s="18">
        <f t="shared" si="0"/>
        <v>94810</v>
      </c>
    </row>
    <row r="101" spans="1:10" x14ac:dyDescent="0.25">
      <c r="A101" s="24" t="s">
        <v>16</v>
      </c>
      <c r="B101" s="45">
        <v>7170</v>
      </c>
      <c r="C101" s="45">
        <v>8280</v>
      </c>
      <c r="D101" s="55">
        <v>12710</v>
      </c>
      <c r="E101" s="55">
        <v>10160</v>
      </c>
      <c r="F101" s="55">
        <v>8120</v>
      </c>
      <c r="G101" s="55">
        <v>10960</v>
      </c>
      <c r="H101" s="55">
        <v>9260</v>
      </c>
      <c r="I101" s="18">
        <v>10280</v>
      </c>
      <c r="J101" s="18">
        <f t="shared" si="0"/>
        <v>76940</v>
      </c>
    </row>
    <row r="102" spans="1:10" x14ac:dyDescent="0.25">
      <c r="A102" s="24" t="s">
        <v>284</v>
      </c>
      <c r="B102" s="45">
        <v>11610</v>
      </c>
      <c r="C102" s="45">
        <v>7230</v>
      </c>
      <c r="D102" s="55">
        <v>8270</v>
      </c>
      <c r="E102" s="55">
        <v>8660</v>
      </c>
      <c r="F102" s="55">
        <v>5440</v>
      </c>
      <c r="G102" s="55">
        <v>4760</v>
      </c>
      <c r="H102" s="55">
        <v>3010</v>
      </c>
      <c r="I102" s="18">
        <v>3750</v>
      </c>
      <c r="J102" s="18">
        <f t="shared" si="0"/>
        <v>52730</v>
      </c>
    </row>
    <row r="103" spans="1:10" x14ac:dyDescent="0.25">
      <c r="A103" s="54" t="s">
        <v>32</v>
      </c>
      <c r="B103" s="52">
        <f>SUM(B93:B102)</f>
        <v>255040</v>
      </c>
      <c r="C103" s="52">
        <f t="shared" ref="C103:H103" si="1">SUM(C93:C102)</f>
        <v>314150</v>
      </c>
      <c r="D103" s="52">
        <f t="shared" si="1"/>
        <v>305310</v>
      </c>
      <c r="E103" s="52">
        <f t="shared" si="1"/>
        <v>324980</v>
      </c>
      <c r="F103" s="52">
        <f t="shared" si="1"/>
        <v>276390</v>
      </c>
      <c r="G103" s="52">
        <f t="shared" si="1"/>
        <v>373450</v>
      </c>
      <c r="H103" s="52">
        <f t="shared" si="1"/>
        <v>336520</v>
      </c>
      <c r="I103" s="52">
        <f>SUM(I93:I102)</f>
        <v>433800</v>
      </c>
      <c r="J103" s="52">
        <f t="shared" ref="J103" si="2">SUM(B103:I103)</f>
        <v>2619640</v>
      </c>
    </row>
    <row r="105" spans="1:10" x14ac:dyDescent="0.25">
      <c r="A105" s="40" t="s">
        <v>270</v>
      </c>
    </row>
    <row r="106" spans="1:10" x14ac:dyDescent="0.25">
      <c r="A106" s="40"/>
    </row>
    <row r="107" spans="1:10" x14ac:dyDescent="0.25">
      <c r="A107" s="56" t="s">
        <v>33</v>
      </c>
      <c r="B107" s="52" t="s">
        <v>241</v>
      </c>
      <c r="C107" s="52" t="s">
        <v>286</v>
      </c>
      <c r="D107" s="52" t="s">
        <v>300</v>
      </c>
      <c r="E107" s="52" t="s">
        <v>326</v>
      </c>
      <c r="F107" s="52" t="s">
        <v>345</v>
      </c>
      <c r="G107" s="52" t="s">
        <v>391</v>
      </c>
      <c r="H107" s="52" t="s">
        <v>439</v>
      </c>
      <c r="I107" s="52" t="s">
        <v>439</v>
      </c>
      <c r="J107" s="52" t="s">
        <v>32</v>
      </c>
    </row>
    <row r="108" spans="1:10" x14ac:dyDescent="0.25">
      <c r="A108" s="57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G117" si="3">E93/E$103</f>
        <v>0.28878700227706322</v>
      </c>
      <c r="F108" s="19">
        <f t="shared" si="3"/>
        <v>0.27124715076522304</v>
      </c>
      <c r="G108" s="19">
        <f t="shared" si="3"/>
        <v>0.21258535279153837</v>
      </c>
      <c r="H108" s="19">
        <f t="shared" ref="H108:I108" si="4">H93/H$103</f>
        <v>0.31287887792701768</v>
      </c>
      <c r="I108" s="19">
        <f t="shared" si="4"/>
        <v>0.22747810050714615</v>
      </c>
      <c r="J108" s="19">
        <f t="shared" ref="J108:J117" si="5">J93/J$103</f>
        <v>0.23949092241682063</v>
      </c>
    </row>
    <row r="109" spans="1:10" x14ac:dyDescent="0.25">
      <c r="A109" s="57" t="str">
        <f t="shared" ref="A109:A117" si="6">A94</f>
        <v>Lenovo</v>
      </c>
      <c r="B109" s="19">
        <f t="shared" ref="B109:E117" si="7">B94/B$103</f>
        <v>0.1389193851944793</v>
      </c>
      <c r="C109" s="19">
        <f t="shared" si="7"/>
        <v>0.18456151519974534</v>
      </c>
      <c r="D109" s="19">
        <f t="shared" si="7"/>
        <v>0.21463430611509612</v>
      </c>
      <c r="E109" s="19">
        <f t="shared" si="7"/>
        <v>0.16576404701827804</v>
      </c>
      <c r="F109" s="19">
        <f t="shared" si="3"/>
        <v>0.21256195954991136</v>
      </c>
      <c r="G109" s="19">
        <f t="shared" si="3"/>
        <v>0.2618556701030928</v>
      </c>
      <c r="H109" s="19">
        <f t="shared" ref="H109:I109" si="8">H94/H$103</f>
        <v>0.18518958754308809</v>
      </c>
      <c r="I109" s="19">
        <f t="shared" si="8"/>
        <v>0.2144306131857999</v>
      </c>
      <c r="J109" s="19">
        <f t="shared" si="5"/>
        <v>0.20029087966285444</v>
      </c>
    </row>
    <row r="110" spans="1:10" x14ac:dyDescent="0.25">
      <c r="A110" s="57" t="str">
        <f t="shared" si="6"/>
        <v>Acer</v>
      </c>
      <c r="B110" s="19">
        <f t="shared" si="7"/>
        <v>0.2257685069008783</v>
      </c>
      <c r="C110" s="19">
        <f t="shared" si="7"/>
        <v>0.21448352697755849</v>
      </c>
      <c r="D110" s="19">
        <f t="shared" si="7"/>
        <v>0.12613409321673053</v>
      </c>
      <c r="E110" s="19">
        <f t="shared" si="7"/>
        <v>0.15176318542679548</v>
      </c>
      <c r="F110" s="19">
        <f t="shared" si="3"/>
        <v>0.11277542602843808</v>
      </c>
      <c r="G110" s="19">
        <f t="shared" si="3"/>
        <v>0.1176328825813362</v>
      </c>
      <c r="H110" s="19">
        <f t="shared" ref="H110:I110" si="9">H95/H$103</f>
        <v>0.13419707595388089</v>
      </c>
      <c r="I110" s="19">
        <f t="shared" si="9"/>
        <v>0.13517750115260488</v>
      </c>
      <c r="J110" s="19">
        <f t="shared" si="5"/>
        <v>0.14952054480768351</v>
      </c>
    </row>
    <row r="111" spans="1:10" x14ac:dyDescent="0.25">
      <c r="A111" s="57" t="str">
        <f t="shared" si="6"/>
        <v>Asus</v>
      </c>
      <c r="B111" s="19">
        <f t="shared" si="7"/>
        <v>0.16068067754077792</v>
      </c>
      <c r="C111" s="19">
        <f t="shared" si="7"/>
        <v>0.19334712716855004</v>
      </c>
      <c r="D111" s="19">
        <f t="shared" si="7"/>
        <v>0.11499787101634404</v>
      </c>
      <c r="E111" s="19">
        <f t="shared" si="7"/>
        <v>0.13157732783555912</v>
      </c>
      <c r="F111" s="19">
        <f t="shared" si="3"/>
        <v>0.11498245233184992</v>
      </c>
      <c r="G111" s="19">
        <f t="shared" si="3"/>
        <v>0.12309546123979113</v>
      </c>
      <c r="H111" s="19">
        <f t="shared" ref="H111:I111" si="10">H96/H$103</f>
        <v>0.11125638892190658</v>
      </c>
      <c r="I111" s="19">
        <f t="shared" si="10"/>
        <v>0.12279852466574458</v>
      </c>
      <c r="J111" s="19">
        <f t="shared" si="5"/>
        <v>0.13286176726573118</v>
      </c>
    </row>
    <row r="112" spans="1:10" x14ac:dyDescent="0.25">
      <c r="A112" s="57" t="str">
        <f t="shared" si="6"/>
        <v>Apple</v>
      </c>
      <c r="B112" s="19">
        <f t="shared" si="7"/>
        <v>0.10806148055207027</v>
      </c>
      <c r="C112" s="19">
        <f t="shared" si="7"/>
        <v>0.10791023396466656</v>
      </c>
      <c r="D112" s="19">
        <f t="shared" si="7"/>
        <v>0.12335003766663391</v>
      </c>
      <c r="E112" s="19">
        <f t="shared" si="7"/>
        <v>6.9911994584282114E-2</v>
      </c>
      <c r="F112" s="19">
        <f t="shared" si="3"/>
        <v>0.11320959513730598</v>
      </c>
      <c r="G112" s="19">
        <f t="shared" si="3"/>
        <v>9.0694872138171109E-2</v>
      </c>
      <c r="H112" s="19">
        <f t="shared" ref="H112:I112" si="11">H97/H$103</f>
        <v>8.8375133721621299E-2</v>
      </c>
      <c r="I112" s="19">
        <f t="shared" si="11"/>
        <v>8.6791147994467494E-2</v>
      </c>
      <c r="J112" s="19">
        <f t="shared" si="5"/>
        <v>9.7108763036142368E-2</v>
      </c>
    </row>
    <row r="113" spans="1:10" x14ac:dyDescent="0.25">
      <c r="A113" s="57" t="str">
        <f t="shared" si="6"/>
        <v>Other</v>
      </c>
      <c r="B113" s="19">
        <f t="shared" si="7"/>
        <v>3.3445734002509407E-2</v>
      </c>
      <c r="C113" s="19">
        <f t="shared" si="7"/>
        <v>4.1477001432436732E-2</v>
      </c>
      <c r="D113" s="19">
        <f t="shared" si="7"/>
        <v>8.0344567816317838E-2</v>
      </c>
      <c r="E113" s="19">
        <f t="shared" si="7"/>
        <v>5.1664717828789467E-2</v>
      </c>
      <c r="F113" s="19">
        <f t="shared" si="3"/>
        <v>3.903903903903904E-2</v>
      </c>
      <c r="G113" s="19">
        <f t="shared" si="3"/>
        <v>5.4491899852724596E-2</v>
      </c>
      <c r="H113" s="19">
        <f t="shared" ref="H113:I113" si="12">H98/H$103</f>
        <v>3.6223701414477595E-2</v>
      </c>
      <c r="I113" s="19">
        <f t="shared" si="12"/>
        <v>0.10202858460119871</v>
      </c>
      <c r="J113" s="19">
        <f t="shared" si="5"/>
        <v>5.7439190117726101E-2</v>
      </c>
    </row>
    <row r="114" spans="1:10" x14ac:dyDescent="0.25">
      <c r="A114" s="57" t="str">
        <f t="shared" si="6"/>
        <v>Honor</v>
      </c>
      <c r="B114" s="19">
        <f t="shared" si="7"/>
        <v>2.7407465495608532E-2</v>
      </c>
      <c r="C114" s="19">
        <f t="shared" si="7"/>
        <v>1.5979627566449148E-2</v>
      </c>
      <c r="D114" s="19">
        <f t="shared" si="7"/>
        <v>1.7817955520618389E-2</v>
      </c>
      <c r="E114" s="19">
        <f t="shared" si="7"/>
        <v>3.3109729829527972E-2</v>
      </c>
      <c r="F114" s="19">
        <f t="shared" si="3"/>
        <v>3.7953616266869279E-2</v>
      </c>
      <c r="G114" s="19">
        <f t="shared" si="3"/>
        <v>5.1091176864372742E-2</v>
      </c>
      <c r="H114" s="19">
        <f t="shared" ref="H114:I114" si="13">H99/H$103</f>
        <v>4.7456317603708546E-2</v>
      </c>
      <c r="I114" s="19">
        <f t="shared" si="13"/>
        <v>5.7030889810972797E-2</v>
      </c>
      <c r="J114" s="19">
        <f t="shared" si="5"/>
        <v>3.7596769021697639E-2</v>
      </c>
    </row>
    <row r="115" spans="1:10" x14ac:dyDescent="0.25">
      <c r="A115" s="57" t="str">
        <f t="shared" si="6"/>
        <v>Dell</v>
      </c>
      <c r="B115" s="19">
        <f t="shared" si="7"/>
        <v>2.4349121706398996E-2</v>
      </c>
      <c r="C115" s="19">
        <f t="shared" si="7"/>
        <v>2.4988063027216297E-2</v>
      </c>
      <c r="D115" s="19">
        <f t="shared" si="7"/>
        <v>2.6432150928564411E-2</v>
      </c>
      <c r="E115" s="19">
        <f t="shared" si="7"/>
        <v>4.9510739122407534E-2</v>
      </c>
      <c r="F115" s="19">
        <f t="shared" si="3"/>
        <v>4.9169651579290131E-2</v>
      </c>
      <c r="G115" s="19">
        <f t="shared" si="3"/>
        <v>4.6458695943232028E-2</v>
      </c>
      <c r="H115" s="19">
        <f t="shared" ref="H115:I115" si="14">H100/H$103</f>
        <v>4.7961488173065496E-2</v>
      </c>
      <c r="I115" s="19">
        <f t="shared" si="14"/>
        <v>2.1922544951590593E-2</v>
      </c>
      <c r="J115" s="19">
        <f t="shared" si="5"/>
        <v>3.6191995846757571E-2</v>
      </c>
    </row>
    <row r="116" spans="1:10" x14ac:dyDescent="0.25">
      <c r="A116" s="57" t="str">
        <f t="shared" si="6"/>
        <v>MSI</v>
      </c>
      <c r="B116" s="19">
        <f t="shared" si="7"/>
        <v>2.811323713927227E-2</v>
      </c>
      <c r="C116" s="19">
        <f t="shared" si="7"/>
        <v>2.6356835906414133E-2</v>
      </c>
      <c r="D116" s="19">
        <f t="shared" si="7"/>
        <v>4.1629818872621273E-2</v>
      </c>
      <c r="E116" s="19">
        <f t="shared" si="7"/>
        <v>3.1263462366914886E-2</v>
      </c>
      <c r="F116" s="19">
        <f t="shared" si="3"/>
        <v>2.9378776366728174E-2</v>
      </c>
      <c r="G116" s="19">
        <f t="shared" si="3"/>
        <v>2.9347971616012852E-2</v>
      </c>
      <c r="H116" s="19">
        <f t="shared" ref="H116:I116" si="15">H101/H$103</f>
        <v>2.7516938072031379E-2</v>
      </c>
      <c r="I116" s="19">
        <f t="shared" si="15"/>
        <v>2.3697556477639464E-2</v>
      </c>
      <c r="J116" s="19">
        <f t="shared" si="5"/>
        <v>2.937044784779588E-2</v>
      </c>
    </row>
    <row r="117" spans="1:10" x14ac:dyDescent="0.25">
      <c r="A117" s="57" t="str">
        <f t="shared" si="6"/>
        <v>Huawei</v>
      </c>
      <c r="B117" s="19">
        <f t="shared" si="7"/>
        <v>4.5522271016311164E-2</v>
      </c>
      <c r="C117" s="19">
        <f t="shared" si="7"/>
        <v>2.3014483526977558E-2</v>
      </c>
      <c r="D117" s="19">
        <f t="shared" si="7"/>
        <v>2.7087222822704791E-2</v>
      </c>
      <c r="E117" s="19">
        <f t="shared" si="7"/>
        <v>2.6647793710382176E-2</v>
      </c>
      <c r="F117" s="19">
        <f t="shared" si="3"/>
        <v>1.9682332935344982E-2</v>
      </c>
      <c r="G117" s="19">
        <f t="shared" si="3"/>
        <v>1.274601686972821E-2</v>
      </c>
      <c r="H117" s="19">
        <f t="shared" ref="H117:I117" si="16">H102/H$103</f>
        <v>8.9444906692024255E-3</v>
      </c>
      <c r="I117" s="19">
        <f t="shared" si="16"/>
        <v>8.6445366528354085E-3</v>
      </c>
      <c r="J117" s="19">
        <f t="shared" si="5"/>
        <v>2.0128719976790704E-2</v>
      </c>
    </row>
    <row r="135" spans="1:10" s="36" customFormat="1" x14ac:dyDescent="0.25">
      <c r="A135" s="58" t="s">
        <v>294</v>
      </c>
    </row>
    <row r="137" spans="1:10" x14ac:dyDescent="0.25">
      <c r="A137" s="50"/>
      <c r="B137" s="56" t="s">
        <v>632</v>
      </c>
      <c r="C137" s="56" t="s">
        <v>793</v>
      </c>
      <c r="D137" s="56" t="s">
        <v>871</v>
      </c>
      <c r="E137" s="56" t="s">
        <v>956</v>
      </c>
      <c r="F137" s="56" t="s">
        <v>997</v>
      </c>
      <c r="G137" s="56" t="s">
        <v>1074</v>
      </c>
      <c r="H137" s="56" t="s">
        <v>1138</v>
      </c>
      <c r="I137" s="56" t="s">
        <v>1245</v>
      </c>
      <c r="J137" s="56" t="s">
        <v>32</v>
      </c>
    </row>
    <row r="138" spans="1:10" x14ac:dyDescent="0.25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v>53230</v>
      </c>
      <c r="G138" s="45">
        <v>57040</v>
      </c>
      <c r="H138" s="18">
        <v>82290</v>
      </c>
      <c r="I138" s="18">
        <v>67630</v>
      </c>
      <c r="J138" s="45">
        <f t="shared" ref="J138:J151" si="17">SUM(B138:H138)</f>
        <v>373500</v>
      </c>
    </row>
    <row r="139" spans="1:10" x14ac:dyDescent="0.25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v>43650</v>
      </c>
      <c r="G139" s="45">
        <v>65790</v>
      </c>
      <c r="H139" s="18">
        <v>59120</v>
      </c>
      <c r="I139" s="18">
        <v>70980</v>
      </c>
      <c r="J139" s="45">
        <f t="shared" si="17"/>
        <v>338770</v>
      </c>
    </row>
    <row r="140" spans="1:10" x14ac:dyDescent="0.25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v>24010</v>
      </c>
      <c r="G140" s="45">
        <v>35380</v>
      </c>
      <c r="H140" s="18">
        <v>33920</v>
      </c>
      <c r="I140" s="18">
        <v>42950</v>
      </c>
      <c r="J140" s="45">
        <f t="shared" si="17"/>
        <v>218340</v>
      </c>
    </row>
    <row r="141" spans="1:10" x14ac:dyDescent="0.25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v>17430</v>
      </c>
      <c r="G141" s="45">
        <v>28520</v>
      </c>
      <c r="H141" s="18">
        <v>21040</v>
      </c>
      <c r="I141" s="18">
        <v>34950</v>
      </c>
      <c r="J141" s="45">
        <f t="shared" si="17"/>
        <v>170870</v>
      </c>
    </row>
    <row r="142" spans="1:10" x14ac:dyDescent="0.25">
      <c r="A142" s="18" t="s">
        <v>13</v>
      </c>
      <c r="B142" s="45">
        <v>6210</v>
      </c>
      <c r="C142" s="45">
        <v>7850</v>
      </c>
      <c r="D142" s="45">
        <v>8070</v>
      </c>
      <c r="E142" s="45">
        <v>16090</v>
      </c>
      <c r="F142" s="45">
        <v>13590</v>
      </c>
      <c r="G142" s="45">
        <v>17350</v>
      </c>
      <c r="H142" s="18">
        <v>16140</v>
      </c>
      <c r="I142" s="18">
        <v>9510</v>
      </c>
      <c r="J142" s="45">
        <f t="shared" si="17"/>
        <v>85300</v>
      </c>
    </row>
    <row r="143" spans="1:10" x14ac:dyDescent="0.25">
      <c r="A143" s="18" t="s">
        <v>9</v>
      </c>
      <c r="B143" s="45">
        <v>12410</v>
      </c>
      <c r="C143" s="45">
        <v>11560</v>
      </c>
      <c r="D143" s="45">
        <v>14320</v>
      </c>
      <c r="E143" s="45">
        <v>11990</v>
      </c>
      <c r="F143" s="45">
        <v>9990</v>
      </c>
      <c r="G143" s="45">
        <v>10170</v>
      </c>
      <c r="H143" s="18">
        <v>7440</v>
      </c>
      <c r="I143" s="18">
        <v>11200</v>
      </c>
      <c r="J143" s="45">
        <f t="shared" si="17"/>
        <v>77880</v>
      </c>
    </row>
    <row r="144" spans="1:10" x14ac:dyDescent="0.25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v>3970</v>
      </c>
      <c r="G144" s="45">
        <v>6860</v>
      </c>
      <c r="H144" s="18">
        <v>5620</v>
      </c>
      <c r="I144" s="18">
        <v>5600</v>
      </c>
      <c r="J144" s="45">
        <f t="shared" si="17"/>
        <v>41160</v>
      </c>
    </row>
    <row r="145" spans="1:10" x14ac:dyDescent="0.25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v>670</v>
      </c>
      <c r="G145" s="45">
        <v>4770</v>
      </c>
      <c r="H145" s="18">
        <v>2440</v>
      </c>
      <c r="I145" s="18">
        <v>9280</v>
      </c>
      <c r="J145" s="45">
        <f t="shared" si="17"/>
        <v>24150</v>
      </c>
    </row>
    <row r="146" spans="1:10" x14ac:dyDescent="0.25">
      <c r="A146" s="18" t="s">
        <v>58</v>
      </c>
      <c r="B146" s="45">
        <v>1100</v>
      </c>
      <c r="C146" s="45">
        <v>1350</v>
      </c>
      <c r="D146" s="45">
        <v>4530</v>
      </c>
      <c r="E146" s="45">
        <v>3150</v>
      </c>
      <c r="F146" s="45">
        <v>2700</v>
      </c>
      <c r="G146" s="45">
        <v>3560</v>
      </c>
      <c r="H146" s="18">
        <v>2500</v>
      </c>
      <c r="I146" s="18">
        <v>4550</v>
      </c>
      <c r="J146" s="45">
        <f t="shared" si="17"/>
        <v>18890</v>
      </c>
    </row>
    <row r="147" spans="1:10" x14ac:dyDescent="0.25">
      <c r="A147" s="18" t="s">
        <v>29</v>
      </c>
      <c r="B147" s="45">
        <v>3500</v>
      </c>
      <c r="C147" s="45">
        <v>2570</v>
      </c>
      <c r="D147" s="45">
        <v>2890</v>
      </c>
      <c r="E147" s="45">
        <v>2640</v>
      </c>
      <c r="F147" s="45">
        <v>2510</v>
      </c>
      <c r="G147" s="45">
        <v>1980</v>
      </c>
      <c r="H147" s="18">
        <v>1730</v>
      </c>
      <c r="I147" s="18">
        <v>8100</v>
      </c>
      <c r="J147" s="45">
        <f t="shared" si="17"/>
        <v>17820</v>
      </c>
    </row>
    <row r="148" spans="1:10" x14ac:dyDescent="0.25">
      <c r="A148" s="18" t="s">
        <v>66</v>
      </c>
      <c r="B148" s="45">
        <v>930</v>
      </c>
      <c r="C148" s="45">
        <v>970</v>
      </c>
      <c r="D148" s="45">
        <v>3810</v>
      </c>
      <c r="E148" s="45">
        <v>950</v>
      </c>
      <c r="F148" s="45">
        <v>1230</v>
      </c>
      <c r="G148" s="45">
        <v>6250</v>
      </c>
      <c r="H148" s="18">
        <v>1720</v>
      </c>
      <c r="I148" s="18">
        <v>3130</v>
      </c>
      <c r="J148" s="45">
        <f t="shared" si="17"/>
        <v>15860</v>
      </c>
    </row>
    <row r="149" spans="1:10" x14ac:dyDescent="0.25">
      <c r="A149" s="18" t="s">
        <v>630</v>
      </c>
      <c r="B149" s="45">
        <v>790</v>
      </c>
      <c r="C149" s="45">
        <v>920</v>
      </c>
      <c r="D149" s="45">
        <v>2340</v>
      </c>
      <c r="E149" s="45">
        <v>2710</v>
      </c>
      <c r="F149" s="45">
        <v>940</v>
      </c>
      <c r="G149" s="45">
        <v>4530</v>
      </c>
      <c r="H149" s="18">
        <v>2470</v>
      </c>
      <c r="I149" s="18">
        <v>6040</v>
      </c>
      <c r="J149" s="45">
        <f t="shared" si="17"/>
        <v>14700</v>
      </c>
    </row>
    <row r="150" spans="1:10" x14ac:dyDescent="0.25">
      <c r="A150" s="18" t="s">
        <v>284</v>
      </c>
      <c r="B150" s="45">
        <v>410</v>
      </c>
      <c r="C150" s="45">
        <v>910</v>
      </c>
      <c r="D150" s="45">
        <v>1120</v>
      </c>
      <c r="E150" s="45">
        <v>510</v>
      </c>
      <c r="F150" s="45">
        <v>80</v>
      </c>
      <c r="G150" s="45">
        <v>220</v>
      </c>
      <c r="H150" s="18">
        <v>310</v>
      </c>
      <c r="I150" s="18">
        <v>650</v>
      </c>
      <c r="J150" s="45">
        <f t="shared" si="17"/>
        <v>3560</v>
      </c>
    </row>
    <row r="151" spans="1:10" s="3" customFormat="1" x14ac:dyDescent="0.25">
      <c r="A151" s="51" t="s">
        <v>285</v>
      </c>
      <c r="B151" s="68">
        <v>138010</v>
      </c>
      <c r="C151" s="68">
        <v>195120</v>
      </c>
      <c r="D151" s="68">
        <v>196060</v>
      </c>
      <c r="E151" s="68">
        <v>218450</v>
      </c>
      <c r="F151" s="68">
        <v>174000</v>
      </c>
      <c r="G151" s="68">
        <v>242420</v>
      </c>
      <c r="H151" s="68">
        <v>236740</v>
      </c>
      <c r="I151" s="68">
        <v>274570</v>
      </c>
      <c r="J151" s="68">
        <f t="shared" si="17"/>
        <v>1400800</v>
      </c>
    </row>
    <row r="153" spans="1:10" x14ac:dyDescent="0.25">
      <c r="A153" s="40" t="s">
        <v>293</v>
      </c>
    </row>
    <row r="154" spans="1:10" x14ac:dyDescent="0.25">
      <c r="A154" s="40"/>
    </row>
    <row r="155" spans="1:10" x14ac:dyDescent="0.25">
      <c r="A155" s="50"/>
      <c r="B155" s="56" t="s">
        <v>632</v>
      </c>
      <c r="C155" s="56" t="s">
        <v>793</v>
      </c>
      <c r="D155" s="56" t="s">
        <v>871</v>
      </c>
      <c r="E155" s="56" t="s">
        <v>956</v>
      </c>
      <c r="F155" s="56" t="s">
        <v>997</v>
      </c>
      <c r="G155" s="56" t="s">
        <v>1074</v>
      </c>
      <c r="H155" s="56" t="s">
        <v>1138</v>
      </c>
      <c r="I155" s="56" t="s">
        <v>1245</v>
      </c>
      <c r="J155" s="56" t="s">
        <v>32</v>
      </c>
    </row>
    <row r="156" spans="1:10" x14ac:dyDescent="0.25">
      <c r="A156" s="18" t="str">
        <f>A138</f>
        <v>HP</v>
      </c>
      <c r="B156" s="19">
        <f>B138/B$151</f>
        <v>0.23389609448590681</v>
      </c>
      <c r="C156" s="19">
        <f t="shared" ref="C156:G168" si="18">C138/C$151</f>
        <v>0.1915231652316523</v>
      </c>
      <c r="D156" s="19">
        <f t="shared" si="18"/>
        <v>0.23518310721207794</v>
      </c>
      <c r="E156" s="19">
        <f t="shared" si="18"/>
        <v>0.29837491416800183</v>
      </c>
      <c r="F156" s="19">
        <f t="shared" si="18"/>
        <v>0.30591954022988505</v>
      </c>
      <c r="G156" s="19">
        <f t="shared" si="18"/>
        <v>0.23529411764705882</v>
      </c>
      <c r="H156" s="19">
        <f t="shared" ref="H156" si="19">H138/H$151</f>
        <v>0.34759651938835856</v>
      </c>
      <c r="I156" s="19">
        <f t="shared" ref="I156" si="20">I138/I$151</f>
        <v>0.24631241577739738</v>
      </c>
      <c r="J156" s="19">
        <f t="shared" ref="J156:J168" si="21">J138/J$151</f>
        <v>0.26663335237007424</v>
      </c>
    </row>
    <row r="157" spans="1:10" x14ac:dyDescent="0.25">
      <c r="A157" s="18" t="str">
        <f t="shared" ref="A157:A168" si="22">A139</f>
        <v>Lenovo</v>
      </c>
      <c r="B157" s="19">
        <f t="shared" ref="B157:C168" si="23">B139/B$151</f>
        <v>0.20599956524889501</v>
      </c>
      <c r="C157" s="19">
        <f t="shared" si="23"/>
        <v>0.23411234112341123</v>
      </c>
      <c r="D157" s="19">
        <f t="shared" si="18"/>
        <v>0.23579516474548606</v>
      </c>
      <c r="E157" s="19">
        <f t="shared" si="18"/>
        <v>0.22829022659647516</v>
      </c>
      <c r="F157" s="19">
        <f t="shared" si="18"/>
        <v>0.25086206896551722</v>
      </c>
      <c r="G157" s="19">
        <f t="shared" si="18"/>
        <v>0.27138849929873771</v>
      </c>
      <c r="H157" s="19">
        <f t="shared" ref="H157" si="24">H139/H$151</f>
        <v>0.24972543718847681</v>
      </c>
      <c r="I157" s="19">
        <f t="shared" ref="I157" si="25">I139/I$151</f>
        <v>0.25851331172378628</v>
      </c>
      <c r="J157" s="19">
        <f t="shared" si="21"/>
        <v>0.24184037692747001</v>
      </c>
    </row>
    <row r="158" spans="1:10" x14ac:dyDescent="0.25">
      <c r="A158" s="18" t="str">
        <f t="shared" si="22"/>
        <v>Acer</v>
      </c>
      <c r="B158" s="19">
        <f t="shared" si="23"/>
        <v>0.22063618578363886</v>
      </c>
      <c r="C158" s="19">
        <f t="shared" si="23"/>
        <v>0.21038335383353834</v>
      </c>
      <c r="D158" s="19">
        <f t="shared" si="18"/>
        <v>0.15148423951851475</v>
      </c>
      <c r="E158" s="19">
        <f t="shared" si="18"/>
        <v>0.10908674753948272</v>
      </c>
      <c r="F158" s="19">
        <f t="shared" si="18"/>
        <v>0.13798850574712643</v>
      </c>
      <c r="G158" s="19">
        <f t="shared" si="18"/>
        <v>0.14594505403844568</v>
      </c>
      <c r="H158" s="19">
        <f t="shared" ref="H158" si="26">H140/H$151</f>
        <v>0.14327954718256314</v>
      </c>
      <c r="I158" s="19">
        <f t="shared" ref="I158" si="27">I140/I$151</f>
        <v>0.15642641220818007</v>
      </c>
      <c r="J158" s="19">
        <f t="shared" si="21"/>
        <v>0.15586807538549399</v>
      </c>
    </row>
    <row r="159" spans="1:10" x14ac:dyDescent="0.25">
      <c r="A159" s="18" t="str">
        <f t="shared" si="22"/>
        <v>Asus</v>
      </c>
      <c r="B159" s="19">
        <f t="shared" si="23"/>
        <v>0.1194116368379103</v>
      </c>
      <c r="C159" s="19">
        <f t="shared" si="23"/>
        <v>0.17548175481754819</v>
      </c>
      <c r="D159" s="19">
        <f t="shared" si="18"/>
        <v>0.11583188819749056</v>
      </c>
      <c r="E159" s="19">
        <f t="shared" si="18"/>
        <v>0.13939116502632182</v>
      </c>
      <c r="F159" s="19">
        <f t="shared" si="18"/>
        <v>0.10017241379310345</v>
      </c>
      <c r="G159" s="19">
        <f t="shared" si="18"/>
        <v>0.11764705882352941</v>
      </c>
      <c r="H159" s="19">
        <f t="shared" ref="H159" si="28">H141/H$151</f>
        <v>8.8873870068429506E-2</v>
      </c>
      <c r="I159" s="19">
        <f t="shared" ref="I159" si="29">I141/I$151</f>
        <v>0.12728994427650508</v>
      </c>
      <c r="J159" s="19">
        <f t="shared" si="21"/>
        <v>0.12198029697315819</v>
      </c>
    </row>
    <row r="160" spans="1:10" x14ac:dyDescent="0.25">
      <c r="A160" s="18" t="str">
        <f t="shared" si="22"/>
        <v>Dell</v>
      </c>
      <c r="B160" s="19">
        <f t="shared" si="23"/>
        <v>4.4996739366712557E-2</v>
      </c>
      <c r="C160" s="19">
        <f t="shared" si="23"/>
        <v>4.0231652316523168E-2</v>
      </c>
      <c r="D160" s="19">
        <f t="shared" si="18"/>
        <v>4.116086912169744E-2</v>
      </c>
      <c r="E160" s="19">
        <f t="shared" si="18"/>
        <v>7.365529869535363E-2</v>
      </c>
      <c r="F160" s="19">
        <f t="shared" si="18"/>
        <v>7.8103448275862075E-2</v>
      </c>
      <c r="G160" s="19">
        <f t="shared" si="18"/>
        <v>7.1570002475043318E-2</v>
      </c>
      <c r="H160" s="19">
        <f t="shared" ref="H160" si="30">H142/H$151</f>
        <v>6.8176058122835184E-2</v>
      </c>
      <c r="I160" s="19">
        <f t="shared" ref="I160" si="31">I142/I$151</f>
        <v>3.4635976253778636E-2</v>
      </c>
      <c r="J160" s="19">
        <f t="shared" si="21"/>
        <v>6.0893774985722446E-2</v>
      </c>
    </row>
    <row r="161" spans="1:10" x14ac:dyDescent="0.25">
      <c r="A161" s="18" t="str">
        <f t="shared" si="22"/>
        <v>Apple</v>
      </c>
      <c r="B161" s="19">
        <f t="shared" si="23"/>
        <v>8.9921020215926378E-2</v>
      </c>
      <c r="C161" s="19">
        <f t="shared" si="23"/>
        <v>5.9245592455924562E-2</v>
      </c>
      <c r="D161" s="19">
        <f t="shared" si="18"/>
        <v>7.3038865653371421E-2</v>
      </c>
      <c r="E161" s="19">
        <f t="shared" si="18"/>
        <v>5.4886701762417028E-2</v>
      </c>
      <c r="F161" s="19">
        <f t="shared" si="18"/>
        <v>5.7413793103448275E-2</v>
      </c>
      <c r="G161" s="19">
        <f t="shared" si="18"/>
        <v>4.1951984159722795E-2</v>
      </c>
      <c r="H161" s="19">
        <f t="shared" ref="H161" si="32">H143/H$151</f>
        <v>3.142688181126975E-2</v>
      </c>
      <c r="I161" s="19">
        <f t="shared" ref="I161" si="33">I143/I$151</f>
        <v>4.0791055104344977E-2</v>
      </c>
      <c r="J161" s="19">
        <f t="shared" si="21"/>
        <v>5.5596801827527124E-2</v>
      </c>
    </row>
    <row r="162" spans="1:10" x14ac:dyDescent="0.25">
      <c r="A162" s="18" t="str">
        <f t="shared" si="22"/>
        <v>MSI</v>
      </c>
      <c r="B162" s="19">
        <f t="shared" si="23"/>
        <v>3.4200420259401496E-2</v>
      </c>
      <c r="C162" s="19">
        <f t="shared" si="23"/>
        <v>2.9315293152931528E-2</v>
      </c>
      <c r="D162" s="19">
        <f t="shared" si="18"/>
        <v>3.7488523921248594E-2</v>
      </c>
      <c r="E162" s="19">
        <f t="shared" si="18"/>
        <v>3.167772945754177E-2</v>
      </c>
      <c r="F162" s="19">
        <f t="shared" si="18"/>
        <v>2.2816091954022989E-2</v>
      </c>
      <c r="G162" s="19">
        <f t="shared" si="18"/>
        <v>2.8297995214916261E-2</v>
      </c>
      <c r="H162" s="19">
        <f t="shared" ref="H162" si="34">H144/H$151</f>
        <v>2.3739123088620428E-2</v>
      </c>
      <c r="I162" s="19">
        <f t="shared" ref="I162" si="35">I144/I$151</f>
        <v>2.0395527552172488E-2</v>
      </c>
      <c r="J162" s="19">
        <f t="shared" si="21"/>
        <v>2.9383209594517418E-2</v>
      </c>
    </row>
    <row r="163" spans="1:10" x14ac:dyDescent="0.25">
      <c r="A163" s="18" t="str">
        <f t="shared" si="22"/>
        <v>Irbis</v>
      </c>
      <c r="B163" s="19">
        <f t="shared" si="23"/>
        <v>2.1737555249619592E-3</v>
      </c>
      <c r="C163" s="19">
        <f t="shared" si="23"/>
        <v>2.5266502665026652E-2</v>
      </c>
      <c r="D163" s="19">
        <f t="shared" si="18"/>
        <v>3.5091298582066714E-2</v>
      </c>
      <c r="E163" s="19">
        <f t="shared" si="18"/>
        <v>1.9043259327077136E-2</v>
      </c>
      <c r="F163" s="19">
        <f t="shared" si="18"/>
        <v>3.8505747126436783E-3</v>
      </c>
      <c r="G163" s="19">
        <f t="shared" si="18"/>
        <v>1.9676594340400956E-2</v>
      </c>
      <c r="H163" s="19">
        <f t="shared" ref="H163" si="36">H145/H$151</f>
        <v>1.0306665540255132E-2</v>
      </c>
      <c r="I163" s="19">
        <f t="shared" ref="I163" si="37">I145/I$151</f>
        <v>3.3798302800742981E-2</v>
      </c>
      <c r="J163" s="19">
        <f t="shared" si="21"/>
        <v>1.7240148486579097E-2</v>
      </c>
    </row>
    <row r="164" spans="1:10" x14ac:dyDescent="0.25">
      <c r="A164" s="18" t="str">
        <f t="shared" si="22"/>
        <v>Prestigio</v>
      </c>
      <c r="B164" s="19">
        <f t="shared" si="23"/>
        <v>7.9704369248605172E-3</v>
      </c>
      <c r="C164" s="19">
        <f t="shared" si="23"/>
        <v>6.9188191881918819E-3</v>
      </c>
      <c r="D164" s="19">
        <f t="shared" si="18"/>
        <v>2.3105171886157298E-2</v>
      </c>
      <c r="E164" s="19">
        <f t="shared" si="18"/>
        <v>1.4419775692378119E-2</v>
      </c>
      <c r="F164" s="19">
        <f t="shared" si="18"/>
        <v>1.5517241379310345E-2</v>
      </c>
      <c r="G164" s="19">
        <f t="shared" si="18"/>
        <v>1.468525699199736E-2</v>
      </c>
      <c r="H164" s="19">
        <f t="shared" ref="H164" si="38">H146/H$151</f>
        <v>1.0560108135507307E-2</v>
      </c>
      <c r="I164" s="19">
        <f t="shared" ref="I164" si="39">I146/I$151</f>
        <v>1.6571366136140145E-2</v>
      </c>
      <c r="J164" s="19">
        <f t="shared" si="21"/>
        <v>1.3485151342090234E-2</v>
      </c>
    </row>
    <row r="165" spans="1:10" x14ac:dyDescent="0.25">
      <c r="A165" s="18" t="str">
        <f t="shared" si="22"/>
        <v>Other</v>
      </c>
      <c r="B165" s="19">
        <f t="shared" si="23"/>
        <v>2.5360481124556192E-2</v>
      </c>
      <c r="C165" s="19">
        <f t="shared" si="23"/>
        <v>1.3171381713817138E-2</v>
      </c>
      <c r="D165" s="19">
        <f t="shared" si="18"/>
        <v>1.4740385596246047E-2</v>
      </c>
      <c r="E165" s="19">
        <f t="shared" si="18"/>
        <v>1.2085145342183566E-2</v>
      </c>
      <c r="F165" s="19">
        <f t="shared" si="18"/>
        <v>1.4425287356321839E-2</v>
      </c>
      <c r="G165" s="19">
        <f t="shared" si="18"/>
        <v>8.1676429337513411E-3</v>
      </c>
      <c r="H165" s="19">
        <f t="shared" ref="H165" si="40">H147/H$151</f>
        <v>7.3075948297710571E-3</v>
      </c>
      <c r="I165" s="19">
        <f t="shared" ref="I165" si="41">I147/I$151</f>
        <v>2.950067378082092E-2</v>
      </c>
      <c r="J165" s="19">
        <f t="shared" si="21"/>
        <v>1.2721302113078242E-2</v>
      </c>
    </row>
    <row r="166" spans="1:10" x14ac:dyDescent="0.25">
      <c r="A166" s="18" t="str">
        <f t="shared" si="22"/>
        <v>Digma</v>
      </c>
      <c r="B166" s="19">
        <f t="shared" si="23"/>
        <v>6.7386421273820741E-3</v>
      </c>
      <c r="C166" s="19">
        <f t="shared" si="23"/>
        <v>4.9712997129971303E-3</v>
      </c>
      <c r="D166" s="19">
        <f t="shared" si="18"/>
        <v>1.9432826685708456E-2</v>
      </c>
      <c r="E166" s="19">
        <f t="shared" si="18"/>
        <v>4.3488212405584804E-3</v>
      </c>
      <c r="F166" s="19">
        <f t="shared" si="18"/>
        <v>7.068965517241379E-3</v>
      </c>
      <c r="G166" s="19">
        <f t="shared" si="18"/>
        <v>2.5781701179770647E-2</v>
      </c>
      <c r="H166" s="19">
        <f t="shared" ref="H166" si="42">H148/H$151</f>
        <v>7.2653543972290274E-3</v>
      </c>
      <c r="I166" s="19">
        <f t="shared" ref="I166" si="43">I148/I$151</f>
        <v>1.1399643078267838E-2</v>
      </c>
      <c r="J166" s="19">
        <f t="shared" si="21"/>
        <v>1.1322101656196459E-2</v>
      </c>
    </row>
    <row r="167" spans="1:10" x14ac:dyDescent="0.25">
      <c r="A167" s="18" t="str">
        <f t="shared" si="22"/>
        <v>Honor</v>
      </c>
      <c r="B167" s="19">
        <f t="shared" si="23"/>
        <v>5.7242228823998261E-3</v>
      </c>
      <c r="C167" s="19">
        <f t="shared" si="23"/>
        <v>4.715047150471505E-3</v>
      </c>
      <c r="D167" s="19">
        <f t="shared" si="18"/>
        <v>1.1935121901458737E-2</v>
      </c>
      <c r="E167" s="19">
        <f t="shared" si="18"/>
        <v>1.240558480201419E-2</v>
      </c>
      <c r="F167" s="19">
        <f t="shared" si="18"/>
        <v>5.4022988505747129E-3</v>
      </c>
      <c r="G167" s="19">
        <f t="shared" si="18"/>
        <v>1.8686577015097763E-2</v>
      </c>
      <c r="H167" s="19">
        <f t="shared" ref="H167" si="44">H149/H$151</f>
        <v>1.043338683788122E-2</v>
      </c>
      <c r="I167" s="19">
        <f t="shared" ref="I167" si="45">I149/I$151</f>
        <v>2.1998033288414612E-2</v>
      </c>
      <c r="J167" s="19">
        <f t="shared" si="21"/>
        <v>1.0494003426613364E-2</v>
      </c>
    </row>
    <row r="168" spans="1:10" x14ac:dyDescent="0.25">
      <c r="A168" s="18" t="str">
        <f t="shared" si="22"/>
        <v>Huawei</v>
      </c>
      <c r="B168" s="19">
        <f t="shared" si="23"/>
        <v>2.9707992174480111E-3</v>
      </c>
      <c r="C168" s="19">
        <f t="shared" si="23"/>
        <v>4.6637966379663798E-3</v>
      </c>
      <c r="D168" s="19">
        <f t="shared" si="18"/>
        <v>5.7125369784759772E-3</v>
      </c>
      <c r="E168" s="19">
        <f t="shared" si="18"/>
        <v>2.3346303501945525E-3</v>
      </c>
      <c r="F168" s="19">
        <f t="shared" si="18"/>
        <v>4.5977011494252872E-4</v>
      </c>
      <c r="G168" s="19">
        <f t="shared" si="18"/>
        <v>9.0751588152792673E-4</v>
      </c>
      <c r="H168" s="19">
        <f t="shared" ref="H168" si="46">H150/H$151</f>
        <v>1.3094534088029062E-3</v>
      </c>
      <c r="I168" s="19">
        <f t="shared" ref="I168" si="47">I150/I$151</f>
        <v>2.3673380194485926E-3</v>
      </c>
      <c r="J168" s="19">
        <f t="shared" si="21"/>
        <v>2.5414049114791549E-3</v>
      </c>
    </row>
    <row r="169" spans="1:10" x14ac:dyDescent="0.25">
      <c r="A169" s="3"/>
    </row>
    <row r="170" spans="1:10" x14ac:dyDescent="0.25">
      <c r="A170" s="3"/>
    </row>
    <row r="171" spans="1:10" x14ac:dyDescent="0.25">
      <c r="A171" s="3"/>
    </row>
    <row r="172" spans="1:10" x14ac:dyDescent="0.25">
      <c r="A172" s="3"/>
    </row>
    <row r="173" spans="1:10" x14ac:dyDescent="0.25">
      <c r="A173" s="3"/>
    </row>
    <row r="174" spans="1:10" x14ac:dyDescent="0.25">
      <c r="A174" s="3"/>
    </row>
    <row r="175" spans="1:10" x14ac:dyDescent="0.25">
      <c r="A175" s="3"/>
    </row>
    <row r="176" spans="1:10" x14ac:dyDescent="0.25">
      <c r="A176" s="3"/>
    </row>
    <row r="177" spans="1:9" x14ac:dyDescent="0.25">
      <c r="A177" s="3"/>
    </row>
    <row r="186" spans="1:9" s="36" customFormat="1" x14ac:dyDescent="0.25">
      <c r="A186" s="58" t="s">
        <v>271</v>
      </c>
    </row>
    <row r="187" spans="1:9" s="59" customFormat="1" x14ac:dyDescent="0.25">
      <c r="A187" s="60" t="s">
        <v>272</v>
      </c>
    </row>
    <row r="189" spans="1:9" x14ac:dyDescent="0.25">
      <c r="A189" s="52"/>
      <c r="B189" s="56" t="s">
        <v>632</v>
      </c>
      <c r="C189" s="56" t="s">
        <v>793</v>
      </c>
      <c r="D189" s="56" t="s">
        <v>871</v>
      </c>
      <c r="E189" s="56" t="s">
        <v>956</v>
      </c>
      <c r="F189" s="56" t="s">
        <v>997</v>
      </c>
      <c r="G189" s="56" t="s">
        <v>1074</v>
      </c>
      <c r="H189" s="56" t="s">
        <v>1138</v>
      </c>
      <c r="I189" s="56" t="s">
        <v>1245</v>
      </c>
    </row>
    <row r="190" spans="1:9" x14ac:dyDescent="0.25">
      <c r="A190" s="24" t="s">
        <v>5</v>
      </c>
      <c r="B190" s="62">
        <v>0.56318382725889427</v>
      </c>
      <c r="C190" s="62">
        <v>0.60486367363673632</v>
      </c>
      <c r="D190" s="62">
        <v>0.56541923706408159</v>
      </c>
      <c r="E190" s="62">
        <v>0.6250922863032744</v>
      </c>
      <c r="F190" s="62">
        <v>0.58412262350858646</v>
      </c>
      <c r="G190" s="62">
        <v>0.58892243953574819</v>
      </c>
      <c r="H190" s="19">
        <v>0.59259949445007165</v>
      </c>
      <c r="I190" s="19">
        <v>0.62621822419695539</v>
      </c>
    </row>
    <row r="191" spans="1:9" x14ac:dyDescent="0.25">
      <c r="A191" s="24" t="s">
        <v>1</v>
      </c>
      <c r="B191" s="62">
        <v>0.36071299181218752</v>
      </c>
      <c r="C191" s="62">
        <v>0.36356088560885608</v>
      </c>
      <c r="D191" s="62">
        <v>0.38096961685341391</v>
      </c>
      <c r="E191" s="62">
        <v>0.33593173210604538</v>
      </c>
      <c r="F191" s="62">
        <v>0.37918687785926114</v>
      </c>
      <c r="G191" s="62">
        <v>0.38139985549555422</v>
      </c>
      <c r="H191" s="19">
        <v>0.3257220316975597</v>
      </c>
      <c r="I191" s="19">
        <v>0.34447519848495883</v>
      </c>
    </row>
    <row r="192" spans="1:9" x14ac:dyDescent="0.25">
      <c r="A192" s="24" t="s">
        <v>9</v>
      </c>
      <c r="B192" s="62">
        <v>7.6103180928918199E-2</v>
      </c>
      <c r="C192" s="62">
        <v>3.1575440754407547E-2</v>
      </c>
      <c r="D192" s="62">
        <v>5.3611146082504509E-2</v>
      </c>
      <c r="E192" s="62">
        <v>3.8975981590680282E-2</v>
      </c>
      <c r="F192" s="62">
        <v>3.6690498632152464E-2</v>
      </c>
      <c r="G192" s="62">
        <v>2.9677704968697663E-2</v>
      </c>
      <c r="H192" s="19">
        <v>8.1678473852368594E-2</v>
      </c>
      <c r="I192" s="19">
        <v>2.9262874207881127E-2</v>
      </c>
    </row>
    <row r="193" spans="1:12" x14ac:dyDescent="0.25">
      <c r="A193" s="24" t="s">
        <v>1249</v>
      </c>
      <c r="B193" s="62">
        <v>0</v>
      </c>
      <c r="C193" s="62">
        <v>0</v>
      </c>
      <c r="D193" s="62">
        <v>0</v>
      </c>
      <c r="E193" s="62">
        <v>0</v>
      </c>
      <c r="F193" s="62">
        <v>0</v>
      </c>
      <c r="G193" s="62">
        <v>0</v>
      </c>
      <c r="H193" s="19">
        <v>0</v>
      </c>
      <c r="I193" s="19">
        <v>4.3703110204676234E-5</v>
      </c>
    </row>
    <row r="194" spans="1:12" x14ac:dyDescent="0.25">
      <c r="L194" s="1"/>
    </row>
    <row r="211" spans="1:9" s="36" customFormat="1" x14ac:dyDescent="0.25">
      <c r="A211" s="58" t="s">
        <v>273</v>
      </c>
    </row>
    <row r="212" spans="1:9" x14ac:dyDescent="0.25">
      <c r="A212" s="60" t="s">
        <v>272</v>
      </c>
    </row>
    <row r="213" spans="1:9" x14ac:dyDescent="0.25">
      <c r="A213" s="52"/>
      <c r="B213" s="56" t="s">
        <v>632</v>
      </c>
      <c r="C213" s="56" t="s">
        <v>793</v>
      </c>
      <c r="D213" s="56" t="s">
        <v>871</v>
      </c>
      <c r="E213" s="56" t="s">
        <v>956</v>
      </c>
      <c r="F213" s="56" t="s">
        <v>997</v>
      </c>
      <c r="G213" s="56" t="s">
        <v>1074</v>
      </c>
      <c r="H213" s="56" t="s">
        <v>1138</v>
      </c>
      <c r="I213" s="56" t="s">
        <v>1245</v>
      </c>
    </row>
    <row r="214" spans="1:9" x14ac:dyDescent="0.25">
      <c r="A214" s="24" t="s">
        <v>230</v>
      </c>
      <c r="B214" s="19">
        <v>5.9126150278965292E-3</v>
      </c>
      <c r="C214" s="19">
        <v>3.5055350553505533E-3</v>
      </c>
      <c r="D214" s="19">
        <v>4.0916530278232409E-3</v>
      </c>
      <c r="E214" s="62">
        <v>3.3558655736133083E-3</v>
      </c>
      <c r="F214" s="62">
        <v>4.2357295570013102E-3</v>
      </c>
      <c r="G214" s="62">
        <v>2.0380973859730452E-3</v>
      </c>
      <c r="H214" s="19">
        <v>2.6810376697815196E-3</v>
      </c>
      <c r="I214" s="19">
        <v>2.0176269211158861E-3</v>
      </c>
    </row>
    <row r="215" spans="1:9" x14ac:dyDescent="0.25">
      <c r="A215" s="24" t="s">
        <v>225</v>
      </c>
      <c r="B215" s="19">
        <v>0.12015795956814723</v>
      </c>
      <c r="C215" s="19">
        <v>0.15057913079130791</v>
      </c>
      <c r="D215" s="19">
        <v>0.14366947836669605</v>
      </c>
      <c r="E215" s="62">
        <v>0.13985809482717293</v>
      </c>
      <c r="F215" s="62">
        <v>0.1783374330444378</v>
      </c>
      <c r="G215" s="62">
        <v>0.15205960599568158</v>
      </c>
      <c r="H215" s="19">
        <v>0.16386189650353014</v>
      </c>
      <c r="I215" s="19">
        <v>0.12098113482409498</v>
      </c>
    </row>
    <row r="216" spans="1:9" x14ac:dyDescent="0.25">
      <c r="A216" s="24" t="s">
        <v>222</v>
      </c>
      <c r="B216" s="19">
        <v>0.12288239982609955</v>
      </c>
      <c r="C216" s="19">
        <v>0.13575748257482576</v>
      </c>
      <c r="D216" s="19">
        <v>5.8316547064501241E-2</v>
      </c>
      <c r="E216" s="62">
        <v>6.1000047940936768E-2</v>
      </c>
      <c r="F216" s="62">
        <v>5.8242718223407437E-2</v>
      </c>
      <c r="G216" s="62">
        <v>8.027096671803674E-2</v>
      </c>
      <c r="H216" s="19">
        <v>4.9169389282461742E-2</v>
      </c>
      <c r="I216" s="19">
        <v>6.6639959210430477E-2</v>
      </c>
    </row>
    <row r="217" spans="1:9" x14ac:dyDescent="0.25">
      <c r="A217" s="24" t="s">
        <v>224</v>
      </c>
      <c r="B217" s="19">
        <v>0.37277008912397652</v>
      </c>
      <c r="C217" s="19">
        <v>0.37373411234112341</v>
      </c>
      <c r="D217" s="19">
        <v>0.4221169583280876</v>
      </c>
      <c r="E217" s="62">
        <v>0.43968071336113906</v>
      </c>
      <c r="F217" s="62">
        <v>0.395842433159383</v>
      </c>
      <c r="G217" s="62">
        <v>0.43375557031227158</v>
      </c>
      <c r="H217" s="19">
        <v>0.40047248780458483</v>
      </c>
      <c r="I217" s="19">
        <v>0.50931240439944647</v>
      </c>
    </row>
    <row r="218" spans="1:9" x14ac:dyDescent="0.25">
      <c r="A218" s="24" t="s">
        <v>228</v>
      </c>
      <c r="B218" s="19">
        <v>0.30885443083834507</v>
      </c>
      <c r="C218" s="19">
        <v>0.28797662976629768</v>
      </c>
      <c r="D218" s="19">
        <v>0.33125078685635151</v>
      </c>
      <c r="E218" s="62">
        <v>0.32958435207823961</v>
      </c>
      <c r="F218" s="62">
        <v>0.32955930021379803</v>
      </c>
      <c r="G218" s="62">
        <v>0.2961505853265341</v>
      </c>
      <c r="H218" s="19">
        <v>0.36909352673673834</v>
      </c>
      <c r="I218" s="19">
        <v>0.27232500546288879</v>
      </c>
    </row>
    <row r="219" spans="1:9" x14ac:dyDescent="0.25">
      <c r="A219" s="24" t="s">
        <v>229</v>
      </c>
      <c r="B219" s="19">
        <v>6.9422505615535104E-2</v>
      </c>
      <c r="C219" s="19">
        <v>4.8447109471094714E-2</v>
      </c>
      <c r="D219" s="19">
        <v>4.0554576356540348E-2</v>
      </c>
      <c r="E219" s="62">
        <v>2.6520926218898316E-2</v>
      </c>
      <c r="F219" s="62">
        <v>3.3782385801972459E-2</v>
      </c>
      <c r="G219" s="62">
        <v>3.5725174261502929E-2</v>
      </c>
      <c r="H219" s="19">
        <v>1.4721662002903455E-2</v>
      </c>
      <c r="I219" s="19">
        <v>2.8723869182023454E-2</v>
      </c>
    </row>
    <row r="238" spans="1:1" s="77" customFormat="1" ht="15.75" x14ac:dyDescent="0.25">
      <c r="A238" s="76" t="s">
        <v>287</v>
      </c>
    </row>
    <row r="239" spans="1:1" x14ac:dyDescent="0.25">
      <c r="A239" s="60" t="s">
        <v>272</v>
      </c>
    </row>
    <row r="240" spans="1:1" x14ac:dyDescent="0.25">
      <c r="A240" s="60"/>
    </row>
    <row r="241" spans="1:10" x14ac:dyDescent="0.25">
      <c r="A241" s="25" t="s">
        <v>288</v>
      </c>
    </row>
    <row r="242" spans="1:10" x14ac:dyDescent="0.25">
      <c r="A242" s="5" t="s">
        <v>0</v>
      </c>
      <c r="B242" s="5" t="s">
        <v>794</v>
      </c>
    </row>
    <row r="243" spans="1:10" x14ac:dyDescent="0.25">
      <c r="A243" s="5" t="s">
        <v>10</v>
      </c>
      <c r="B243" s="5" t="s">
        <v>327</v>
      </c>
    </row>
    <row r="244" spans="1:10" x14ac:dyDescent="0.25">
      <c r="A244" s="5" t="s">
        <v>13</v>
      </c>
      <c r="B244" s="5" t="s">
        <v>289</v>
      </c>
    </row>
    <row r="245" spans="1:10" x14ac:dyDescent="0.25">
      <c r="A245" s="5" t="s">
        <v>14</v>
      </c>
      <c r="B245" s="5" t="s">
        <v>328</v>
      </c>
    </row>
    <row r="246" spans="1:10" x14ac:dyDescent="0.25">
      <c r="A246" s="5" t="s">
        <v>15</v>
      </c>
      <c r="B246" s="5" t="s">
        <v>440</v>
      </c>
      <c r="J246" t="s">
        <v>17</v>
      </c>
    </row>
    <row r="247" spans="1:10" x14ac:dyDescent="0.25">
      <c r="A247" s="5" t="s">
        <v>16</v>
      </c>
      <c r="B247" s="5" t="s">
        <v>291</v>
      </c>
    </row>
    <row r="249" spans="1:10" x14ac:dyDescent="0.25">
      <c r="A249" s="52"/>
      <c r="B249" s="56" t="s">
        <v>632</v>
      </c>
      <c r="C249" s="56" t="s">
        <v>793</v>
      </c>
      <c r="D249" s="56" t="s">
        <v>871</v>
      </c>
      <c r="E249" s="56" t="s">
        <v>956</v>
      </c>
      <c r="F249" s="56" t="s">
        <v>997</v>
      </c>
      <c r="G249" s="56" t="s">
        <v>1074</v>
      </c>
      <c r="H249" s="56" t="s">
        <v>1138</v>
      </c>
      <c r="I249" s="56" t="s">
        <v>1245</v>
      </c>
    </row>
    <row r="250" spans="1:10" x14ac:dyDescent="0.25">
      <c r="A250" s="19" t="s">
        <v>227</v>
      </c>
      <c r="B250" s="62">
        <v>0.27911745525686543</v>
      </c>
      <c r="C250" s="62">
        <v>0.30250615006150061</v>
      </c>
      <c r="D250" s="19">
        <v>0.27087267615090854</v>
      </c>
      <c r="E250" s="19">
        <v>0.3121865861258929</v>
      </c>
      <c r="F250" s="19">
        <v>0.26090254948389618</v>
      </c>
      <c r="G250" s="62">
        <v>0.2325268648799903</v>
      </c>
      <c r="H250" s="19">
        <v>0.25527866861833387</v>
      </c>
      <c r="I250" s="19">
        <v>0.25057542428436158</v>
      </c>
    </row>
    <row r="251" spans="1:10" x14ac:dyDescent="0.25">
      <c r="A251" s="19" t="s">
        <v>223</v>
      </c>
      <c r="B251" s="62">
        <v>0.72088254474313451</v>
      </c>
      <c r="C251" s="62">
        <v>0.69749384993849939</v>
      </c>
      <c r="D251" s="19">
        <v>0.7291273238490914</v>
      </c>
      <c r="E251" s="19">
        <v>0.6878134138741071</v>
      </c>
      <c r="F251" s="19">
        <v>0.73909745051610387</v>
      </c>
      <c r="G251" s="62">
        <v>0.7674731351200097</v>
      </c>
      <c r="H251" s="19">
        <v>0.74472133138166619</v>
      </c>
      <c r="I251" s="19">
        <v>0.74942457571563847</v>
      </c>
    </row>
    <row r="254" spans="1:10" x14ac:dyDescent="0.25">
      <c r="A254" s="40" t="s">
        <v>478</v>
      </c>
    </row>
    <row r="255" spans="1:10" x14ac:dyDescent="0.25">
      <c r="A255" s="40"/>
    </row>
    <row r="256" spans="1:10" x14ac:dyDescent="0.25">
      <c r="A256" s="52"/>
      <c r="B256" s="56" t="s">
        <v>227</v>
      </c>
      <c r="C256" s="56" t="s">
        <v>223</v>
      </c>
    </row>
    <row r="257" spans="1:3" x14ac:dyDescent="0.25">
      <c r="A257" s="24" t="s">
        <v>0</v>
      </c>
      <c r="B257" s="62">
        <v>0.33964152700186218</v>
      </c>
      <c r="C257" s="62">
        <v>0.66035847299813777</v>
      </c>
    </row>
    <row r="258" spans="1:3" x14ac:dyDescent="0.25">
      <c r="A258" s="24" t="s">
        <v>9</v>
      </c>
      <c r="B258" s="62">
        <v>0</v>
      </c>
      <c r="C258" s="62">
        <v>1</v>
      </c>
    </row>
    <row r="259" spans="1:3" x14ac:dyDescent="0.25">
      <c r="A259" s="24" t="s">
        <v>10</v>
      </c>
      <c r="B259" s="62">
        <v>8.4835479256080121E-2</v>
      </c>
      <c r="C259" s="62">
        <v>0.91516452074391985</v>
      </c>
    </row>
    <row r="260" spans="1:3" x14ac:dyDescent="0.25">
      <c r="A260" s="24" t="s">
        <v>13</v>
      </c>
      <c r="B260" s="62">
        <v>0.74321766561514191</v>
      </c>
      <c r="C260" s="62">
        <v>0.25678233438485804</v>
      </c>
    </row>
    <row r="261" spans="1:3" x14ac:dyDescent="0.25">
      <c r="A261" s="24" t="s">
        <v>14</v>
      </c>
      <c r="B261" s="62">
        <v>0.29373059293213072</v>
      </c>
      <c r="C261" s="62">
        <v>0.70626940706786934</v>
      </c>
    </row>
    <row r="262" spans="1:3" x14ac:dyDescent="0.25">
      <c r="A262" s="24" t="s">
        <v>15</v>
      </c>
      <c r="B262" s="62">
        <v>0.34243448858833475</v>
      </c>
      <c r="C262" s="62">
        <v>0.6575655114116653</v>
      </c>
    </row>
    <row r="263" spans="1:3" x14ac:dyDescent="0.25">
      <c r="A263" s="24" t="s">
        <v>16</v>
      </c>
      <c r="B263" s="62">
        <v>1.4285714285714286E-3</v>
      </c>
      <c r="C263" s="62">
        <v>0.99857142857142855</v>
      </c>
    </row>
    <row r="264" spans="1:3" x14ac:dyDescent="0.25">
      <c r="A264" s="19" t="s">
        <v>284</v>
      </c>
      <c r="B264" s="19">
        <v>0</v>
      </c>
      <c r="C264" s="19">
        <v>1</v>
      </c>
    </row>
    <row r="265" spans="1:3" x14ac:dyDescent="0.25">
      <c r="A265" s="19" t="s">
        <v>630</v>
      </c>
      <c r="B265" s="19">
        <v>0</v>
      </c>
      <c r="C265" s="19">
        <v>1</v>
      </c>
    </row>
  </sheetData>
  <sortState ref="A138:P150">
    <sortCondition descending="1" ref="J138:J15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6"/>
  <sheetViews>
    <sheetView topLeftCell="A427" workbookViewId="0">
      <selection activeCell="A447" sqref="A447:C455"/>
    </sheetView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" x14ac:dyDescent="0.35">
      <c r="A1" s="33" t="s">
        <v>1246</v>
      </c>
    </row>
    <row r="2" spans="1:5" s="21" customFormat="1" ht="18" x14ac:dyDescent="0.35"/>
    <row r="3" spans="1:5" s="39" customFormat="1" ht="15.6" x14ac:dyDescent="0.3">
      <c r="A3" s="39" t="s">
        <v>243</v>
      </c>
    </row>
    <row r="4" spans="1:5" s="22" customFormat="1" ht="15.6" x14ac:dyDescent="0.3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">
      <c r="A7" s="4" t="s">
        <v>439</v>
      </c>
      <c r="B7" s="5">
        <v>257720</v>
      </c>
      <c r="C7" s="5">
        <v>172770</v>
      </c>
      <c r="D7" s="5">
        <v>430490</v>
      </c>
      <c r="E7"/>
    </row>
    <row r="8" spans="1:5" ht="14.45" x14ac:dyDescent="0.3">
      <c r="A8" s="4" t="s">
        <v>477</v>
      </c>
      <c r="B8" s="5">
        <v>327790</v>
      </c>
      <c r="C8" s="5">
        <v>158260</v>
      </c>
      <c r="D8" s="5">
        <v>486050</v>
      </c>
      <c r="E8"/>
    </row>
    <row r="9" spans="1:5" ht="14.45" x14ac:dyDescent="0.3">
      <c r="A9" s="4" t="s">
        <v>508</v>
      </c>
      <c r="B9" s="5">
        <v>270230</v>
      </c>
      <c r="C9" s="5">
        <v>141280</v>
      </c>
      <c r="D9" s="5">
        <v>411510</v>
      </c>
      <c r="E9"/>
    </row>
    <row r="10" spans="1:5" ht="14.45" x14ac:dyDescent="0.3">
      <c r="A10" s="4" t="s">
        <v>534</v>
      </c>
      <c r="B10" s="5">
        <v>221160</v>
      </c>
      <c r="C10" s="5">
        <v>122480</v>
      </c>
      <c r="D10" s="5">
        <v>343640</v>
      </c>
      <c r="E10"/>
    </row>
    <row r="11" spans="1:5" ht="14.45" x14ac:dyDescent="0.3">
      <c r="A11" s="4" t="s">
        <v>569</v>
      </c>
      <c r="B11" s="5">
        <v>251290</v>
      </c>
      <c r="C11" s="5">
        <v>134980</v>
      </c>
      <c r="D11" s="5">
        <v>386270</v>
      </c>
      <c r="E11"/>
    </row>
    <row r="12" spans="1:5" ht="14.45" x14ac:dyDescent="0.3">
      <c r="A12" s="4" t="s">
        <v>610</v>
      </c>
      <c r="B12" s="5">
        <v>277040</v>
      </c>
      <c r="C12" s="5">
        <v>135450</v>
      </c>
      <c r="D12" s="5">
        <v>412490</v>
      </c>
      <c r="E12"/>
    </row>
    <row r="13" spans="1:5" ht="14.45" x14ac:dyDescent="0.3">
      <c r="A13" s="4" t="s">
        <v>632</v>
      </c>
      <c r="B13" s="5">
        <v>138010</v>
      </c>
      <c r="C13" s="5">
        <v>117030</v>
      </c>
      <c r="D13" s="5">
        <v>255040</v>
      </c>
      <c r="E13"/>
    </row>
    <row r="14" spans="1:5" ht="14.45" x14ac:dyDescent="0.3">
      <c r="A14" s="4" t="s">
        <v>793</v>
      </c>
      <c r="B14" s="5">
        <v>195120</v>
      </c>
      <c r="C14" s="5">
        <v>119030</v>
      </c>
      <c r="D14" s="5">
        <v>314150</v>
      </c>
      <c r="E14"/>
    </row>
    <row r="15" spans="1:5" ht="14.45" x14ac:dyDescent="0.3">
      <c r="A15" s="4" t="s">
        <v>871</v>
      </c>
      <c r="B15" s="5">
        <v>196060</v>
      </c>
      <c r="C15" s="5">
        <v>109250</v>
      </c>
      <c r="D15" s="5">
        <v>305310</v>
      </c>
      <c r="E15"/>
    </row>
    <row r="16" spans="1:5" ht="14.45" x14ac:dyDescent="0.3">
      <c r="A16" s="4" t="s">
        <v>956</v>
      </c>
      <c r="B16" s="5">
        <v>218450</v>
      </c>
      <c r="C16" s="5">
        <v>106530</v>
      </c>
      <c r="D16" s="5">
        <v>324980</v>
      </c>
      <c r="E16"/>
    </row>
    <row r="17" spans="1:5" ht="14.45" x14ac:dyDescent="0.3">
      <c r="A17" s="4" t="s">
        <v>997</v>
      </c>
      <c r="B17" s="5">
        <v>174000</v>
      </c>
      <c r="C17" s="5">
        <v>102390</v>
      </c>
      <c r="D17" s="5">
        <v>276390</v>
      </c>
      <c r="E17"/>
    </row>
    <row r="18" spans="1:5" ht="14.45" x14ac:dyDescent="0.3">
      <c r="A18" s="4" t="s">
        <v>1074</v>
      </c>
      <c r="B18" s="5">
        <v>242420</v>
      </c>
      <c r="C18" s="5">
        <v>131030</v>
      </c>
      <c r="D18" s="5">
        <v>373450</v>
      </c>
    </row>
    <row r="19" spans="1:5" ht="14.45" x14ac:dyDescent="0.3">
      <c r="A19" s="4" t="s">
        <v>1138</v>
      </c>
      <c r="B19" s="5">
        <v>236740</v>
      </c>
      <c r="C19" s="5">
        <v>99780</v>
      </c>
      <c r="D19" s="5">
        <v>336520</v>
      </c>
      <c r="E19"/>
    </row>
    <row r="20" spans="1:5" x14ac:dyDescent="0.25">
      <c r="A20" s="4" t="s">
        <v>1245</v>
      </c>
      <c r="B20" s="5">
        <v>274570</v>
      </c>
      <c r="C20" s="5">
        <v>159230</v>
      </c>
      <c r="D20" s="5">
        <v>433800</v>
      </c>
      <c r="E20"/>
    </row>
    <row r="21" spans="1:5" x14ac:dyDescent="0.25">
      <c r="A21" s="4" t="s">
        <v>32</v>
      </c>
      <c r="B21" s="5">
        <v>3280600</v>
      </c>
      <c r="C21" s="5">
        <v>1809490</v>
      </c>
      <c r="D21" s="5">
        <v>5090090</v>
      </c>
      <c r="E21"/>
    </row>
    <row r="22" spans="1:5" x14ac:dyDescent="0.25">
      <c r="A22"/>
      <c r="B22"/>
      <c r="C22"/>
      <c r="D22"/>
    </row>
    <row r="23" spans="1:5" s="34" customFormat="1" ht="15.75" x14ac:dyDescent="0.25">
      <c r="A23" s="39" t="s">
        <v>245</v>
      </c>
    </row>
    <row r="25" spans="1:5" x14ac:dyDescent="0.25">
      <c r="A25" s="23"/>
      <c r="B25" s="23" t="s">
        <v>242</v>
      </c>
    </row>
    <row r="26" spans="1:5" x14ac:dyDescent="0.25">
      <c r="A26" s="24" t="s">
        <v>439</v>
      </c>
      <c r="B26" s="19">
        <v>0.7835273646269213</v>
      </c>
    </row>
    <row r="27" spans="1:5" x14ac:dyDescent="0.25">
      <c r="A27" s="24" t="s">
        <v>477</v>
      </c>
      <c r="B27" s="19">
        <v>0.41684885585191661</v>
      </c>
    </row>
    <row r="28" spans="1:5" x14ac:dyDescent="0.25">
      <c r="A28" s="24" t="s">
        <v>508</v>
      </c>
      <c r="B28" s="19">
        <v>0.29012132802457913</v>
      </c>
    </row>
    <row r="29" spans="1:5" x14ac:dyDescent="0.25">
      <c r="A29" s="24" t="s">
        <v>534</v>
      </c>
      <c r="B29" s="19">
        <v>0.11611289746337977</v>
      </c>
    </row>
    <row r="30" spans="1:5" x14ac:dyDescent="0.25">
      <c r="A30" s="24" t="s">
        <v>569</v>
      </c>
      <c r="B30" s="19">
        <v>-2.2645615100450382E-2</v>
      </c>
    </row>
    <row r="31" spans="1:5" x14ac:dyDescent="0.25">
      <c r="A31" s="24" t="s">
        <v>610</v>
      </c>
      <c r="B31" s="19">
        <v>4.1457318150831923E-2</v>
      </c>
    </row>
    <row r="32" spans="1:5" x14ac:dyDescent="0.25">
      <c r="A32" s="24" t="s">
        <v>632</v>
      </c>
      <c r="B32" s="19">
        <v>-6.7597704090958943E-2</v>
      </c>
    </row>
    <row r="33" spans="1:13" x14ac:dyDescent="0.25">
      <c r="A33" s="24" t="s">
        <v>793</v>
      </c>
      <c r="B33" s="19">
        <v>0.24718388069173408</v>
      </c>
      <c r="D33" s="5" t="s">
        <v>17</v>
      </c>
    </row>
    <row r="34" spans="1:13" x14ac:dyDescent="0.25">
      <c r="A34" s="24" t="s">
        <v>871</v>
      </c>
      <c r="B34" s="19">
        <v>-0.25996218731820825</v>
      </c>
    </row>
    <row r="35" spans="1:13" x14ac:dyDescent="0.25">
      <c r="A35" s="24" t="s">
        <v>956</v>
      </c>
      <c r="B35" s="19">
        <v>0.21130120392113011</v>
      </c>
    </row>
    <row r="36" spans="1:13" x14ac:dyDescent="0.25">
      <c r="A36" s="24" t="s">
        <v>997</v>
      </c>
      <c r="B36" s="19">
        <v>0.10560422416896675</v>
      </c>
    </row>
    <row r="37" spans="1:13" x14ac:dyDescent="0.25">
      <c r="A37" s="24" t="s">
        <v>1074</v>
      </c>
      <c r="B37" s="19">
        <v>0.11258416254543288</v>
      </c>
    </row>
    <row r="38" spans="1:13" x14ac:dyDescent="0.25">
      <c r="A38" s="24" t="s">
        <v>1138</v>
      </c>
      <c r="B38" s="19">
        <v>-0.21828613905084904</v>
      </c>
    </row>
    <row r="39" spans="1:13" x14ac:dyDescent="0.25">
      <c r="A39" s="80" t="s">
        <v>1245</v>
      </c>
      <c r="B39" s="99">
        <v>-0.10749922847443678</v>
      </c>
    </row>
    <row r="41" spans="1:13" s="34" customFormat="1" ht="18.75" x14ac:dyDescent="0.3">
      <c r="A41" s="33" t="s">
        <v>244</v>
      </c>
    </row>
    <row r="43" spans="1:13" s="26" customFormat="1" x14ac:dyDescent="0.25">
      <c r="A43" s="8" t="s">
        <v>37</v>
      </c>
      <c r="B43" s="5" t="s">
        <v>1245</v>
      </c>
      <c r="F43" s="8" t="s">
        <v>37</v>
      </c>
      <c r="G43" s="5" t="s">
        <v>1245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1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4" t="s">
        <v>14</v>
      </c>
      <c r="B47" s="5">
        <v>67630</v>
      </c>
      <c r="C47" s="5">
        <v>31050</v>
      </c>
      <c r="D47" s="5">
        <v>98680</v>
      </c>
      <c r="F47" s="4" t="s">
        <v>14</v>
      </c>
      <c r="G47" s="1">
        <v>0.24631241577739738</v>
      </c>
      <c r="H47" s="1">
        <v>0.19500094203353641</v>
      </c>
      <c r="I47" s="1">
        <v>0.22747810050714615</v>
      </c>
    </row>
    <row r="48" spans="1:13" x14ac:dyDescent="0.25">
      <c r="A48" s="13" t="s">
        <v>15</v>
      </c>
      <c r="B48" s="14">
        <v>70980</v>
      </c>
      <c r="C48" s="14">
        <v>22040</v>
      </c>
      <c r="D48" s="14">
        <v>93020</v>
      </c>
      <c r="F48" s="13" t="s">
        <v>15</v>
      </c>
      <c r="G48" s="32">
        <v>0.25851331172378628</v>
      </c>
      <c r="H48" s="32">
        <v>0.13841612761414307</v>
      </c>
      <c r="I48" s="32">
        <v>0.2144306131857999</v>
      </c>
      <c r="M48" s="91"/>
    </row>
    <row r="49" spans="1:14" x14ac:dyDescent="0.25">
      <c r="A49" s="4" t="s">
        <v>0</v>
      </c>
      <c r="B49" s="5">
        <v>42950</v>
      </c>
      <c r="C49" s="5">
        <v>15690</v>
      </c>
      <c r="D49" s="5">
        <v>58640</v>
      </c>
      <c r="F49" s="4" t="s">
        <v>0</v>
      </c>
      <c r="G49" s="1">
        <v>0.15642641220818007</v>
      </c>
      <c r="H49" s="1">
        <v>9.8536707906801482E-2</v>
      </c>
      <c r="I49" s="1">
        <v>0.13517750115260488</v>
      </c>
      <c r="M49" s="91"/>
    </row>
    <row r="50" spans="1:14" x14ac:dyDescent="0.25">
      <c r="A50" s="4" t="s">
        <v>10</v>
      </c>
      <c r="B50" s="5">
        <v>34950</v>
      </c>
      <c r="C50" s="5">
        <v>18320</v>
      </c>
      <c r="D50" s="5">
        <v>53270</v>
      </c>
      <c r="F50" s="4" t="s">
        <v>10</v>
      </c>
      <c r="G50" s="1">
        <v>0.12728994427650508</v>
      </c>
      <c r="H50" s="1">
        <v>0.11505369591157445</v>
      </c>
      <c r="I50" s="1">
        <v>0.12279852466574458</v>
      </c>
      <c r="M50" s="91"/>
    </row>
    <row r="51" spans="1:14" x14ac:dyDescent="0.25">
      <c r="A51" s="4" t="s">
        <v>29</v>
      </c>
      <c r="B51" s="5">
        <v>25060</v>
      </c>
      <c r="C51" s="5">
        <v>19200</v>
      </c>
      <c r="D51" s="5">
        <v>44260</v>
      </c>
      <c r="F51" s="4" t="s">
        <v>29</v>
      </c>
      <c r="G51" s="1">
        <v>9.1269985795971884E-2</v>
      </c>
      <c r="H51" s="1">
        <v>0.12058029265841864</v>
      </c>
      <c r="I51" s="1">
        <v>0.10202858460119871</v>
      </c>
      <c r="M51" s="91"/>
    </row>
    <row r="52" spans="1:14" x14ac:dyDescent="0.25">
      <c r="A52" s="4" t="s">
        <v>9</v>
      </c>
      <c r="B52" s="5">
        <v>11200</v>
      </c>
      <c r="C52" s="5">
        <v>26450</v>
      </c>
      <c r="D52" s="5">
        <v>37650</v>
      </c>
      <c r="F52" s="4" t="s">
        <v>9</v>
      </c>
      <c r="G52" s="1">
        <v>4.0791055104344977E-2</v>
      </c>
      <c r="H52" s="1">
        <v>0.16611191358412358</v>
      </c>
      <c r="I52" s="1">
        <v>8.6791147994467494E-2</v>
      </c>
      <c r="M52" s="91"/>
    </row>
    <row r="53" spans="1:14" x14ac:dyDescent="0.25">
      <c r="A53" s="4" t="s">
        <v>630</v>
      </c>
      <c r="B53" s="5">
        <v>6040</v>
      </c>
      <c r="C53" s="5">
        <v>18700</v>
      </c>
      <c r="D53" s="5">
        <v>24740</v>
      </c>
      <c r="F53" s="4" t="s">
        <v>630</v>
      </c>
      <c r="G53" s="1">
        <v>2.1998033288414612E-2</v>
      </c>
      <c r="H53" s="1">
        <v>0.11744018087043899</v>
      </c>
      <c r="I53" s="1">
        <v>5.7030889810972797E-2</v>
      </c>
      <c r="M53" s="91"/>
    </row>
    <row r="54" spans="1:14" x14ac:dyDescent="0.25">
      <c r="A54" s="4" t="s">
        <v>16</v>
      </c>
      <c r="B54" s="5">
        <v>5600</v>
      </c>
      <c r="C54" s="5">
        <v>4680</v>
      </c>
      <c r="D54" s="5">
        <v>10280</v>
      </c>
      <c r="F54" s="4" t="s">
        <v>16</v>
      </c>
      <c r="G54" s="1">
        <v>2.0395527552172488E-2</v>
      </c>
      <c r="H54" s="1">
        <v>2.9391446335489544E-2</v>
      </c>
      <c r="I54" s="1">
        <v>2.3697556477639464E-2</v>
      </c>
      <c r="M54" s="91"/>
    </row>
    <row r="55" spans="1:14" x14ac:dyDescent="0.25">
      <c r="A55" s="4" t="s">
        <v>13</v>
      </c>
      <c r="B55" s="5">
        <v>9510</v>
      </c>
      <c r="D55" s="5">
        <v>9510</v>
      </c>
      <c r="F55" s="4" t="s">
        <v>13</v>
      </c>
      <c r="G55" s="1">
        <v>3.4635976253778636E-2</v>
      </c>
      <c r="H55" s="1">
        <v>0</v>
      </c>
      <c r="I55" s="1">
        <v>2.1922544951590593E-2</v>
      </c>
      <c r="M55" s="91"/>
    </row>
    <row r="56" spans="1:14" x14ac:dyDescent="0.25">
      <c r="A56" s="4" t="s">
        <v>284</v>
      </c>
      <c r="B56" s="5">
        <v>650</v>
      </c>
      <c r="C56" s="5">
        <v>3100</v>
      </c>
      <c r="D56" s="5">
        <v>3750</v>
      </c>
      <c r="F56" s="4" t="s">
        <v>284</v>
      </c>
      <c r="G56" s="1">
        <v>2.3673380194485926E-3</v>
      </c>
      <c r="H56" s="1">
        <v>1.9468693085473842E-2</v>
      </c>
      <c r="I56" s="1">
        <v>8.6445366528354085E-3</v>
      </c>
      <c r="M56" s="91"/>
    </row>
    <row r="57" spans="1:14" x14ac:dyDescent="0.25">
      <c r="A57" s="4" t="s">
        <v>32</v>
      </c>
      <c r="B57" s="5">
        <v>274570</v>
      </c>
      <c r="C57" s="5">
        <v>159230</v>
      </c>
      <c r="D57" s="5">
        <v>433800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 s="4"/>
      <c r="G58" s="1"/>
      <c r="H58" s="1"/>
      <c r="I58" s="1"/>
    </row>
    <row r="59" spans="1:14" x14ac:dyDescent="0.25">
      <c r="A59"/>
      <c r="B59"/>
      <c r="C59"/>
      <c r="D59"/>
      <c r="F59"/>
      <c r="G59"/>
      <c r="H59"/>
      <c r="I59"/>
    </row>
    <row r="60" spans="1:14" ht="18.75" x14ac:dyDescent="0.3">
      <c r="A60" s="21" t="s">
        <v>249</v>
      </c>
      <c r="F60"/>
      <c r="G60"/>
      <c r="H60"/>
      <c r="I60"/>
    </row>
    <row r="61" spans="1:14" x14ac:dyDescent="0.25">
      <c r="A61" s="8" t="s">
        <v>41</v>
      </c>
      <c r="B61" s="8" t="s">
        <v>31</v>
      </c>
      <c r="K61"/>
      <c r="L61"/>
      <c r="M61"/>
      <c r="N61"/>
    </row>
    <row r="62" spans="1:14" x14ac:dyDescent="0.25">
      <c r="A62" s="8" t="s">
        <v>33</v>
      </c>
      <c r="B62" s="5" t="s">
        <v>632</v>
      </c>
      <c r="C62" s="5" t="s">
        <v>793</v>
      </c>
      <c r="D62" s="5" t="s">
        <v>871</v>
      </c>
      <c r="E62" s="5" t="s">
        <v>956</v>
      </c>
      <c r="F62" s="5" t="s">
        <v>997</v>
      </c>
      <c r="G62" s="5" t="s">
        <v>1074</v>
      </c>
      <c r="H62" s="5" t="s">
        <v>1138</v>
      </c>
      <c r="I62" s="5" t="s">
        <v>1245</v>
      </c>
      <c r="J62" s="5" t="s">
        <v>32</v>
      </c>
      <c r="K62"/>
      <c r="L62"/>
      <c r="M62"/>
      <c r="N62"/>
    </row>
    <row r="63" spans="1:14" x14ac:dyDescent="0.25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74970</v>
      </c>
      <c r="G63" s="5">
        <v>79390</v>
      </c>
      <c r="H63" s="5">
        <v>105290</v>
      </c>
      <c r="I63" s="5">
        <v>98680</v>
      </c>
      <c r="J63" s="5">
        <v>627380</v>
      </c>
      <c r="K63"/>
      <c r="L63"/>
      <c r="M63"/>
      <c r="N63"/>
    </row>
    <row r="64" spans="1:14" x14ac:dyDescent="0.25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21740</v>
      </c>
      <c r="G64" s="5">
        <v>22350</v>
      </c>
      <c r="H64" s="5">
        <v>23000</v>
      </c>
      <c r="I64" s="5">
        <v>31050</v>
      </c>
      <c r="J64" s="5">
        <v>186250</v>
      </c>
      <c r="K64"/>
      <c r="L64"/>
      <c r="M64"/>
      <c r="N64"/>
    </row>
    <row r="65" spans="1:14" x14ac:dyDescent="0.25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53230</v>
      </c>
      <c r="G65" s="5">
        <v>57040</v>
      </c>
      <c r="H65" s="5">
        <v>82290</v>
      </c>
      <c r="I65" s="5">
        <v>67630</v>
      </c>
      <c r="J65" s="5">
        <v>441130</v>
      </c>
      <c r="K65"/>
      <c r="L65"/>
      <c r="M65"/>
      <c r="N65"/>
    </row>
    <row r="66" spans="1:14" x14ac:dyDescent="0.25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58750</v>
      </c>
      <c r="G66" s="14">
        <v>97790</v>
      </c>
      <c r="H66" s="14">
        <v>62320</v>
      </c>
      <c r="I66" s="14">
        <v>93020</v>
      </c>
      <c r="J66" s="14">
        <v>524690</v>
      </c>
      <c r="K66"/>
      <c r="L66"/>
      <c r="M66"/>
      <c r="N66"/>
    </row>
    <row r="67" spans="1:14" x14ac:dyDescent="0.25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15100</v>
      </c>
      <c r="G67" s="5">
        <v>32000</v>
      </c>
      <c r="H67" s="5">
        <v>3200</v>
      </c>
      <c r="I67" s="5">
        <v>22040</v>
      </c>
      <c r="J67" s="5">
        <v>114940</v>
      </c>
      <c r="K67"/>
      <c r="L67"/>
      <c r="M67"/>
      <c r="N67"/>
    </row>
    <row r="68" spans="1:14" x14ac:dyDescent="0.25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43650</v>
      </c>
      <c r="G68" s="5">
        <v>65790</v>
      </c>
      <c r="H68" s="5">
        <v>59120</v>
      </c>
      <c r="I68" s="5">
        <v>70980</v>
      </c>
      <c r="J68" s="5">
        <v>409750</v>
      </c>
      <c r="K68"/>
      <c r="L68"/>
      <c r="M68"/>
      <c r="N68"/>
    </row>
    <row r="69" spans="1:14" x14ac:dyDescent="0.25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31170</v>
      </c>
      <c r="G69" s="5">
        <v>43930</v>
      </c>
      <c r="H69" s="5">
        <v>45160</v>
      </c>
      <c r="I69" s="5">
        <v>58640</v>
      </c>
      <c r="J69" s="5">
        <v>391690</v>
      </c>
      <c r="K69"/>
      <c r="L69"/>
      <c r="M69"/>
      <c r="N69"/>
    </row>
    <row r="70" spans="1:14" x14ac:dyDescent="0.25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7160</v>
      </c>
      <c r="G70" s="5">
        <v>8550</v>
      </c>
      <c r="H70" s="5">
        <v>11240</v>
      </c>
      <c r="I70" s="5">
        <v>15690</v>
      </c>
      <c r="J70" s="5">
        <v>130400</v>
      </c>
      <c r="K70"/>
      <c r="L70"/>
      <c r="M70"/>
      <c r="N70"/>
    </row>
    <row r="71" spans="1:14" s="14" customFormat="1" ht="15" customHeight="1" x14ac:dyDescent="0.25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24010</v>
      </c>
      <c r="G71" s="5">
        <v>35380</v>
      </c>
      <c r="H71" s="5">
        <v>33920</v>
      </c>
      <c r="I71" s="5">
        <v>42950</v>
      </c>
      <c r="J71" s="5">
        <v>261290</v>
      </c>
      <c r="K71"/>
      <c r="L71"/>
      <c r="M71"/>
      <c r="N71"/>
    </row>
    <row r="72" spans="1:14" x14ac:dyDescent="0.25">
      <c r="A72" s="4" t="s">
        <v>10</v>
      </c>
      <c r="B72" s="5">
        <v>40980</v>
      </c>
      <c r="C72" s="5">
        <v>60740</v>
      </c>
      <c r="D72" s="5">
        <v>35110</v>
      </c>
      <c r="E72" s="5">
        <v>42760</v>
      </c>
      <c r="F72" s="5">
        <v>31780</v>
      </c>
      <c r="G72" s="5">
        <v>45970</v>
      </c>
      <c r="H72" s="5">
        <v>37440</v>
      </c>
      <c r="I72" s="5">
        <v>53270</v>
      </c>
      <c r="J72" s="5">
        <v>348050</v>
      </c>
      <c r="K72"/>
      <c r="L72"/>
      <c r="M72"/>
      <c r="N72"/>
    </row>
    <row r="73" spans="1:14" x14ac:dyDescent="0.25">
      <c r="A73" s="29" t="s">
        <v>45</v>
      </c>
      <c r="B73" s="5">
        <v>24500</v>
      </c>
      <c r="C73" s="5">
        <v>26500</v>
      </c>
      <c r="D73" s="5">
        <v>12400</v>
      </c>
      <c r="E73" s="5">
        <v>12310</v>
      </c>
      <c r="F73" s="5">
        <v>14350</v>
      </c>
      <c r="G73" s="5">
        <v>17450</v>
      </c>
      <c r="H73" s="5">
        <v>16400</v>
      </c>
      <c r="I73" s="5">
        <v>18320</v>
      </c>
      <c r="J73" s="5">
        <v>142230</v>
      </c>
      <c r="K73"/>
      <c r="L73"/>
      <c r="M73"/>
      <c r="N73"/>
    </row>
    <row r="74" spans="1:14" x14ac:dyDescent="0.25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17430</v>
      </c>
      <c r="G74" s="5">
        <v>28520</v>
      </c>
      <c r="H74" s="5">
        <v>21040</v>
      </c>
      <c r="I74" s="5">
        <v>34950</v>
      </c>
      <c r="J74" s="5">
        <v>205820</v>
      </c>
      <c r="K74"/>
      <c r="L74"/>
      <c r="M74"/>
      <c r="N74"/>
    </row>
    <row r="75" spans="1:14" x14ac:dyDescent="0.25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31290</v>
      </c>
      <c r="G75" s="5">
        <v>33870</v>
      </c>
      <c r="H75" s="5">
        <v>29740</v>
      </c>
      <c r="I75" s="5">
        <v>37650</v>
      </c>
      <c r="J75" s="5">
        <v>254390</v>
      </c>
      <c r="K75"/>
      <c r="L75"/>
      <c r="M75"/>
      <c r="N75"/>
    </row>
    <row r="76" spans="1:14" x14ac:dyDescent="0.25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21300</v>
      </c>
      <c r="G76" s="5">
        <v>23700</v>
      </c>
      <c r="H76" s="5">
        <v>22300</v>
      </c>
      <c r="I76" s="5">
        <v>26450</v>
      </c>
      <c r="J76" s="5">
        <v>165310</v>
      </c>
      <c r="K76"/>
      <c r="L76"/>
      <c r="M76"/>
      <c r="N76"/>
    </row>
    <row r="77" spans="1:14" x14ac:dyDescent="0.25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9990</v>
      </c>
      <c r="G77" s="5">
        <v>10170</v>
      </c>
      <c r="H77" s="5">
        <v>7440</v>
      </c>
      <c r="I77" s="5">
        <v>11200</v>
      </c>
      <c r="J77" s="5">
        <v>89080</v>
      </c>
      <c r="K77"/>
      <c r="L77"/>
      <c r="M77"/>
      <c r="N77"/>
    </row>
    <row r="78" spans="1:14" x14ac:dyDescent="0.25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10790</v>
      </c>
      <c r="G78" s="5">
        <v>20350</v>
      </c>
      <c r="H78" s="5">
        <v>12190</v>
      </c>
      <c r="I78" s="5">
        <v>44260</v>
      </c>
      <c r="J78" s="5">
        <v>150470</v>
      </c>
      <c r="K78"/>
      <c r="L78"/>
      <c r="M78"/>
      <c r="N78"/>
    </row>
    <row r="79" spans="1:14" x14ac:dyDescent="0.25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3680</v>
      </c>
      <c r="G79" s="5">
        <v>3790</v>
      </c>
      <c r="H79" s="5">
        <v>3800</v>
      </c>
      <c r="I79" s="5">
        <v>19200</v>
      </c>
      <c r="J79" s="5">
        <v>48690</v>
      </c>
      <c r="K79"/>
      <c r="L79"/>
      <c r="M79"/>
      <c r="N79"/>
    </row>
    <row r="80" spans="1:14" x14ac:dyDescent="0.25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7110</v>
      </c>
      <c r="G80" s="5">
        <v>16560</v>
      </c>
      <c r="H80" s="5">
        <v>8390</v>
      </c>
      <c r="I80" s="5">
        <v>25060</v>
      </c>
      <c r="J80" s="5">
        <v>101780</v>
      </c>
      <c r="K80"/>
      <c r="L80"/>
      <c r="M80"/>
      <c r="N80"/>
    </row>
    <row r="81" spans="1:15" x14ac:dyDescent="0.25">
      <c r="A81" s="4" t="s">
        <v>630</v>
      </c>
      <c r="B81" s="5">
        <v>6990</v>
      </c>
      <c r="C81" s="5">
        <v>5020</v>
      </c>
      <c r="D81" s="5">
        <v>5440</v>
      </c>
      <c r="E81" s="5">
        <v>10760</v>
      </c>
      <c r="F81" s="5">
        <v>10490</v>
      </c>
      <c r="G81" s="5">
        <v>19080</v>
      </c>
      <c r="H81" s="5">
        <v>15970</v>
      </c>
      <c r="I81" s="5">
        <v>24740</v>
      </c>
      <c r="J81" s="5">
        <v>98490</v>
      </c>
      <c r="K81"/>
      <c r="L81"/>
      <c r="M81"/>
      <c r="N81"/>
    </row>
    <row r="82" spans="1:15" x14ac:dyDescent="0.25">
      <c r="A82" s="29" t="s">
        <v>45</v>
      </c>
      <c r="B82" s="5">
        <v>6200</v>
      </c>
      <c r="C82" s="5">
        <v>4100</v>
      </c>
      <c r="D82" s="5">
        <v>3100</v>
      </c>
      <c r="E82" s="5">
        <v>8050</v>
      </c>
      <c r="F82" s="5">
        <v>9550</v>
      </c>
      <c r="G82" s="5">
        <v>14550</v>
      </c>
      <c r="H82" s="5">
        <v>13500</v>
      </c>
      <c r="I82" s="5">
        <v>18700</v>
      </c>
      <c r="J82" s="5">
        <v>77750</v>
      </c>
      <c r="K82"/>
      <c r="L82"/>
      <c r="M82"/>
      <c r="N82"/>
    </row>
    <row r="83" spans="1:15" x14ac:dyDescent="0.25">
      <c r="A83" s="29" t="s">
        <v>44</v>
      </c>
      <c r="B83" s="5">
        <v>790</v>
      </c>
      <c r="C83" s="5">
        <v>920</v>
      </c>
      <c r="D83" s="5">
        <v>2340</v>
      </c>
      <c r="E83" s="5">
        <v>2710</v>
      </c>
      <c r="F83" s="5">
        <v>940</v>
      </c>
      <c r="G83" s="5">
        <v>4530</v>
      </c>
      <c r="H83" s="5">
        <v>2470</v>
      </c>
      <c r="I83" s="5">
        <v>6040</v>
      </c>
      <c r="J83" s="5">
        <v>20740</v>
      </c>
      <c r="K83"/>
      <c r="L83"/>
      <c r="M83"/>
      <c r="N83"/>
    </row>
    <row r="84" spans="1:15" x14ac:dyDescent="0.25">
      <c r="A84" s="4" t="s">
        <v>13</v>
      </c>
      <c r="B84" s="5">
        <v>6210</v>
      </c>
      <c r="C84" s="5">
        <v>7850</v>
      </c>
      <c r="D84" s="5">
        <v>8070</v>
      </c>
      <c r="E84" s="5">
        <v>16090</v>
      </c>
      <c r="F84" s="5">
        <v>13590</v>
      </c>
      <c r="G84" s="5">
        <v>17350</v>
      </c>
      <c r="H84" s="5">
        <v>16140</v>
      </c>
      <c r="I84" s="5">
        <v>9510</v>
      </c>
      <c r="J84" s="5">
        <v>94810</v>
      </c>
      <c r="K84"/>
      <c r="L84"/>
      <c r="M84"/>
      <c r="N84"/>
    </row>
    <row r="85" spans="1:15" x14ac:dyDescent="0.25">
      <c r="A85" s="29" t="s">
        <v>44</v>
      </c>
      <c r="B85" s="5">
        <v>6210</v>
      </c>
      <c r="C85" s="5">
        <v>7850</v>
      </c>
      <c r="D85" s="5">
        <v>8070</v>
      </c>
      <c r="E85" s="5">
        <v>16090</v>
      </c>
      <c r="F85" s="5">
        <v>13590</v>
      </c>
      <c r="G85" s="5">
        <v>17350</v>
      </c>
      <c r="H85" s="5">
        <v>16140</v>
      </c>
      <c r="I85" s="5">
        <v>9510</v>
      </c>
      <c r="J85" s="5">
        <v>94810</v>
      </c>
      <c r="K85"/>
      <c r="L85"/>
      <c r="M85"/>
      <c r="N85"/>
    </row>
    <row r="86" spans="1:15" x14ac:dyDescent="0.25">
      <c r="A86" s="4" t="s">
        <v>16</v>
      </c>
      <c r="B86" s="5">
        <v>7170</v>
      </c>
      <c r="C86" s="5">
        <v>8280</v>
      </c>
      <c r="D86" s="5">
        <v>12710</v>
      </c>
      <c r="E86" s="5">
        <v>10160</v>
      </c>
      <c r="F86" s="5">
        <v>8120</v>
      </c>
      <c r="G86" s="5">
        <v>10960</v>
      </c>
      <c r="H86" s="5">
        <v>9260</v>
      </c>
      <c r="I86" s="5">
        <v>10280</v>
      </c>
      <c r="J86" s="5">
        <v>76940</v>
      </c>
      <c r="K86"/>
      <c r="L86"/>
      <c r="M86"/>
      <c r="N86"/>
    </row>
    <row r="87" spans="1:15" x14ac:dyDescent="0.25">
      <c r="A87" s="29" t="s">
        <v>45</v>
      </c>
      <c r="B87" s="5">
        <v>2450</v>
      </c>
      <c r="C87" s="5">
        <v>2560</v>
      </c>
      <c r="D87" s="5">
        <v>5360</v>
      </c>
      <c r="E87" s="5">
        <v>3240</v>
      </c>
      <c r="F87" s="5">
        <v>4150</v>
      </c>
      <c r="G87" s="5">
        <v>4100</v>
      </c>
      <c r="H87" s="5">
        <v>3640</v>
      </c>
      <c r="I87" s="5">
        <v>4680</v>
      </c>
      <c r="J87" s="5">
        <v>30180</v>
      </c>
      <c r="K87"/>
      <c r="L87"/>
      <c r="M87"/>
      <c r="N87"/>
    </row>
    <row r="88" spans="1:15" x14ac:dyDescent="0.25">
      <c r="A88" s="29" t="s">
        <v>44</v>
      </c>
      <c r="B88" s="5">
        <v>4720</v>
      </c>
      <c r="C88" s="5">
        <v>5720</v>
      </c>
      <c r="D88" s="5">
        <v>7350</v>
      </c>
      <c r="E88" s="5">
        <v>6920</v>
      </c>
      <c r="F88" s="5">
        <v>3970</v>
      </c>
      <c r="G88" s="5">
        <v>6860</v>
      </c>
      <c r="H88" s="5">
        <v>5620</v>
      </c>
      <c r="I88" s="5">
        <v>5600</v>
      </c>
      <c r="J88" s="5">
        <v>46760</v>
      </c>
      <c r="K88"/>
      <c r="L88"/>
      <c r="M88"/>
      <c r="N88"/>
    </row>
    <row r="89" spans="1:15" x14ac:dyDescent="0.25">
      <c r="A89" s="4" t="s">
        <v>284</v>
      </c>
      <c r="B89" s="5">
        <v>11610</v>
      </c>
      <c r="C89" s="5">
        <v>7230</v>
      </c>
      <c r="D89" s="5">
        <v>8270</v>
      </c>
      <c r="E89" s="5">
        <v>8660</v>
      </c>
      <c r="F89" s="5">
        <v>5440</v>
      </c>
      <c r="G89" s="5">
        <v>4760</v>
      </c>
      <c r="H89" s="5">
        <v>3010</v>
      </c>
      <c r="I89" s="5">
        <v>3750</v>
      </c>
      <c r="J89" s="5">
        <v>52730</v>
      </c>
      <c r="K89"/>
      <c r="L89"/>
      <c r="M89"/>
      <c r="N89"/>
    </row>
    <row r="90" spans="1:15" x14ac:dyDescent="0.25">
      <c r="A90" s="29" t="s">
        <v>45</v>
      </c>
      <c r="B90" s="5">
        <v>11200</v>
      </c>
      <c r="C90" s="5">
        <v>6320</v>
      </c>
      <c r="D90" s="5">
        <v>7150</v>
      </c>
      <c r="E90" s="5">
        <v>8150</v>
      </c>
      <c r="F90" s="5">
        <v>5360</v>
      </c>
      <c r="G90" s="5">
        <v>4540</v>
      </c>
      <c r="H90" s="5">
        <v>2700</v>
      </c>
      <c r="I90" s="5">
        <v>3100</v>
      </c>
      <c r="J90" s="5">
        <v>48520</v>
      </c>
      <c r="K90"/>
      <c r="L90"/>
      <c r="M90"/>
    </row>
    <row r="91" spans="1:15" x14ac:dyDescent="0.25">
      <c r="A91" s="29" t="s">
        <v>44</v>
      </c>
      <c r="B91" s="5">
        <v>410</v>
      </c>
      <c r="C91" s="5">
        <v>910</v>
      </c>
      <c r="D91" s="5">
        <v>1120</v>
      </c>
      <c r="E91" s="5">
        <v>510</v>
      </c>
      <c r="F91" s="5">
        <v>80</v>
      </c>
      <c r="G91" s="5">
        <v>220</v>
      </c>
      <c r="H91" s="5">
        <v>310</v>
      </c>
      <c r="I91" s="5">
        <v>650</v>
      </c>
      <c r="J91" s="5">
        <v>4210</v>
      </c>
      <c r="K91"/>
      <c r="L91"/>
      <c r="M91"/>
    </row>
    <row r="92" spans="1:15" x14ac:dyDescent="0.25">
      <c r="A92" s="4" t="s">
        <v>32</v>
      </c>
      <c r="B92" s="5">
        <v>255040</v>
      </c>
      <c r="C92" s="5">
        <v>314150</v>
      </c>
      <c r="D92" s="5">
        <v>305310</v>
      </c>
      <c r="E92" s="5">
        <v>324980</v>
      </c>
      <c r="F92" s="5">
        <v>276390</v>
      </c>
      <c r="G92" s="5">
        <v>373450</v>
      </c>
      <c r="H92" s="5">
        <v>336520</v>
      </c>
      <c r="I92" s="5">
        <v>433800</v>
      </c>
      <c r="J92" s="5">
        <v>2619640</v>
      </c>
      <c r="K92"/>
      <c r="L92"/>
      <c r="M92"/>
    </row>
    <row r="93" spans="1:15" x14ac:dyDescent="0.25">
      <c r="A93" s="4"/>
      <c r="F93"/>
      <c r="G93"/>
      <c r="H93"/>
      <c r="I93"/>
      <c r="J93"/>
      <c r="K93"/>
      <c r="L93"/>
      <c r="M93"/>
    </row>
    <row r="94" spans="1: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25">
      <c r="A95" s="8" t="s">
        <v>41</v>
      </c>
      <c r="B95" s="8" t="s">
        <v>31</v>
      </c>
      <c r="J95"/>
      <c r="K95"/>
      <c r="L95"/>
      <c r="M95"/>
      <c r="N95"/>
      <c r="O95"/>
    </row>
    <row r="96" spans="1:15" x14ac:dyDescent="0.25">
      <c r="A96" s="8" t="s">
        <v>33</v>
      </c>
      <c r="B96" s="5" t="s">
        <v>632</v>
      </c>
      <c r="C96" s="5" t="s">
        <v>793</v>
      </c>
      <c r="D96" s="5" t="s">
        <v>871</v>
      </c>
      <c r="E96" s="5" t="s">
        <v>956</v>
      </c>
      <c r="F96" s="5" t="s">
        <v>997</v>
      </c>
      <c r="G96" s="5" t="s">
        <v>1074</v>
      </c>
      <c r="H96" s="5" t="s">
        <v>1138</v>
      </c>
      <c r="I96" s="5" t="s">
        <v>1245</v>
      </c>
      <c r="J96"/>
      <c r="K96"/>
      <c r="L96"/>
      <c r="M96"/>
      <c r="N96"/>
      <c r="O96"/>
    </row>
    <row r="97" spans="1:15" x14ac:dyDescent="0.25">
      <c r="A97" s="4" t="s">
        <v>14</v>
      </c>
      <c r="B97" s="100">
        <v>52980</v>
      </c>
      <c r="C97" s="100">
        <v>52740</v>
      </c>
      <c r="D97" s="100">
        <v>69480</v>
      </c>
      <c r="E97" s="100">
        <v>93850</v>
      </c>
      <c r="F97" s="100">
        <v>74970</v>
      </c>
      <c r="G97" s="100">
        <v>79390</v>
      </c>
      <c r="H97" s="100">
        <v>105290</v>
      </c>
      <c r="I97" s="100">
        <v>98680</v>
      </c>
      <c r="J97"/>
      <c r="K97"/>
      <c r="L97"/>
      <c r="M97"/>
      <c r="N97"/>
      <c r="O97"/>
    </row>
    <row r="98" spans="1:15" x14ac:dyDescent="0.25">
      <c r="A98" s="13" t="s">
        <v>15</v>
      </c>
      <c r="B98" s="101">
        <v>35430</v>
      </c>
      <c r="C98" s="101">
        <v>57980</v>
      </c>
      <c r="D98" s="101">
        <v>65530</v>
      </c>
      <c r="E98" s="101">
        <v>53870</v>
      </c>
      <c r="F98" s="101">
        <v>58750</v>
      </c>
      <c r="G98" s="101">
        <v>97790</v>
      </c>
      <c r="H98" s="101">
        <v>62320</v>
      </c>
      <c r="I98" s="101">
        <v>93020</v>
      </c>
      <c r="J98"/>
      <c r="K98"/>
      <c r="L98"/>
      <c r="M98"/>
      <c r="N98"/>
      <c r="O98"/>
    </row>
    <row r="99" spans="1:15" x14ac:dyDescent="0.25">
      <c r="A99" s="4" t="s">
        <v>0</v>
      </c>
      <c r="B99" s="100">
        <v>57580</v>
      </c>
      <c r="C99" s="100">
        <v>67380</v>
      </c>
      <c r="D99" s="100">
        <v>38510</v>
      </c>
      <c r="E99" s="100">
        <v>49320</v>
      </c>
      <c r="F99" s="100">
        <v>31170</v>
      </c>
      <c r="G99" s="100">
        <v>43930</v>
      </c>
      <c r="H99" s="100">
        <v>45160</v>
      </c>
      <c r="I99" s="100">
        <v>58640</v>
      </c>
      <c r="J99"/>
      <c r="K99"/>
      <c r="L99"/>
      <c r="M99"/>
      <c r="N99"/>
      <c r="O99"/>
    </row>
    <row r="100" spans="1:15" x14ac:dyDescent="0.25">
      <c r="A100" s="4" t="s">
        <v>10</v>
      </c>
      <c r="B100" s="100">
        <v>40980</v>
      </c>
      <c r="C100" s="100">
        <v>60740</v>
      </c>
      <c r="D100" s="100">
        <v>35110</v>
      </c>
      <c r="E100" s="100">
        <v>42760</v>
      </c>
      <c r="F100" s="100">
        <v>31780</v>
      </c>
      <c r="G100" s="100">
        <v>45970</v>
      </c>
      <c r="H100" s="100">
        <v>37440</v>
      </c>
      <c r="I100" s="100">
        <v>53270</v>
      </c>
      <c r="J100"/>
      <c r="K100"/>
      <c r="L100"/>
      <c r="M100"/>
      <c r="N100"/>
      <c r="O100"/>
    </row>
    <row r="101" spans="1:15" x14ac:dyDescent="0.25">
      <c r="A101" s="4" t="s">
        <v>9</v>
      </c>
      <c r="B101" s="100">
        <v>27560</v>
      </c>
      <c r="C101" s="100">
        <v>33900</v>
      </c>
      <c r="D101" s="100">
        <v>37660</v>
      </c>
      <c r="E101" s="100">
        <v>22720</v>
      </c>
      <c r="F101" s="100">
        <v>31290</v>
      </c>
      <c r="G101" s="100">
        <v>33870</v>
      </c>
      <c r="H101" s="100">
        <v>29740</v>
      </c>
      <c r="I101" s="100">
        <v>37650</v>
      </c>
      <c r="J101"/>
      <c r="K101"/>
      <c r="L101"/>
      <c r="M101"/>
      <c r="N101"/>
      <c r="O101"/>
    </row>
    <row r="102" spans="1:15" x14ac:dyDescent="0.25">
      <c r="A102" s="4" t="s">
        <v>29</v>
      </c>
      <c r="B102" s="100">
        <v>8530</v>
      </c>
      <c r="C102" s="100">
        <v>13030</v>
      </c>
      <c r="D102" s="100">
        <v>24530</v>
      </c>
      <c r="E102" s="100">
        <v>16790</v>
      </c>
      <c r="F102" s="100">
        <v>10790</v>
      </c>
      <c r="G102" s="100">
        <v>20350</v>
      </c>
      <c r="H102" s="100">
        <v>12190</v>
      </c>
      <c r="I102" s="100">
        <v>44260</v>
      </c>
      <c r="J102"/>
      <c r="K102"/>
      <c r="L102"/>
      <c r="M102"/>
      <c r="N102"/>
      <c r="O102"/>
    </row>
    <row r="103" spans="1:15" x14ac:dyDescent="0.25">
      <c r="A103" s="4" t="s">
        <v>630</v>
      </c>
      <c r="B103" s="100">
        <v>6990</v>
      </c>
      <c r="C103" s="100">
        <v>5020</v>
      </c>
      <c r="D103" s="100">
        <v>5440</v>
      </c>
      <c r="E103" s="100">
        <v>10760</v>
      </c>
      <c r="F103" s="100">
        <v>10490</v>
      </c>
      <c r="G103" s="100">
        <v>19080</v>
      </c>
      <c r="H103" s="100">
        <v>15970</v>
      </c>
      <c r="I103" s="100">
        <v>24740</v>
      </c>
      <c r="J103"/>
      <c r="K103"/>
      <c r="L103"/>
      <c r="M103"/>
      <c r="N103"/>
      <c r="O103"/>
    </row>
    <row r="104" spans="1:15" x14ac:dyDescent="0.25">
      <c r="A104" s="4" t="s">
        <v>13</v>
      </c>
      <c r="B104" s="100">
        <v>6210</v>
      </c>
      <c r="C104" s="100">
        <v>7850</v>
      </c>
      <c r="D104" s="100">
        <v>8070</v>
      </c>
      <c r="E104" s="100">
        <v>16090</v>
      </c>
      <c r="F104" s="100">
        <v>13590</v>
      </c>
      <c r="G104" s="100">
        <v>17350</v>
      </c>
      <c r="H104" s="100">
        <v>16140</v>
      </c>
      <c r="I104" s="100">
        <v>9510</v>
      </c>
      <c r="J104"/>
      <c r="K104"/>
      <c r="L104"/>
      <c r="M104"/>
      <c r="N104"/>
      <c r="O104"/>
    </row>
    <row r="105" spans="1:15" x14ac:dyDescent="0.25">
      <c r="A105" s="4" t="s">
        <v>16</v>
      </c>
      <c r="B105" s="100">
        <v>7170</v>
      </c>
      <c r="C105" s="100">
        <v>8280</v>
      </c>
      <c r="D105" s="100">
        <v>12710</v>
      </c>
      <c r="E105" s="100">
        <v>10160</v>
      </c>
      <c r="F105" s="100">
        <v>8120</v>
      </c>
      <c r="G105" s="100">
        <v>10960</v>
      </c>
      <c r="H105" s="100">
        <v>9260</v>
      </c>
      <c r="I105" s="100">
        <v>10280</v>
      </c>
      <c r="J105"/>
      <c r="K105"/>
      <c r="L105"/>
      <c r="M105"/>
      <c r="N105"/>
      <c r="O105"/>
    </row>
    <row r="106" spans="1:15" x14ac:dyDescent="0.25">
      <c r="A106" s="4" t="s">
        <v>284</v>
      </c>
      <c r="B106" s="100">
        <v>11610</v>
      </c>
      <c r="C106" s="100">
        <v>7230</v>
      </c>
      <c r="D106" s="100">
        <v>8270</v>
      </c>
      <c r="E106" s="100">
        <v>8660</v>
      </c>
      <c r="F106" s="100">
        <v>5440</v>
      </c>
      <c r="G106" s="100">
        <v>4760</v>
      </c>
      <c r="H106" s="100">
        <v>3010</v>
      </c>
      <c r="I106" s="100">
        <v>3750</v>
      </c>
      <c r="J106"/>
      <c r="K106"/>
      <c r="L106"/>
      <c r="M106"/>
      <c r="N106"/>
      <c r="O106"/>
    </row>
    <row r="107" spans="1:15" x14ac:dyDescent="0.25">
      <c r="A107" s="82" t="s">
        <v>32</v>
      </c>
      <c r="B107" s="100">
        <v>255040</v>
      </c>
      <c r="C107" s="100">
        <v>314150</v>
      </c>
      <c r="D107" s="100">
        <v>305310</v>
      </c>
      <c r="E107" s="100">
        <v>324980</v>
      </c>
      <c r="F107" s="100">
        <v>276390</v>
      </c>
      <c r="G107" s="100">
        <v>373450</v>
      </c>
      <c r="H107" s="100">
        <v>336520</v>
      </c>
      <c r="I107" s="100">
        <v>433800</v>
      </c>
      <c r="J107"/>
      <c r="K107"/>
      <c r="L107"/>
      <c r="M107"/>
      <c r="N107"/>
      <c r="O107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/>
      <c r="B110"/>
      <c r="C110" s="14"/>
      <c r="D110" s="14"/>
      <c r="M110" s="27"/>
      <c r="N110" s="27"/>
      <c r="O110" s="28"/>
    </row>
    <row r="111" spans="1:15" x14ac:dyDescent="0.25">
      <c r="A111" s="5" t="str">
        <f t="shared" ref="A111:E118" si="0">A96</f>
        <v>Названия строк</v>
      </c>
      <c r="B111" s="5" t="str">
        <f t="shared" si="0"/>
        <v>1`21</v>
      </c>
      <c r="C111" s="5" t="str">
        <f t="shared" si="0"/>
        <v>2`21</v>
      </c>
      <c r="D111" s="5" t="str">
        <f t="shared" si="0"/>
        <v>3`21</v>
      </c>
      <c r="E111" s="5" t="str">
        <f t="shared" si="0"/>
        <v>4`21</v>
      </c>
      <c r="F111" s="5" t="str">
        <f t="shared" ref="F111:G112" si="1">F96</f>
        <v>5`21</v>
      </c>
      <c r="G111" s="5" t="str">
        <f t="shared" si="1"/>
        <v>6`21</v>
      </c>
      <c r="H111" s="5" t="str">
        <f t="shared" ref="H111:I111" si="2">H96</f>
        <v>7`21</v>
      </c>
      <c r="I111" s="5" t="str">
        <f t="shared" si="2"/>
        <v>8`21</v>
      </c>
      <c r="N111" s="27"/>
      <c r="O111" s="28"/>
    </row>
    <row r="112" spans="1:15" x14ac:dyDescent="0.25">
      <c r="A112" s="5" t="str">
        <f t="shared" si="0"/>
        <v>HP</v>
      </c>
      <c r="B112" s="95">
        <f>B97</f>
        <v>52980</v>
      </c>
      <c r="C112" s="95">
        <f t="shared" ref="C112:E112" si="3">C97</f>
        <v>52740</v>
      </c>
      <c r="D112" s="95">
        <f t="shared" si="3"/>
        <v>69480</v>
      </c>
      <c r="E112" s="95">
        <f t="shared" si="3"/>
        <v>93850</v>
      </c>
      <c r="F112" s="95">
        <f t="shared" si="1"/>
        <v>74970</v>
      </c>
      <c r="G112" s="95">
        <f t="shared" si="1"/>
        <v>79390</v>
      </c>
      <c r="H112" s="95">
        <f t="shared" ref="H112:I112" si="4">H97</f>
        <v>105290</v>
      </c>
      <c r="I112" s="95">
        <f t="shared" si="4"/>
        <v>98680</v>
      </c>
      <c r="J112" s="95"/>
      <c r="K112" s="95"/>
      <c r="L112" s="95"/>
      <c r="M112" s="95"/>
      <c r="N112" s="27"/>
      <c r="O112" s="28"/>
    </row>
    <row r="113" spans="1:15" x14ac:dyDescent="0.25">
      <c r="A113" s="5" t="str">
        <f t="shared" si="0"/>
        <v>Lenovo</v>
      </c>
      <c r="B113" s="95">
        <f t="shared" si="0"/>
        <v>35430</v>
      </c>
      <c r="C113" s="95">
        <f t="shared" ref="C113:F113" si="5">C98</f>
        <v>57980</v>
      </c>
      <c r="D113" s="95">
        <f t="shared" si="5"/>
        <v>65530</v>
      </c>
      <c r="E113" s="95">
        <f t="shared" si="5"/>
        <v>53870</v>
      </c>
      <c r="F113" s="95">
        <f t="shared" si="5"/>
        <v>58750</v>
      </c>
      <c r="G113" s="95">
        <f t="shared" ref="G113:H113" si="6">G98</f>
        <v>97790</v>
      </c>
      <c r="H113" s="95">
        <f t="shared" si="6"/>
        <v>62320</v>
      </c>
      <c r="I113" s="95">
        <f t="shared" ref="I113" si="7">I98</f>
        <v>93020</v>
      </c>
      <c r="J113" s="95"/>
      <c r="K113" s="95"/>
      <c r="L113" s="95"/>
      <c r="M113" s="95"/>
      <c r="N113" s="27"/>
      <c r="O113" s="28"/>
    </row>
    <row r="114" spans="1:15" x14ac:dyDescent="0.25">
      <c r="A114" s="5" t="str">
        <f t="shared" si="0"/>
        <v>Acer</v>
      </c>
      <c r="B114" s="95">
        <f t="shared" si="0"/>
        <v>57580</v>
      </c>
      <c r="C114" s="95">
        <f t="shared" ref="C114:F114" si="8">C99</f>
        <v>67380</v>
      </c>
      <c r="D114" s="95">
        <f t="shared" si="8"/>
        <v>38510</v>
      </c>
      <c r="E114" s="95">
        <f t="shared" si="8"/>
        <v>49320</v>
      </c>
      <c r="F114" s="95">
        <f t="shared" si="8"/>
        <v>31170</v>
      </c>
      <c r="G114" s="95">
        <f t="shared" ref="G114:H114" si="9">G99</f>
        <v>43930</v>
      </c>
      <c r="H114" s="95">
        <f t="shared" si="9"/>
        <v>45160</v>
      </c>
      <c r="I114" s="95">
        <f t="shared" ref="I114" si="10">I99</f>
        <v>58640</v>
      </c>
      <c r="J114" s="95"/>
      <c r="K114" s="95"/>
      <c r="L114" s="95"/>
      <c r="M114" s="95"/>
      <c r="N114" s="27"/>
      <c r="O114" s="28"/>
    </row>
    <row r="115" spans="1:15" x14ac:dyDescent="0.25">
      <c r="A115" s="5" t="str">
        <f t="shared" si="0"/>
        <v>Asus</v>
      </c>
      <c r="B115" s="95">
        <f t="shared" si="0"/>
        <v>40980</v>
      </c>
      <c r="C115" s="95">
        <f t="shared" ref="C115:F115" si="11">C100</f>
        <v>60740</v>
      </c>
      <c r="D115" s="95">
        <f t="shared" si="11"/>
        <v>35110</v>
      </c>
      <c r="E115" s="95">
        <f t="shared" si="11"/>
        <v>42760</v>
      </c>
      <c r="F115" s="95">
        <f t="shared" si="11"/>
        <v>31780</v>
      </c>
      <c r="G115" s="95">
        <f t="shared" ref="G115:H115" si="12">G100</f>
        <v>45970</v>
      </c>
      <c r="H115" s="95">
        <f t="shared" si="12"/>
        <v>37440</v>
      </c>
      <c r="I115" s="95">
        <f t="shared" ref="I115" si="13">I100</f>
        <v>53270</v>
      </c>
      <c r="J115" s="95"/>
      <c r="K115" s="95"/>
      <c r="L115" s="95"/>
      <c r="M115" s="95"/>
      <c r="N115" s="27"/>
      <c r="O115" s="28"/>
    </row>
    <row r="116" spans="1:15" x14ac:dyDescent="0.25">
      <c r="A116" s="5" t="str">
        <f t="shared" si="0"/>
        <v>Apple</v>
      </c>
      <c r="B116" s="95">
        <f t="shared" si="0"/>
        <v>27560</v>
      </c>
      <c r="C116" s="95">
        <f t="shared" ref="C116:F116" si="14">C101</f>
        <v>33900</v>
      </c>
      <c r="D116" s="95">
        <f t="shared" si="14"/>
        <v>37660</v>
      </c>
      <c r="E116" s="95">
        <f t="shared" si="14"/>
        <v>22720</v>
      </c>
      <c r="F116" s="95">
        <f t="shared" si="14"/>
        <v>31290</v>
      </c>
      <c r="G116" s="95">
        <f t="shared" ref="G116:H116" si="15">G101</f>
        <v>33870</v>
      </c>
      <c r="H116" s="95">
        <f t="shared" si="15"/>
        <v>29740</v>
      </c>
      <c r="I116" s="95">
        <f t="shared" ref="I116" si="16">I101</f>
        <v>37650</v>
      </c>
      <c r="J116" s="95"/>
      <c r="K116" s="95"/>
      <c r="L116" s="95"/>
      <c r="M116" s="95"/>
      <c r="N116" s="27"/>
      <c r="O116" s="28"/>
    </row>
    <row r="117" spans="1:15" x14ac:dyDescent="0.25">
      <c r="A117" s="5" t="str">
        <f t="shared" si="0"/>
        <v>Other</v>
      </c>
      <c r="B117" s="95">
        <f t="shared" si="0"/>
        <v>8530</v>
      </c>
      <c r="C117" s="95">
        <f t="shared" ref="C117:F117" si="17">C102</f>
        <v>13030</v>
      </c>
      <c r="D117" s="95">
        <f t="shared" si="17"/>
        <v>24530</v>
      </c>
      <c r="E117" s="95">
        <f t="shared" si="17"/>
        <v>16790</v>
      </c>
      <c r="F117" s="95">
        <f t="shared" si="17"/>
        <v>10790</v>
      </c>
      <c r="G117" s="95">
        <f t="shared" ref="G117:H117" si="18">G102</f>
        <v>20350</v>
      </c>
      <c r="H117" s="95">
        <f t="shared" si="18"/>
        <v>12190</v>
      </c>
      <c r="I117" s="95">
        <f t="shared" ref="I117" si="19">I102</f>
        <v>44260</v>
      </c>
      <c r="J117" s="95"/>
      <c r="K117" s="95"/>
      <c r="L117" s="95"/>
      <c r="M117" s="95"/>
      <c r="N117" s="27"/>
      <c r="O117" s="28"/>
    </row>
    <row r="118" spans="1:15" x14ac:dyDescent="0.25">
      <c r="A118" s="5" t="str">
        <f t="shared" si="0"/>
        <v>Honor</v>
      </c>
      <c r="B118" s="95">
        <f t="shared" si="0"/>
        <v>6990</v>
      </c>
      <c r="C118" s="95">
        <f t="shared" ref="C118:F118" si="20">C103</f>
        <v>5020</v>
      </c>
      <c r="D118" s="95">
        <f t="shared" si="20"/>
        <v>5440</v>
      </c>
      <c r="E118" s="95">
        <f t="shared" si="20"/>
        <v>10760</v>
      </c>
      <c r="F118" s="95">
        <f t="shared" si="20"/>
        <v>10490</v>
      </c>
      <c r="G118" s="95">
        <f t="shared" ref="G118:H118" si="21">G103</f>
        <v>19080</v>
      </c>
      <c r="H118" s="95">
        <f t="shared" si="21"/>
        <v>15970</v>
      </c>
      <c r="I118" s="95">
        <f t="shared" ref="I118" si="22">I103</f>
        <v>24740</v>
      </c>
      <c r="J118" s="95"/>
      <c r="K118" s="95"/>
      <c r="L118" s="95"/>
      <c r="M118" s="95"/>
      <c r="N118" s="27"/>
      <c r="O118" s="28"/>
    </row>
    <row r="119" spans="1:15" x14ac:dyDescent="0.25">
      <c r="A119" s="5" t="str">
        <f t="shared" ref="A119:B119" si="23">A104</f>
        <v>Dell</v>
      </c>
      <c r="B119" s="95">
        <f t="shared" si="23"/>
        <v>6210</v>
      </c>
      <c r="C119" s="95">
        <f t="shared" ref="C119:F119" si="24">C104</f>
        <v>7850</v>
      </c>
      <c r="D119" s="95">
        <f t="shared" si="24"/>
        <v>8070</v>
      </c>
      <c r="E119" s="95">
        <f t="shared" si="24"/>
        <v>16090</v>
      </c>
      <c r="F119" s="95">
        <f t="shared" si="24"/>
        <v>13590</v>
      </c>
      <c r="G119" s="95">
        <f t="shared" ref="G119:H119" si="25">G104</f>
        <v>17350</v>
      </c>
      <c r="H119" s="95">
        <f t="shared" si="25"/>
        <v>16140</v>
      </c>
      <c r="I119" s="95">
        <f t="shared" ref="I119" si="26">I104</f>
        <v>9510</v>
      </c>
      <c r="J119" s="95"/>
      <c r="K119" s="95"/>
      <c r="L119" s="95"/>
      <c r="M119" s="95"/>
      <c r="N119" s="27"/>
      <c r="O119" s="28"/>
    </row>
    <row r="120" spans="1:15" x14ac:dyDescent="0.25">
      <c r="A120" s="5" t="str">
        <f t="shared" ref="A120:B121" si="27">A105</f>
        <v>MSI</v>
      </c>
      <c r="B120" s="95">
        <f t="shared" si="27"/>
        <v>7170</v>
      </c>
      <c r="C120" s="95">
        <f t="shared" ref="C120:F121" si="28">C105</f>
        <v>8280</v>
      </c>
      <c r="D120" s="95">
        <f t="shared" si="28"/>
        <v>12710</v>
      </c>
      <c r="E120" s="95">
        <f t="shared" si="28"/>
        <v>10160</v>
      </c>
      <c r="F120" s="95">
        <f t="shared" si="28"/>
        <v>8120</v>
      </c>
      <c r="G120" s="95">
        <f t="shared" ref="G120:H120" si="29">G105</f>
        <v>10960</v>
      </c>
      <c r="H120" s="95">
        <f t="shared" si="29"/>
        <v>9260</v>
      </c>
      <c r="I120" s="95">
        <f t="shared" ref="I120" si="30">I105</f>
        <v>10280</v>
      </c>
      <c r="J120" s="95"/>
      <c r="K120" s="95"/>
      <c r="L120" s="95"/>
      <c r="M120" s="95"/>
      <c r="N120" s="27"/>
      <c r="O120" s="28"/>
    </row>
    <row r="121" spans="1:15" x14ac:dyDescent="0.25">
      <c r="A121" s="5" t="str">
        <f t="shared" si="27"/>
        <v>Huawei</v>
      </c>
      <c r="B121" s="95">
        <f t="shared" si="27"/>
        <v>11610</v>
      </c>
      <c r="C121" s="95">
        <f t="shared" si="28"/>
        <v>7230</v>
      </c>
      <c r="D121" s="95">
        <f t="shared" si="28"/>
        <v>8270</v>
      </c>
      <c r="E121" s="95">
        <f t="shared" si="28"/>
        <v>8660</v>
      </c>
      <c r="F121" s="95">
        <f t="shared" si="28"/>
        <v>5440</v>
      </c>
      <c r="G121" s="95">
        <f t="shared" ref="G121:H121" si="31">G106</f>
        <v>4760</v>
      </c>
      <c r="H121" s="95">
        <f t="shared" si="31"/>
        <v>3010</v>
      </c>
      <c r="I121" s="95">
        <f t="shared" ref="I121" si="32">I106</f>
        <v>3750</v>
      </c>
      <c r="J121" s="95"/>
      <c r="K121" s="95"/>
      <c r="L121" s="95"/>
      <c r="M121" s="95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x14ac:dyDescent="0.25">
      <c r="A125"/>
      <c r="B125"/>
      <c r="C125" s="14"/>
      <c r="D125" s="14"/>
      <c r="M125" s="27"/>
      <c r="N125" s="27"/>
      <c r="O125" s="28"/>
    </row>
    <row r="126" spans="1:15" ht="18.75" x14ac:dyDescent="0.3">
      <c r="A126" s="7" t="s">
        <v>247</v>
      </c>
      <c r="B126"/>
      <c r="C126" s="14"/>
      <c r="D126" s="14"/>
      <c r="M126" s="27"/>
      <c r="N126" s="27"/>
      <c r="O126" s="28"/>
    </row>
    <row r="127" spans="1:15" ht="18.75" x14ac:dyDescent="0.3">
      <c r="A127" s="7"/>
      <c r="B127"/>
      <c r="C127" s="14"/>
      <c r="D127" s="14"/>
      <c r="M127" s="27"/>
      <c r="N127" s="27"/>
      <c r="O127" s="28"/>
    </row>
    <row r="128" spans="1:15" s="34" customFormat="1" ht="18.75" x14ac:dyDescent="0.3">
      <c r="A128" s="35" t="s">
        <v>252</v>
      </c>
      <c r="B128" s="36"/>
      <c r="M128" s="37"/>
      <c r="N128" s="37"/>
      <c r="O128" s="38"/>
    </row>
    <row r="129" spans="1:15" x14ac:dyDescent="0.25">
      <c r="A129" t="s">
        <v>248</v>
      </c>
      <c r="B129"/>
      <c r="C129" s="14"/>
      <c r="D129" s="14"/>
      <c r="M129" s="27"/>
      <c r="N129" s="27"/>
      <c r="O129" s="28"/>
    </row>
    <row r="131" spans="1:15" x14ac:dyDescent="0.25">
      <c r="A131" s="25" t="s">
        <v>250</v>
      </c>
    </row>
    <row r="132" spans="1:15" x14ac:dyDescent="0.25">
      <c r="A132" s="8" t="s">
        <v>30</v>
      </c>
      <c r="B132" s="8" t="s">
        <v>31</v>
      </c>
      <c r="K132"/>
      <c r="L132"/>
      <c r="M132"/>
      <c r="N132"/>
    </row>
    <row r="133" spans="1:15" x14ac:dyDescent="0.25">
      <c r="A133" s="8" t="s">
        <v>33</v>
      </c>
      <c r="B133" s="5" t="s">
        <v>64</v>
      </c>
      <c r="C133" s="5" t="s">
        <v>283</v>
      </c>
      <c r="D133" s="5" t="s">
        <v>870</v>
      </c>
      <c r="E133" s="5" t="s">
        <v>892</v>
      </c>
      <c r="F133" s="5" t="s">
        <v>957</v>
      </c>
      <c r="G133" s="5" t="s">
        <v>1001</v>
      </c>
      <c r="H133" s="5" t="s">
        <v>1076</v>
      </c>
      <c r="I133" s="5" t="s">
        <v>1140</v>
      </c>
      <c r="J133" s="5" t="s">
        <v>32</v>
      </c>
      <c r="K133"/>
      <c r="L133"/>
      <c r="M133"/>
      <c r="N133"/>
    </row>
    <row r="134" spans="1:15" x14ac:dyDescent="0.25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0.58412262350858646</v>
      </c>
      <c r="G134" s="1">
        <v>0.58892243953574819</v>
      </c>
      <c r="H134" s="1">
        <v>0.59259949445007165</v>
      </c>
      <c r="I134" s="1">
        <v>0.62621822419695539</v>
      </c>
      <c r="J134" s="1">
        <v>0.59648138070611967</v>
      </c>
      <c r="K134"/>
      <c r="L134"/>
      <c r="M134"/>
      <c r="N134"/>
    </row>
    <row r="135" spans="1:15" x14ac:dyDescent="0.25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0.37918687785926114</v>
      </c>
      <c r="G135" s="1">
        <v>0.38139985549555422</v>
      </c>
      <c r="H135" s="1">
        <v>0.3257220316975597</v>
      </c>
      <c r="I135" s="1">
        <v>0.34447519848495883</v>
      </c>
      <c r="J135" s="1">
        <v>0.3557590837580159</v>
      </c>
      <c r="K135"/>
      <c r="L135"/>
      <c r="M135"/>
      <c r="N135"/>
    </row>
    <row r="136" spans="1:15" x14ac:dyDescent="0.25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3.6690498632152464E-2</v>
      </c>
      <c r="G136" s="1">
        <v>2.9677704968697663E-2</v>
      </c>
      <c r="H136" s="1">
        <v>8.1678473852368594E-2</v>
      </c>
      <c r="I136" s="1">
        <v>2.9262874207881127E-2</v>
      </c>
      <c r="J136" s="1">
        <v>4.7752690416947602E-2</v>
      </c>
      <c r="K136"/>
      <c r="L136"/>
      <c r="M136"/>
      <c r="N136"/>
    </row>
    <row r="137" spans="1:15" x14ac:dyDescent="0.25">
      <c r="A137" s="4" t="s">
        <v>1249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08">
        <v>4.3703110204676234E-5</v>
      </c>
      <c r="J137" s="1">
        <v>6.8451189168283825E-6</v>
      </c>
      <c r="K137"/>
      <c r="L137"/>
      <c r="M137"/>
      <c r="N137"/>
    </row>
    <row r="138" spans="1:15" x14ac:dyDescent="0.25">
      <c r="A138" s="4" t="s">
        <v>32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/>
      <c r="L138"/>
      <c r="M138"/>
      <c r="N138"/>
    </row>
    <row r="139" spans="1:15" x14ac:dyDescent="0.25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/>
      <c r="L139"/>
      <c r="M139"/>
      <c r="N139"/>
    </row>
    <row r="140" spans="1:15" x14ac:dyDescent="0.25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/>
      <c r="L140"/>
      <c r="M140"/>
      <c r="N140"/>
    </row>
    <row r="141" spans="1:15" x14ac:dyDescent="0.25">
      <c r="A141" s="40" t="s">
        <v>251</v>
      </c>
      <c r="F141"/>
      <c r="G141"/>
      <c r="H141"/>
      <c r="I141"/>
      <c r="J141"/>
      <c r="K141"/>
      <c r="L141"/>
      <c r="M141"/>
      <c r="N141"/>
    </row>
    <row r="142" spans="1:15" x14ac:dyDescent="0.25">
      <c r="A142" s="8" t="s">
        <v>27</v>
      </c>
      <c r="B142" s="5" t="s">
        <v>1140</v>
      </c>
    </row>
    <row r="143" spans="1:15" x14ac:dyDescent="0.25">
      <c r="A143" s="25"/>
    </row>
    <row r="144" spans="1:15" x14ac:dyDescent="0.25">
      <c r="A144" s="8" t="s">
        <v>30</v>
      </c>
      <c r="B144" s="8" t="s">
        <v>31</v>
      </c>
    </row>
    <row r="145" spans="1:5" x14ac:dyDescent="0.25">
      <c r="A145" s="8" t="s">
        <v>33</v>
      </c>
      <c r="B145" s="5" t="s">
        <v>5</v>
      </c>
      <c r="C145" s="5" t="s">
        <v>1</v>
      </c>
      <c r="D145" s="5" t="s">
        <v>9</v>
      </c>
      <c r="E145" s="5" t="s">
        <v>1249</v>
      </c>
    </row>
    <row r="146" spans="1:5" x14ac:dyDescent="0.25">
      <c r="A146" s="4" t="s">
        <v>0</v>
      </c>
      <c r="B146" s="1">
        <v>0.73654562383612665</v>
      </c>
      <c r="C146" s="1">
        <v>0.26317504655493484</v>
      </c>
      <c r="D146" s="1">
        <v>0</v>
      </c>
      <c r="E146" s="94">
        <v>2.7932960893854746E-4</v>
      </c>
    </row>
    <row r="147" spans="1:5" x14ac:dyDescent="0.25">
      <c r="A147" s="4" t="s">
        <v>9</v>
      </c>
      <c r="B147" s="1">
        <v>0.28258928571428571</v>
      </c>
      <c r="C147" s="1">
        <v>0</v>
      </c>
      <c r="D147" s="1">
        <v>0.71741071428571423</v>
      </c>
      <c r="E147" s="1">
        <v>0</v>
      </c>
    </row>
    <row r="148" spans="1:5" x14ac:dyDescent="0.25">
      <c r="A148" s="4" t="s">
        <v>10</v>
      </c>
      <c r="B148" s="1">
        <v>0.83596566523605154</v>
      </c>
      <c r="C148" s="1">
        <v>0.16403433476394849</v>
      </c>
      <c r="D148" s="1">
        <v>0</v>
      </c>
      <c r="E148" s="1">
        <v>0</v>
      </c>
    </row>
    <row r="149" spans="1:5" x14ac:dyDescent="0.25">
      <c r="A149" s="4" t="s">
        <v>13</v>
      </c>
      <c r="B149" s="1">
        <v>0.97781282860147212</v>
      </c>
      <c r="C149" s="1">
        <v>2.2187171398527866E-2</v>
      </c>
      <c r="D149" s="1">
        <v>0</v>
      </c>
      <c r="E149" s="1">
        <v>0</v>
      </c>
    </row>
    <row r="150" spans="1:5" x14ac:dyDescent="0.25">
      <c r="A150" s="4" t="s">
        <v>14</v>
      </c>
      <c r="B150" s="1">
        <v>0.42825669081768447</v>
      </c>
      <c r="C150" s="1">
        <v>0.57174330918231553</v>
      </c>
      <c r="D150" s="1">
        <v>0</v>
      </c>
      <c r="E150" s="1">
        <v>0</v>
      </c>
    </row>
    <row r="151" spans="1:5" x14ac:dyDescent="0.25">
      <c r="A151" s="4" t="s">
        <v>15</v>
      </c>
      <c r="B151" s="1">
        <v>0.5147365455057763</v>
      </c>
      <c r="C151" s="1">
        <v>0.4852634544942237</v>
      </c>
      <c r="D151" s="1">
        <v>0</v>
      </c>
      <c r="E151" s="1">
        <v>0</v>
      </c>
    </row>
    <row r="152" spans="1:5" x14ac:dyDescent="0.25">
      <c r="A152" s="4" t="s">
        <v>16</v>
      </c>
      <c r="B152" s="1">
        <v>0.91696428571428568</v>
      </c>
      <c r="C152" s="1">
        <v>8.3035714285714282E-2</v>
      </c>
      <c r="D152" s="1">
        <v>0</v>
      </c>
      <c r="E152" s="1">
        <v>0</v>
      </c>
    </row>
    <row r="153" spans="1:5" x14ac:dyDescent="0.25">
      <c r="A153" s="4" t="s">
        <v>29</v>
      </c>
      <c r="B153" s="1">
        <v>0.97845171588188351</v>
      </c>
      <c r="C153" s="1">
        <v>2.1548284118116521E-2</v>
      </c>
      <c r="D153" s="1">
        <v>0</v>
      </c>
      <c r="E153" s="1">
        <v>0</v>
      </c>
    </row>
    <row r="154" spans="1:5" x14ac:dyDescent="0.25">
      <c r="A154" s="4" t="s">
        <v>284</v>
      </c>
      <c r="B154" s="1">
        <v>0.49230769230769234</v>
      </c>
      <c r="C154" s="1">
        <v>0.50769230769230766</v>
      </c>
      <c r="D154" s="1">
        <v>0</v>
      </c>
      <c r="E154" s="1">
        <v>0</v>
      </c>
    </row>
    <row r="155" spans="1:5" x14ac:dyDescent="0.25">
      <c r="A155" s="4" t="s">
        <v>630</v>
      </c>
      <c r="B155" s="1">
        <v>0.52152317880794707</v>
      </c>
      <c r="C155" s="1">
        <v>0.47847682119205298</v>
      </c>
      <c r="D155" s="1">
        <v>0</v>
      </c>
      <c r="E155" s="1">
        <v>0</v>
      </c>
    </row>
    <row r="156" spans="1:5" x14ac:dyDescent="0.25">
      <c r="A156" s="4" t="s">
        <v>32</v>
      </c>
      <c r="B156" s="1">
        <v>0.62621822419695539</v>
      </c>
      <c r="C156" s="1">
        <v>0.34447519848495883</v>
      </c>
      <c r="D156" s="1">
        <v>2.9262874207881127E-2</v>
      </c>
      <c r="E156" s="1">
        <v>4.3703110204676234E-5</v>
      </c>
    </row>
    <row r="157" spans="1:5" x14ac:dyDescent="0.25">
      <c r="A157"/>
      <c r="B157"/>
      <c r="C157"/>
    </row>
    <row r="161" spans="1:13" s="33" customFormat="1" ht="18.75" x14ac:dyDescent="0.3">
      <c r="A161"/>
      <c r="B161"/>
    </row>
    <row r="162" spans="1:13" x14ac:dyDescent="0.25">
      <c r="A162"/>
      <c r="B162"/>
    </row>
    <row r="163" spans="1:13" x14ac:dyDescent="0.25">
      <c r="A163" s="25" t="s">
        <v>250</v>
      </c>
    </row>
    <row r="164" spans="1:13" x14ac:dyDescent="0.25">
      <c r="A164" s="8" t="s">
        <v>30</v>
      </c>
      <c r="B164" s="8" t="s">
        <v>31</v>
      </c>
      <c r="J164"/>
      <c r="K164"/>
      <c r="L164"/>
      <c r="M164"/>
    </row>
    <row r="165" spans="1:13" x14ac:dyDescent="0.25">
      <c r="A165" s="8" t="s">
        <v>33</v>
      </c>
      <c r="B165" s="5" t="s">
        <v>64</v>
      </c>
      <c r="C165" s="5" t="s">
        <v>283</v>
      </c>
      <c r="D165" s="5" t="s">
        <v>870</v>
      </c>
      <c r="E165" s="5" t="s">
        <v>892</v>
      </c>
      <c r="F165" s="5" t="s">
        <v>957</v>
      </c>
      <c r="G165" s="5" t="s">
        <v>1001</v>
      </c>
      <c r="H165" s="5" t="s">
        <v>1076</v>
      </c>
      <c r="I165" s="5" t="s">
        <v>1140</v>
      </c>
      <c r="J165"/>
      <c r="K165"/>
      <c r="L165"/>
      <c r="M165"/>
    </row>
    <row r="166" spans="1:13" x14ac:dyDescent="0.25">
      <c r="A166" s="4" t="s">
        <v>46</v>
      </c>
      <c r="B166" s="1">
        <v>0.12178103036011884</v>
      </c>
      <c r="C166" s="1">
        <v>0.13058630586305864</v>
      </c>
      <c r="D166" s="1">
        <v>0.1262484787443871</v>
      </c>
      <c r="E166" s="1">
        <v>0.11698067980248333</v>
      </c>
      <c r="F166" s="1">
        <v>0.12003149497689602</v>
      </c>
      <c r="G166" s="1">
        <v>0.13940920234381199</v>
      </c>
      <c r="H166" s="1">
        <v>0.11492694773479367</v>
      </c>
      <c r="I166" s="1">
        <v>0.17471775074659479</v>
      </c>
      <c r="J166"/>
      <c r="K166"/>
      <c r="L166"/>
      <c r="M166"/>
    </row>
    <row r="167" spans="1:13" x14ac:dyDescent="0.25">
      <c r="A167" s="29" t="s">
        <v>5</v>
      </c>
      <c r="B167" s="1">
        <v>0.12175204695311934</v>
      </c>
      <c r="C167" s="1">
        <v>0.13058630586305864</v>
      </c>
      <c r="D167" s="1">
        <v>0.1262484787443871</v>
      </c>
      <c r="E167" s="1">
        <v>0.11698067980248333</v>
      </c>
      <c r="F167" s="1">
        <v>0.12003149497689602</v>
      </c>
      <c r="G167" s="1">
        <v>0.13940920234381199</v>
      </c>
      <c r="H167" s="1">
        <v>0.11492694773479367</v>
      </c>
      <c r="I167" s="1">
        <v>0.17471775074659479</v>
      </c>
      <c r="J167"/>
      <c r="K167"/>
      <c r="L167"/>
      <c r="M167"/>
    </row>
    <row r="168" spans="1:13" x14ac:dyDescent="0.25">
      <c r="A168" s="30" t="s">
        <v>851</v>
      </c>
      <c r="B168" s="1">
        <v>0</v>
      </c>
      <c r="C168" s="1">
        <v>0</v>
      </c>
      <c r="D168" s="1">
        <v>3.6719963070208568E-5</v>
      </c>
      <c r="E168" s="1">
        <v>0</v>
      </c>
      <c r="F168" s="1">
        <v>0</v>
      </c>
      <c r="G168" s="1">
        <v>0</v>
      </c>
      <c r="H168" s="1">
        <v>0</v>
      </c>
      <c r="I168" s="1">
        <v>3.4671134095709813E-3</v>
      </c>
      <c r="J168"/>
      <c r="K168"/>
      <c r="L168"/>
      <c r="M168"/>
    </row>
    <row r="169" spans="1:13" x14ac:dyDescent="0.25">
      <c r="A169" s="30" t="s">
        <v>61</v>
      </c>
      <c r="B169" s="1">
        <v>4.1888268966016953E-2</v>
      </c>
      <c r="C169" s="1">
        <v>4.3665436654366542E-2</v>
      </c>
      <c r="D169" s="1">
        <v>1.8207855973813421E-2</v>
      </c>
      <c r="E169" s="1">
        <v>2.0753631525960017E-2</v>
      </c>
      <c r="F169" s="1">
        <v>1.8287776730499552E-2</v>
      </c>
      <c r="G169" s="1">
        <v>1.472191247039956E-2</v>
      </c>
      <c r="H169" s="1">
        <v>2.9755911357440632E-3</v>
      </c>
      <c r="I169" s="1">
        <v>3.7369801150848571E-2</v>
      </c>
      <c r="J169"/>
      <c r="K169"/>
      <c r="L169"/>
      <c r="M169"/>
    </row>
    <row r="170" spans="1:13" x14ac:dyDescent="0.25">
      <c r="A170" s="30" t="s">
        <v>76</v>
      </c>
      <c r="B170" s="1">
        <v>7.9863777987102383E-2</v>
      </c>
      <c r="C170" s="1">
        <v>8.6920869208692089E-2</v>
      </c>
      <c r="D170" s="1">
        <v>0.10640396155944437</v>
      </c>
      <c r="E170" s="1">
        <v>8.7127858478354664E-2</v>
      </c>
      <c r="F170" s="1">
        <v>8.1639807811673834E-2</v>
      </c>
      <c r="G170" s="1">
        <v>0.10151228496610828</v>
      </c>
      <c r="H170" s="1">
        <v>0.10258876428809734</v>
      </c>
      <c r="I170" s="1">
        <v>0.11503751183625902</v>
      </c>
      <c r="J170"/>
      <c r="K170"/>
      <c r="L170"/>
      <c r="M170"/>
    </row>
    <row r="171" spans="1:13" x14ac:dyDescent="0.25">
      <c r="A171" s="30" t="s">
        <v>798</v>
      </c>
      <c r="B171" s="1">
        <v>0</v>
      </c>
      <c r="C171" s="1">
        <v>0</v>
      </c>
      <c r="D171" s="1">
        <v>1.5999412480590877E-3</v>
      </c>
      <c r="E171" s="1">
        <v>9.0991897981686568E-3</v>
      </c>
      <c r="F171" s="1">
        <v>2.0103910434722639E-2</v>
      </c>
      <c r="G171" s="1">
        <v>2.3175004907304158E-2</v>
      </c>
      <c r="H171" s="1">
        <v>9.362592310952279E-3</v>
      </c>
      <c r="I171" s="1">
        <v>1.8843324349916236E-2</v>
      </c>
      <c r="J171"/>
      <c r="K171"/>
      <c r="L171"/>
      <c r="M171"/>
    </row>
    <row r="172" spans="1:13" x14ac:dyDescent="0.25">
      <c r="A172" s="29" t="s">
        <v>1</v>
      </c>
      <c r="B172" s="1">
        <v>2.898340699949279E-5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/>
      <c r="K172"/>
      <c r="L172"/>
      <c r="M172"/>
    </row>
    <row r="173" spans="1:13" x14ac:dyDescent="0.25">
      <c r="A173" s="30" t="s">
        <v>51</v>
      </c>
      <c r="B173" s="1">
        <v>2.898340699949279E-5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/>
      <c r="K173"/>
      <c r="L173"/>
      <c r="M173"/>
    </row>
    <row r="174" spans="1:13" x14ac:dyDescent="0.25">
      <c r="A174" s="4" t="s">
        <v>47</v>
      </c>
      <c r="B174" s="1">
        <v>2.3389609448590681E-2</v>
      </c>
      <c r="C174" s="1">
        <v>1.7773677736777366E-2</v>
      </c>
      <c r="D174" s="1">
        <v>2.4224684208317596E-2</v>
      </c>
      <c r="E174" s="1">
        <v>7.2390814516515656E-3</v>
      </c>
      <c r="F174" s="1">
        <v>6.9886664061242785E-3</v>
      </c>
      <c r="G174" s="1">
        <v>1.0152899068238675E-2</v>
      </c>
      <c r="H174" s="1">
        <v>4.5415335415245244E-3</v>
      </c>
      <c r="I174" s="1">
        <v>1.4713380435574333E-3</v>
      </c>
      <c r="J174"/>
      <c r="K174"/>
      <c r="L174"/>
      <c r="M174"/>
    </row>
    <row r="175" spans="1:13" x14ac:dyDescent="0.25">
      <c r="A175" s="29" t="s">
        <v>5</v>
      </c>
      <c r="B175" s="1">
        <v>2.3389609448590681E-2</v>
      </c>
      <c r="C175" s="1">
        <v>1.7773677736777366E-2</v>
      </c>
      <c r="D175" s="1">
        <v>2.4224684208317596E-2</v>
      </c>
      <c r="E175" s="1">
        <v>7.2390814516515656E-3</v>
      </c>
      <c r="F175" s="1">
        <v>6.9886664061242785E-3</v>
      </c>
      <c r="G175" s="1">
        <v>1.0152899068238675E-2</v>
      </c>
      <c r="H175" s="1">
        <v>4.5415335415245244E-3</v>
      </c>
      <c r="I175" s="1">
        <v>1.4713380435574333E-3</v>
      </c>
      <c r="J175"/>
      <c r="K175"/>
      <c r="L175"/>
      <c r="M175"/>
    </row>
    <row r="176" spans="1:13" x14ac:dyDescent="0.25">
      <c r="A176" s="30" t="s">
        <v>54</v>
      </c>
      <c r="B176" s="1">
        <v>1.8839214549670313E-3</v>
      </c>
      <c r="C176" s="1">
        <v>1.3325133251332513E-3</v>
      </c>
      <c r="D176" s="1">
        <v>1.363884342607747E-3</v>
      </c>
      <c r="E176" s="1">
        <v>1.2464643559135145E-3</v>
      </c>
      <c r="F176" s="1">
        <v>9.1956136922687873E-4</v>
      </c>
      <c r="G176" s="1">
        <v>6.6822865113870338E-4</v>
      </c>
      <c r="H176" s="1">
        <v>4.809036178980304E-4</v>
      </c>
      <c r="I176" s="1">
        <v>9.4690072110131834E-5</v>
      </c>
      <c r="J176"/>
      <c r="K176"/>
      <c r="L176"/>
      <c r="M176"/>
    </row>
    <row r="177" spans="1:13" x14ac:dyDescent="0.25">
      <c r="A177" s="30" t="s">
        <v>56</v>
      </c>
      <c r="B177" s="1">
        <v>1.4926454604738787E-2</v>
      </c>
      <c r="C177" s="1">
        <v>1.5580155801558016E-2</v>
      </c>
      <c r="D177" s="1">
        <v>2.2241806202526332E-2</v>
      </c>
      <c r="E177" s="1">
        <v>5.9446761589721465E-3</v>
      </c>
      <c r="F177" s="1">
        <v>5.9771488999747118E-3</v>
      </c>
      <c r="G177" s="1">
        <v>9.3552011159418469E-3</v>
      </c>
      <c r="H177" s="1">
        <v>4.0275677998960046E-3</v>
      </c>
      <c r="I177" s="1">
        <v>1.3475125646441838E-3</v>
      </c>
      <c r="J177"/>
      <c r="K177"/>
      <c r="L177"/>
      <c r="M177"/>
    </row>
    <row r="178" spans="1:13" x14ac:dyDescent="0.25">
      <c r="A178" s="30" t="s">
        <v>62</v>
      </c>
      <c r="B178" s="1">
        <v>6.4922831678863851E-3</v>
      </c>
      <c r="C178" s="1">
        <v>7.6875768757687576E-4</v>
      </c>
      <c r="D178" s="1">
        <v>5.612908640731881E-4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/>
      <c r="K178"/>
      <c r="L178"/>
      <c r="M178"/>
    </row>
    <row r="179" spans="1:13" x14ac:dyDescent="0.25">
      <c r="A179" s="30" t="s">
        <v>653</v>
      </c>
      <c r="B179" s="1">
        <v>0</v>
      </c>
      <c r="C179" s="1">
        <v>2.5625256252562524E-5</v>
      </c>
      <c r="D179" s="1">
        <v>4.1965672080238368E-5</v>
      </c>
      <c r="E179" s="1">
        <v>4.7940936765904408E-5</v>
      </c>
      <c r="F179" s="1">
        <v>0</v>
      </c>
      <c r="G179" s="1">
        <v>4.1764290696168961E-5</v>
      </c>
      <c r="H179" s="1">
        <v>3.3062123730489589E-5</v>
      </c>
      <c r="I179" s="1">
        <v>2.9135406803117489E-5</v>
      </c>
      <c r="J179"/>
      <c r="K179"/>
      <c r="L179"/>
      <c r="M179"/>
    </row>
    <row r="180" spans="1:13" x14ac:dyDescent="0.25">
      <c r="A180" s="30" t="s">
        <v>795</v>
      </c>
      <c r="B180" s="1">
        <v>8.6950220998478374E-5</v>
      </c>
      <c r="C180" s="1">
        <v>6.6625666256662572E-5</v>
      </c>
      <c r="D180" s="1">
        <v>1.5737127030089388E-5</v>
      </c>
      <c r="E180" s="1">
        <v>0</v>
      </c>
      <c r="F180" s="1">
        <v>9.1956136922687881E-5</v>
      </c>
      <c r="G180" s="1">
        <v>8.7705010461954817E-5</v>
      </c>
      <c r="H180" s="1">
        <v>0</v>
      </c>
      <c r="I180" s="1">
        <v>0</v>
      </c>
      <c r="J180"/>
      <c r="K180"/>
      <c r="L180"/>
      <c r="M180"/>
    </row>
    <row r="181" spans="1:13" x14ac:dyDescent="0.25">
      <c r="A181" s="4" t="s">
        <v>50</v>
      </c>
      <c r="B181" s="1">
        <v>0.77872617926237231</v>
      </c>
      <c r="C181" s="1">
        <v>0.82006457564575641</v>
      </c>
      <c r="D181" s="1">
        <v>0.79591569096479076</v>
      </c>
      <c r="E181" s="1">
        <v>0.83680425715518481</v>
      </c>
      <c r="F181" s="1">
        <v>0.83628933998482724</v>
      </c>
      <c r="G181" s="1">
        <v>0.82076019361925168</v>
      </c>
      <c r="H181" s="1">
        <v>0.79885304487131314</v>
      </c>
      <c r="I181" s="1">
        <v>0.794504333891762</v>
      </c>
      <c r="J181"/>
      <c r="K181"/>
      <c r="L181"/>
      <c r="M181"/>
    </row>
    <row r="182" spans="1:13" x14ac:dyDescent="0.25">
      <c r="A182" s="29" t="s">
        <v>5</v>
      </c>
      <c r="B182" s="1">
        <v>0.41804217085718426</v>
      </c>
      <c r="C182" s="1">
        <v>0.45650369003690039</v>
      </c>
      <c r="D182" s="1">
        <v>0.41494607411137691</v>
      </c>
      <c r="E182" s="1">
        <v>0.50087252504913948</v>
      </c>
      <c r="F182" s="1">
        <v>0.4571024621255661</v>
      </c>
      <c r="G182" s="1">
        <v>0.43936033812369746</v>
      </c>
      <c r="H182" s="1">
        <v>0.4731310131737535</v>
      </c>
      <c r="I182" s="1">
        <v>0.45002913540680312</v>
      </c>
      <c r="J182"/>
      <c r="K182"/>
      <c r="L182"/>
      <c r="M182"/>
    </row>
    <row r="183" spans="1:13" x14ac:dyDescent="0.25">
      <c r="A183" s="30" t="s">
        <v>1190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1.4859057469589919E-3</v>
      </c>
      <c r="J183"/>
      <c r="K183"/>
      <c r="L183"/>
      <c r="M183"/>
    </row>
    <row r="184" spans="1:13" x14ac:dyDescent="0.25">
      <c r="A184" s="30" t="s">
        <v>966</v>
      </c>
      <c r="B184" s="1">
        <v>0</v>
      </c>
      <c r="C184" s="1">
        <v>0</v>
      </c>
      <c r="D184" s="1">
        <v>0</v>
      </c>
      <c r="E184" s="1">
        <v>0</v>
      </c>
      <c r="F184" s="1">
        <v>1.7241775673003977E-5</v>
      </c>
      <c r="G184" s="1">
        <v>0</v>
      </c>
      <c r="H184" s="1">
        <v>0</v>
      </c>
      <c r="I184" s="1">
        <v>4.2246339864520358E-4</v>
      </c>
      <c r="J184"/>
      <c r="K184"/>
      <c r="L184"/>
      <c r="M184"/>
    </row>
    <row r="185" spans="1:13" x14ac:dyDescent="0.25">
      <c r="A185" s="30" t="s">
        <v>60</v>
      </c>
      <c r="B185" s="1">
        <v>3.5359756539381205E-3</v>
      </c>
      <c r="C185" s="1">
        <v>3.0237802378023783E-4</v>
      </c>
      <c r="D185" s="1">
        <v>3.2156196231482646E-3</v>
      </c>
      <c r="E185" s="1">
        <v>1.9368138453425381E-3</v>
      </c>
      <c r="F185" s="1">
        <v>2.2414308374905169E-4</v>
      </c>
      <c r="G185" s="1">
        <v>1.1861058557711985E-3</v>
      </c>
      <c r="H185" s="1">
        <v>5.4402221774714694E-4</v>
      </c>
      <c r="I185" s="1">
        <v>5.5357272925923233E-4</v>
      </c>
      <c r="J185"/>
      <c r="K185"/>
      <c r="L185"/>
      <c r="M185"/>
    </row>
    <row r="186" spans="1:13" x14ac:dyDescent="0.25">
      <c r="A186" s="30" t="s">
        <v>67</v>
      </c>
      <c r="B186" s="1">
        <v>1.3259908702267951E-3</v>
      </c>
      <c r="C186" s="1">
        <v>1.1275112751127512E-4</v>
      </c>
      <c r="D186" s="1">
        <v>1.7835410634101304E-4</v>
      </c>
      <c r="E186" s="1">
        <v>5.2735030442494848E-5</v>
      </c>
      <c r="F186" s="1">
        <v>8.0461619807351887E-5</v>
      </c>
      <c r="G186" s="1">
        <v>5.4293577905019652E-5</v>
      </c>
      <c r="H186" s="1">
        <v>7.6944578863684865E-4</v>
      </c>
      <c r="I186" s="1">
        <v>9.7239420205404614E-4</v>
      </c>
      <c r="J186"/>
      <c r="K186"/>
      <c r="L186"/>
      <c r="M186"/>
    </row>
    <row r="187" spans="1:13" x14ac:dyDescent="0.25">
      <c r="A187" s="30" t="s">
        <v>93</v>
      </c>
      <c r="B187" s="1">
        <v>2.8150134048257374E-2</v>
      </c>
      <c r="C187" s="1">
        <v>1.26640016400164E-2</v>
      </c>
      <c r="D187" s="1">
        <v>1.618301229594192E-2</v>
      </c>
      <c r="E187" s="1">
        <v>2.023586940888825E-2</v>
      </c>
      <c r="F187" s="1">
        <v>9.523207430055863E-3</v>
      </c>
      <c r="G187" s="1">
        <v>9.3552011159418469E-3</v>
      </c>
      <c r="H187" s="1">
        <v>3.811161171841891E-3</v>
      </c>
      <c r="I187" s="1">
        <v>2.4528370602374536E-2</v>
      </c>
      <c r="J187"/>
      <c r="K187"/>
      <c r="L187"/>
      <c r="M187"/>
    </row>
    <row r="188" spans="1:13" x14ac:dyDescent="0.25">
      <c r="A188" s="30" t="s">
        <v>75</v>
      </c>
      <c r="B188" s="1">
        <v>4.1221650605028623E-2</v>
      </c>
      <c r="C188" s="1">
        <v>2.8546535465354652E-2</v>
      </c>
      <c r="D188" s="1">
        <v>4.9592932980821687E-2</v>
      </c>
      <c r="E188" s="1">
        <v>3.8194544321396039E-2</v>
      </c>
      <c r="F188" s="1">
        <v>3.8931929469642981E-2</v>
      </c>
      <c r="G188" s="1">
        <v>2.9347767072197928E-2</v>
      </c>
      <c r="H188" s="1">
        <v>1.1006681554641171E-2</v>
      </c>
      <c r="I188" s="1">
        <v>1.519775657367616E-2</v>
      </c>
      <c r="J188"/>
      <c r="K188"/>
      <c r="L188"/>
      <c r="M188"/>
    </row>
    <row r="189" spans="1:13" x14ac:dyDescent="0.25">
      <c r="A189" s="30" t="s">
        <v>169</v>
      </c>
      <c r="B189" s="1">
        <v>0.10146366205347439</v>
      </c>
      <c r="C189" s="1">
        <v>0.14646371463714636</v>
      </c>
      <c r="D189" s="1">
        <v>9.9668471190566113E-2</v>
      </c>
      <c r="E189" s="1">
        <v>0.13550026367515222</v>
      </c>
      <c r="F189" s="1">
        <v>0.12261776132784662</v>
      </c>
      <c r="G189" s="1">
        <v>0.11781288762482302</v>
      </c>
      <c r="H189" s="1">
        <v>0.13862046785910725</v>
      </c>
      <c r="I189" s="1">
        <v>8.258795250928691E-2</v>
      </c>
      <c r="J189"/>
      <c r="K189"/>
      <c r="L189"/>
      <c r="M189"/>
    </row>
    <row r="190" spans="1:13" x14ac:dyDescent="0.25">
      <c r="A190" s="30" t="s">
        <v>350</v>
      </c>
      <c r="B190" s="1">
        <v>3.3939569596406059E-2</v>
      </c>
      <c r="C190" s="1">
        <v>5.7774702747027472E-2</v>
      </c>
      <c r="D190" s="1">
        <v>6.8388308363758449E-2</v>
      </c>
      <c r="E190" s="1">
        <v>4.9072342873579748E-2</v>
      </c>
      <c r="F190" s="1">
        <v>5.9966895790707832E-2</v>
      </c>
      <c r="G190" s="1">
        <v>6.4012128350018169E-2</v>
      </c>
      <c r="H190" s="1">
        <v>9.6201763112889124E-2</v>
      </c>
      <c r="I190" s="1">
        <v>4.6117707043484592E-2</v>
      </c>
      <c r="J190"/>
      <c r="K190"/>
      <c r="L190"/>
      <c r="M190"/>
    </row>
    <row r="191" spans="1:13" x14ac:dyDescent="0.25">
      <c r="A191" s="30" t="s">
        <v>182</v>
      </c>
      <c r="B191" s="1">
        <v>0.12433881602782407</v>
      </c>
      <c r="C191" s="1">
        <v>0.15723144731447314</v>
      </c>
      <c r="D191" s="1">
        <v>0.10006714507532838</v>
      </c>
      <c r="E191" s="1">
        <v>0.13952250826981158</v>
      </c>
      <c r="F191" s="1">
        <v>9.9122968344099865E-2</v>
      </c>
      <c r="G191" s="1">
        <v>0.11077142821344893</v>
      </c>
      <c r="H191" s="1">
        <v>6.9403409005521374E-2</v>
      </c>
      <c r="I191" s="1">
        <v>8.783596765969845E-2</v>
      </c>
      <c r="J191"/>
      <c r="K191"/>
      <c r="L191"/>
      <c r="M191"/>
    </row>
    <row r="192" spans="1:13" x14ac:dyDescent="0.25">
      <c r="A192" s="30" t="s">
        <v>518</v>
      </c>
      <c r="B192" s="1">
        <v>8.4066372002028836E-2</v>
      </c>
      <c r="C192" s="1">
        <v>4.8908364083640833E-2</v>
      </c>
      <c r="D192" s="1">
        <v>7.6802425615846243E-2</v>
      </c>
      <c r="E192" s="1">
        <v>0.10594947025264874</v>
      </c>
      <c r="F192" s="1">
        <v>0.11801420722315456</v>
      </c>
      <c r="G192" s="1">
        <v>9.5778047853524284E-2</v>
      </c>
      <c r="H192" s="1">
        <v>0.14317702963869111</v>
      </c>
      <c r="I192" s="1">
        <v>0.17541700050986961</v>
      </c>
      <c r="J192"/>
      <c r="K192"/>
      <c r="L192"/>
      <c r="M192"/>
    </row>
    <row r="193" spans="1:13" x14ac:dyDescent="0.25">
      <c r="A193" s="30" t="s">
        <v>657</v>
      </c>
      <c r="B193" s="1">
        <v>0</v>
      </c>
      <c r="C193" s="96">
        <v>4.4997949979499793E-3</v>
      </c>
      <c r="D193" s="96">
        <v>8.4980485962482684E-4</v>
      </c>
      <c r="E193" s="1">
        <v>1.0407977371877847E-2</v>
      </c>
      <c r="F193" s="1">
        <v>8.6036460608289837E-3</v>
      </c>
      <c r="G193" s="1">
        <v>1.1042478460067073E-2</v>
      </c>
      <c r="H193" s="1">
        <v>9.5970328246775694E-3</v>
      </c>
      <c r="I193" s="1">
        <v>1.4910044431495375E-2</v>
      </c>
      <c r="J193"/>
      <c r="K193"/>
      <c r="L193"/>
      <c r="M193"/>
    </row>
    <row r="194" spans="1:13" x14ac:dyDescent="0.25">
      <c r="A194" s="29" t="s">
        <v>1</v>
      </c>
      <c r="B194" s="1">
        <v>0.36068400840518805</v>
      </c>
      <c r="C194" s="1">
        <v>0.36356088560885608</v>
      </c>
      <c r="D194" s="1">
        <v>0.38096961685341391</v>
      </c>
      <c r="E194" s="1">
        <v>0.33593173210604538</v>
      </c>
      <c r="F194" s="1">
        <v>0.37918687785926114</v>
      </c>
      <c r="G194" s="1">
        <v>0.38139985549555422</v>
      </c>
      <c r="H194" s="1">
        <v>0.3257220316975597</v>
      </c>
      <c r="I194" s="1">
        <v>0.34447519848495883</v>
      </c>
      <c r="J194"/>
      <c r="K194"/>
      <c r="L194"/>
      <c r="M194"/>
    </row>
    <row r="195" spans="1:13" x14ac:dyDescent="0.25">
      <c r="A195" s="30" t="s">
        <v>756</v>
      </c>
      <c r="B195" s="1">
        <v>0</v>
      </c>
      <c r="C195" s="1">
        <v>2.0500205002050021E-5</v>
      </c>
      <c r="D195" s="1">
        <v>1.0491418020059592E-5</v>
      </c>
      <c r="E195" s="1">
        <v>0</v>
      </c>
      <c r="F195" s="1">
        <v>0</v>
      </c>
      <c r="G195" s="1">
        <v>0</v>
      </c>
      <c r="H195" s="1">
        <v>0</v>
      </c>
      <c r="I195" s="1">
        <v>2.4765095782649865E-4</v>
      </c>
      <c r="J195"/>
      <c r="K195"/>
      <c r="L195"/>
      <c r="M195"/>
    </row>
    <row r="196" spans="1:13" x14ac:dyDescent="0.25">
      <c r="A196" s="30" t="s">
        <v>59</v>
      </c>
      <c r="B196" s="1">
        <v>3.9395695964060576E-2</v>
      </c>
      <c r="C196" s="1">
        <v>1.9634071340713408E-2</v>
      </c>
      <c r="D196" s="1">
        <v>1.5941709681480547E-2</v>
      </c>
      <c r="E196" s="1">
        <v>1.2987199769883504E-2</v>
      </c>
      <c r="F196" s="1">
        <v>7.9886893951585086E-3</v>
      </c>
      <c r="G196" s="1">
        <v>1.0524601255434578E-2</v>
      </c>
      <c r="H196" s="1">
        <v>1.7913659766701632E-3</v>
      </c>
      <c r="I196" s="1">
        <v>4.6398135333964603E-3</v>
      </c>
      <c r="J196"/>
      <c r="K196"/>
      <c r="L196"/>
      <c r="M196"/>
    </row>
    <row r="197" spans="1:13" x14ac:dyDescent="0.25">
      <c r="A197" s="30" t="s">
        <v>71</v>
      </c>
      <c r="B197" s="1">
        <v>1.459314542424462E-2</v>
      </c>
      <c r="C197" s="1">
        <v>8.5742107421074212E-3</v>
      </c>
      <c r="D197" s="1">
        <v>9.0331109152713088E-3</v>
      </c>
      <c r="E197" s="1">
        <v>8.1499592502037486E-4</v>
      </c>
      <c r="F197" s="1">
        <v>1.6667049817237179E-4</v>
      </c>
      <c r="G197" s="1">
        <v>5.8386478393244205E-3</v>
      </c>
      <c r="H197" s="1">
        <v>1.2452398055947125E-2</v>
      </c>
      <c r="I197" s="1">
        <v>1.8297035472357785E-2</v>
      </c>
      <c r="J197"/>
      <c r="K197"/>
      <c r="L197"/>
      <c r="M197"/>
    </row>
    <row r="198" spans="1:13" x14ac:dyDescent="0.25">
      <c r="A198" s="30" t="s">
        <v>97</v>
      </c>
      <c r="B198" s="1">
        <v>0.18250126802405622</v>
      </c>
      <c r="C198" s="1">
        <v>0.21047047970479704</v>
      </c>
      <c r="D198" s="1">
        <v>0.19354567963405933</v>
      </c>
      <c r="E198" s="1">
        <v>0.12520255045783596</v>
      </c>
      <c r="F198" s="1">
        <v>0.1699521828088002</v>
      </c>
      <c r="G198" s="1">
        <v>0.18909617898504422</v>
      </c>
      <c r="H198" s="1">
        <v>0.10136246006245736</v>
      </c>
      <c r="I198" s="1">
        <v>0.19223905601281957</v>
      </c>
      <c r="J198"/>
      <c r="K198"/>
      <c r="L198"/>
      <c r="M198"/>
    </row>
    <row r="199" spans="1:13" x14ac:dyDescent="0.25">
      <c r="A199" s="30" t="s">
        <v>303</v>
      </c>
      <c r="B199" s="1">
        <v>0.12419389899282661</v>
      </c>
      <c r="C199" s="1">
        <v>0.12199671996719967</v>
      </c>
      <c r="D199" s="1">
        <v>0.15513659826262119</v>
      </c>
      <c r="E199" s="1">
        <v>0.17870942998226186</v>
      </c>
      <c r="F199" s="1">
        <v>0.12565806110485297</v>
      </c>
      <c r="G199" s="1">
        <v>7.1830403568341E-2</v>
      </c>
      <c r="H199" s="1">
        <v>8.8444186626671514E-2</v>
      </c>
      <c r="I199" s="1">
        <v>5.1245538640833276E-2</v>
      </c>
      <c r="J199"/>
      <c r="K199"/>
      <c r="L199"/>
      <c r="M199"/>
    </row>
    <row r="200" spans="1:13" x14ac:dyDescent="0.25">
      <c r="A200" s="30" t="s">
        <v>661</v>
      </c>
      <c r="B200" s="1">
        <v>0</v>
      </c>
      <c r="C200" s="96">
        <v>2.8649036490364902E-3</v>
      </c>
      <c r="D200" s="96">
        <v>2.5651517059045699E-3</v>
      </c>
      <c r="E200" s="1">
        <v>9.8374802243635841E-3</v>
      </c>
      <c r="F200" s="1">
        <v>3.9426193705602429E-2</v>
      </c>
      <c r="G200" s="1">
        <v>2.8683714850128841E-2</v>
      </c>
      <c r="H200" s="1">
        <v>3.6695951693231581E-2</v>
      </c>
      <c r="I200" s="1">
        <v>3.0308106926942968E-2</v>
      </c>
      <c r="J200"/>
      <c r="K200"/>
      <c r="L200"/>
      <c r="M200"/>
    </row>
    <row r="201" spans="1:13" x14ac:dyDescent="0.25">
      <c r="A201" s="30" t="s">
        <v>823</v>
      </c>
      <c r="B201" s="1">
        <v>0</v>
      </c>
      <c r="C201" s="1">
        <v>0</v>
      </c>
      <c r="D201" s="96">
        <v>4.7368752360569056E-3</v>
      </c>
      <c r="E201" s="96">
        <v>8.38007574668009E-3</v>
      </c>
      <c r="F201" s="1">
        <v>3.5995080346674639E-2</v>
      </c>
      <c r="G201" s="1">
        <v>5.4210049323627309E-2</v>
      </c>
      <c r="H201" s="1">
        <v>6.7536901838554639E-2</v>
      </c>
      <c r="I201" s="1">
        <v>3.0504770922864011E-2</v>
      </c>
      <c r="J201"/>
      <c r="K201"/>
      <c r="L201"/>
      <c r="M201"/>
    </row>
    <row r="202" spans="1:13" x14ac:dyDescent="0.25">
      <c r="A202" s="30" t="s">
        <v>1000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2.1216259673653832E-2</v>
      </c>
      <c r="H202" s="1">
        <v>1.7438767444027326E-2</v>
      </c>
      <c r="I202" s="1">
        <v>1.5259669313132785E-2</v>
      </c>
      <c r="J202"/>
      <c r="K202"/>
      <c r="L202"/>
      <c r="M202"/>
    </row>
    <row r="203" spans="1:13" x14ac:dyDescent="0.25">
      <c r="A203" s="30" t="s">
        <v>1183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96">
        <v>1.7335567047854906E-3</v>
      </c>
      <c r="J203"/>
      <c r="K203"/>
      <c r="L203"/>
      <c r="M203"/>
    </row>
    <row r="204" spans="1:13" x14ac:dyDescent="0.25">
      <c r="A204" s="4" t="s">
        <v>539</v>
      </c>
      <c r="B204" s="1">
        <v>7.6103180928918199E-2</v>
      </c>
      <c r="C204" s="1">
        <v>3.1575440754407547E-2</v>
      </c>
      <c r="D204" s="1">
        <v>5.3611146082504509E-2</v>
      </c>
      <c r="E204" s="1">
        <v>3.8975981590680282E-2</v>
      </c>
      <c r="F204" s="1">
        <v>3.6690498632152464E-2</v>
      </c>
      <c r="G204" s="1">
        <v>2.9677704968697663E-2</v>
      </c>
      <c r="H204" s="1">
        <v>8.1678473852368594E-2</v>
      </c>
      <c r="I204" s="1">
        <v>2.9306577318085805E-2</v>
      </c>
      <c r="J204"/>
      <c r="K204"/>
      <c r="L204"/>
      <c r="M204"/>
    </row>
    <row r="205" spans="1:13" x14ac:dyDescent="0.25">
      <c r="A205" s="29" t="s">
        <v>9</v>
      </c>
      <c r="B205" s="1">
        <v>7.6103180928918199E-2</v>
      </c>
      <c r="C205" s="1">
        <v>3.1575440754407547E-2</v>
      </c>
      <c r="D205" s="1">
        <v>5.3611146082504509E-2</v>
      </c>
      <c r="E205" s="1">
        <v>3.8975981590680282E-2</v>
      </c>
      <c r="F205" s="1">
        <v>3.6690498632152464E-2</v>
      </c>
      <c r="G205" s="1">
        <v>2.9677704968697663E-2</v>
      </c>
      <c r="H205" s="1">
        <v>8.1678473852368594E-2</v>
      </c>
      <c r="I205" s="1">
        <v>2.9262874207881127E-2</v>
      </c>
      <c r="J205"/>
      <c r="K205"/>
      <c r="L205"/>
      <c r="M205"/>
    </row>
    <row r="206" spans="1:13" x14ac:dyDescent="0.25">
      <c r="A206" s="30" t="s">
        <v>538</v>
      </c>
      <c r="B206" s="1">
        <v>7.6103180928918199E-2</v>
      </c>
      <c r="C206" s="1">
        <v>3.1575440754407547E-2</v>
      </c>
      <c r="D206" s="1">
        <v>5.3611146082504509E-2</v>
      </c>
      <c r="E206" s="1">
        <v>3.8975981590680282E-2</v>
      </c>
      <c r="F206" s="1">
        <v>3.6690498632152464E-2</v>
      </c>
      <c r="G206" s="1">
        <v>2.9677704968697663E-2</v>
      </c>
      <c r="H206" s="1">
        <v>8.1678473852368594E-2</v>
      </c>
      <c r="I206" s="1">
        <v>2.9262874207881127E-2</v>
      </c>
      <c r="J206"/>
      <c r="K206"/>
      <c r="L206"/>
      <c r="M206"/>
    </row>
    <row r="207" spans="1:13" x14ac:dyDescent="0.25">
      <c r="A207" s="29" t="s">
        <v>1249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4.3703110204676234E-5</v>
      </c>
      <c r="J207"/>
      <c r="K207"/>
      <c r="L207"/>
      <c r="M207"/>
    </row>
    <row r="208" spans="1:13" x14ac:dyDescent="0.25">
      <c r="A208" s="30" t="s">
        <v>1250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08">
        <v>4.3703110204676234E-5</v>
      </c>
      <c r="J208"/>
      <c r="K208"/>
      <c r="L208"/>
      <c r="M208"/>
    </row>
    <row r="209" spans="1:13" x14ac:dyDescent="0.25">
      <c r="A209" s="4" t="s">
        <v>32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/>
      <c r="K209"/>
      <c r="L209"/>
      <c r="M209"/>
    </row>
    <row r="210" spans="1:13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x14ac:dyDescent="0.25">
      <c r="A214"/>
      <c r="B214"/>
      <c r="C214"/>
      <c r="D214"/>
      <c r="E214"/>
      <c r="F214"/>
      <c r="G214" s="1"/>
      <c r="H214" s="1"/>
      <c r="I214" s="1"/>
      <c r="J214" s="1"/>
      <c r="K214" s="1"/>
      <c r="L214" s="1"/>
    </row>
    <row r="215" spans="1:13" x14ac:dyDescent="0.25">
      <c r="A215" s="40" t="s">
        <v>251</v>
      </c>
      <c r="B215"/>
      <c r="C215"/>
      <c r="D215"/>
      <c r="E215"/>
    </row>
    <row r="216" spans="1:13" x14ac:dyDescent="0.25">
      <c r="A216" s="8" t="s">
        <v>27</v>
      </c>
      <c r="B216" s="5" t="s">
        <v>1140</v>
      </c>
      <c r="C216"/>
      <c r="D216"/>
      <c r="E216"/>
    </row>
    <row r="217" spans="1:13" x14ac:dyDescent="0.25">
      <c r="A217"/>
      <c r="B217"/>
      <c r="C217"/>
      <c r="D217"/>
      <c r="E217"/>
    </row>
    <row r="218" spans="1:13" x14ac:dyDescent="0.25">
      <c r="A218" s="8" t="s">
        <v>30</v>
      </c>
      <c r="B218" s="8" t="s">
        <v>31</v>
      </c>
    </row>
    <row r="219" spans="1:13" x14ac:dyDescent="0.25">
      <c r="A219" s="8" t="s">
        <v>33</v>
      </c>
      <c r="B219" s="5" t="s">
        <v>0</v>
      </c>
      <c r="C219" s="5" t="s">
        <v>9</v>
      </c>
      <c r="D219" s="5" t="s">
        <v>10</v>
      </c>
      <c r="E219" s="5" t="s">
        <v>13</v>
      </c>
      <c r="F219" s="5" t="s">
        <v>14</v>
      </c>
      <c r="G219" s="5" t="s">
        <v>284</v>
      </c>
      <c r="H219" s="5" t="s">
        <v>15</v>
      </c>
      <c r="I219" s="5" t="s">
        <v>16</v>
      </c>
      <c r="J219" s="5" t="s">
        <v>29</v>
      </c>
      <c r="K219" s="5" t="s">
        <v>630</v>
      </c>
      <c r="L219" s="5" t="s">
        <v>32</v>
      </c>
    </row>
    <row r="220" spans="1:13" x14ac:dyDescent="0.25">
      <c r="A220" s="4" t="s">
        <v>46</v>
      </c>
      <c r="B220" s="1">
        <v>0.32204376163873372</v>
      </c>
      <c r="C220" s="1">
        <v>0</v>
      </c>
      <c r="D220" s="1">
        <v>0.24755364806866953</v>
      </c>
      <c r="E220" s="1">
        <v>2.6288117770767614E-3</v>
      </c>
      <c r="F220" s="1">
        <v>2.6142244566020996E-2</v>
      </c>
      <c r="G220" s="1">
        <v>0</v>
      </c>
      <c r="H220" s="1">
        <v>8.437588052972668E-2</v>
      </c>
      <c r="I220" s="1">
        <v>0</v>
      </c>
      <c r="J220" s="1">
        <v>0.70650438946528327</v>
      </c>
      <c r="K220" s="1">
        <v>0</v>
      </c>
      <c r="L220" s="1">
        <v>0.17471775074659479</v>
      </c>
    </row>
    <row r="221" spans="1:13" x14ac:dyDescent="0.25">
      <c r="A221" s="29" t="s">
        <v>5</v>
      </c>
      <c r="B221" s="1">
        <v>0.32204376163873372</v>
      </c>
      <c r="C221" s="1">
        <v>0</v>
      </c>
      <c r="D221" s="1">
        <v>0.24755364806866953</v>
      </c>
      <c r="E221" s="1">
        <v>2.6288117770767614E-3</v>
      </c>
      <c r="F221" s="1">
        <v>2.6142244566020996E-2</v>
      </c>
      <c r="G221" s="1">
        <v>0</v>
      </c>
      <c r="H221" s="1">
        <v>8.437588052972668E-2</v>
      </c>
      <c r="I221" s="1">
        <v>0</v>
      </c>
      <c r="J221" s="1">
        <v>0.70650438946528327</v>
      </c>
      <c r="K221" s="1">
        <v>0</v>
      </c>
      <c r="L221" s="1">
        <v>0.17471775074659479</v>
      </c>
    </row>
    <row r="222" spans="1:13" x14ac:dyDescent="0.25">
      <c r="A222" s="30" t="s">
        <v>61</v>
      </c>
      <c r="B222" s="1">
        <v>5.4376163873370575E-2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1.0566356720202875E-3</v>
      </c>
      <c r="I222" s="1">
        <v>0</v>
      </c>
      <c r="J222" s="1">
        <v>0.31324820430965683</v>
      </c>
      <c r="K222" s="1">
        <v>0</v>
      </c>
      <c r="L222" s="1">
        <v>3.7369801150848571E-2</v>
      </c>
    </row>
    <row r="223" spans="1:13" x14ac:dyDescent="0.25">
      <c r="A223" s="30" t="s">
        <v>851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1.3412228796844181E-2</v>
      </c>
      <c r="I223" s="1">
        <v>0</v>
      </c>
      <c r="J223" s="1">
        <v>0</v>
      </c>
      <c r="K223" s="1">
        <v>0</v>
      </c>
      <c r="L223" s="1">
        <v>3.4671134095709813E-3</v>
      </c>
    </row>
    <row r="224" spans="1:13" x14ac:dyDescent="0.25">
      <c r="A224" s="30" t="s">
        <v>76</v>
      </c>
      <c r="B224" s="1">
        <v>0.1984171322160149</v>
      </c>
      <c r="C224" s="1">
        <v>0</v>
      </c>
      <c r="D224" s="1">
        <v>0.23427753934191703</v>
      </c>
      <c r="E224" s="1">
        <v>0</v>
      </c>
      <c r="F224" s="1">
        <v>4.1845334910542657E-3</v>
      </c>
      <c r="G224" s="1">
        <v>0</v>
      </c>
      <c r="H224" s="1">
        <v>6.990701606086222E-2</v>
      </c>
      <c r="I224" s="1">
        <v>0</v>
      </c>
      <c r="J224" s="1">
        <v>0.38427773343974464</v>
      </c>
      <c r="K224" s="1">
        <v>0</v>
      </c>
      <c r="L224" s="1">
        <v>0.11503751183625902</v>
      </c>
    </row>
    <row r="225" spans="1:12" x14ac:dyDescent="0.25">
      <c r="A225" s="30" t="s">
        <v>798</v>
      </c>
      <c r="B225" s="1">
        <v>6.9250465549348231E-2</v>
      </c>
      <c r="C225" s="1">
        <v>0</v>
      </c>
      <c r="D225" s="1">
        <v>1.3276108726752504E-2</v>
      </c>
      <c r="E225" s="1">
        <v>2.6288117770767614E-3</v>
      </c>
      <c r="F225" s="1">
        <v>2.1957711074966732E-2</v>
      </c>
      <c r="G225" s="1">
        <v>0</v>
      </c>
      <c r="H225" s="1">
        <v>0</v>
      </c>
      <c r="I225" s="1">
        <v>0</v>
      </c>
      <c r="J225" s="1">
        <v>8.9784517158818834E-3</v>
      </c>
      <c r="K225" s="1">
        <v>0</v>
      </c>
      <c r="L225" s="1">
        <v>1.8843324349916236E-2</v>
      </c>
    </row>
    <row r="226" spans="1:12" x14ac:dyDescent="0.25">
      <c r="A226" s="4" t="s">
        <v>47</v>
      </c>
      <c r="B226" s="1">
        <v>1.8621973929236498E-4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3.663003663003663E-4</v>
      </c>
      <c r="I226" s="1">
        <v>0</v>
      </c>
      <c r="J226" s="1">
        <v>1.4764565043894652E-2</v>
      </c>
      <c r="K226" s="1">
        <v>0</v>
      </c>
      <c r="L226" s="1">
        <v>1.4713380435574333E-3</v>
      </c>
    </row>
    <row r="227" spans="1:12" x14ac:dyDescent="0.25">
      <c r="A227" s="29" t="s">
        <v>5</v>
      </c>
      <c r="B227" s="1">
        <v>1.8621973929236498E-4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3.663003663003663E-4</v>
      </c>
      <c r="I227" s="1">
        <v>0</v>
      </c>
      <c r="J227" s="1">
        <v>1.4764565043894652E-2</v>
      </c>
      <c r="K227" s="1">
        <v>0</v>
      </c>
      <c r="L227" s="1">
        <v>1.4713380435574333E-3</v>
      </c>
    </row>
    <row r="228" spans="1:12" x14ac:dyDescent="0.25">
      <c r="A228" s="30" t="s">
        <v>653</v>
      </c>
      <c r="B228" s="1">
        <v>1.8621973929236498E-4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2.9135406803117489E-5</v>
      </c>
    </row>
    <row r="229" spans="1:12" x14ac:dyDescent="0.25">
      <c r="A229" s="30" t="s">
        <v>54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3.663003663003663E-4</v>
      </c>
      <c r="I229" s="1">
        <v>0</v>
      </c>
      <c r="J229" s="1">
        <v>0</v>
      </c>
      <c r="K229" s="1">
        <v>0</v>
      </c>
      <c r="L229" s="1">
        <v>9.4690072110131834E-5</v>
      </c>
    </row>
    <row r="230" spans="1:12" x14ac:dyDescent="0.25">
      <c r="A230" s="30" t="s">
        <v>56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1.4764565043894652E-2</v>
      </c>
      <c r="K230" s="1">
        <v>0</v>
      </c>
      <c r="L230" s="1">
        <v>1.3475125646441838E-3</v>
      </c>
    </row>
    <row r="231" spans="1:12" x14ac:dyDescent="0.25">
      <c r="A231" s="4" t="s">
        <v>50</v>
      </c>
      <c r="B231" s="1">
        <v>0.67749068901303533</v>
      </c>
      <c r="C231" s="1">
        <v>0.28258928571428571</v>
      </c>
      <c r="D231" s="1">
        <v>0.75244635193133047</v>
      </c>
      <c r="E231" s="1">
        <v>0.99737118822292326</v>
      </c>
      <c r="F231" s="1">
        <v>0.97385775543397901</v>
      </c>
      <c r="G231" s="1">
        <v>1</v>
      </c>
      <c r="H231" s="1">
        <v>0.91525781910397297</v>
      </c>
      <c r="I231" s="1">
        <v>1</v>
      </c>
      <c r="J231" s="1">
        <v>0.278731045490822</v>
      </c>
      <c r="K231" s="1">
        <v>1</v>
      </c>
      <c r="L231" s="1">
        <v>0.794504333891762</v>
      </c>
    </row>
    <row r="232" spans="1:12" x14ac:dyDescent="0.25">
      <c r="A232" s="29" t="s">
        <v>5</v>
      </c>
      <c r="B232" s="1">
        <v>0.41431564245810054</v>
      </c>
      <c r="C232" s="1">
        <v>0.28258928571428571</v>
      </c>
      <c r="D232" s="1">
        <v>0.58841201716738201</v>
      </c>
      <c r="E232" s="1">
        <v>0.97518401682439537</v>
      </c>
      <c r="F232" s="1">
        <v>0.40211444625166348</v>
      </c>
      <c r="G232" s="1">
        <v>0.49230769230769234</v>
      </c>
      <c r="H232" s="1">
        <v>0.42999436460974921</v>
      </c>
      <c r="I232" s="1">
        <v>0.91696428571428568</v>
      </c>
      <c r="J232" s="1">
        <v>0.25718276137270552</v>
      </c>
      <c r="K232" s="1">
        <v>0.52152317880794707</v>
      </c>
      <c r="L232" s="1">
        <v>0.45002913540680312</v>
      </c>
    </row>
    <row r="233" spans="1:12" x14ac:dyDescent="0.25">
      <c r="A233" s="30" t="s">
        <v>1190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5.7480980557903637E-3</v>
      </c>
      <c r="I233" s="1">
        <v>0</v>
      </c>
      <c r="J233" s="1">
        <v>0</v>
      </c>
      <c r="K233" s="1">
        <v>0</v>
      </c>
      <c r="L233" s="1">
        <v>1.4859057469589919E-3</v>
      </c>
    </row>
    <row r="234" spans="1:12" x14ac:dyDescent="0.25">
      <c r="A234" s="30" t="s">
        <v>75</v>
      </c>
      <c r="B234" s="1">
        <v>2.132216014897579E-2</v>
      </c>
      <c r="C234" s="1">
        <v>0.18982142857142856</v>
      </c>
      <c r="D234" s="1">
        <v>0</v>
      </c>
      <c r="E234" s="1">
        <v>0</v>
      </c>
      <c r="F234" s="1">
        <v>1.1533343190891616E-3</v>
      </c>
      <c r="G234" s="1">
        <v>0</v>
      </c>
      <c r="H234" s="1">
        <v>9.3124823894054666E-3</v>
      </c>
      <c r="I234" s="1">
        <v>5.7500000000000002E-2</v>
      </c>
      <c r="J234" s="1">
        <v>2.7932960893854749E-3</v>
      </c>
      <c r="K234" s="1">
        <v>0</v>
      </c>
      <c r="L234" s="1">
        <v>1.519775657367616E-2</v>
      </c>
    </row>
    <row r="235" spans="1:12" x14ac:dyDescent="0.25">
      <c r="A235" s="30" t="s">
        <v>169</v>
      </c>
      <c r="B235" s="1">
        <v>7.0065176908752332E-3</v>
      </c>
      <c r="C235" s="1">
        <v>0</v>
      </c>
      <c r="D235" s="1">
        <v>5.4535050071530755E-2</v>
      </c>
      <c r="E235" s="1">
        <v>0.21587802313354365</v>
      </c>
      <c r="F235" s="1">
        <v>0.11911873428951648</v>
      </c>
      <c r="G235" s="1">
        <v>0.49230769230769234</v>
      </c>
      <c r="H235" s="1">
        <v>7.0512820512820512E-2</v>
      </c>
      <c r="I235" s="1">
        <v>0.27500000000000002</v>
      </c>
      <c r="J235" s="1">
        <v>3.9505187549880284E-2</v>
      </c>
      <c r="K235" s="1">
        <v>0.41490066225165562</v>
      </c>
      <c r="L235" s="1">
        <v>8.258795250928691E-2</v>
      </c>
    </row>
    <row r="236" spans="1:12" x14ac:dyDescent="0.25">
      <c r="A236" s="30" t="s">
        <v>182</v>
      </c>
      <c r="B236" s="1">
        <v>0.1306564245810056</v>
      </c>
      <c r="C236" s="1">
        <v>9.2767857142857138E-2</v>
      </c>
      <c r="D236" s="1">
        <v>0.25301859799713877</v>
      </c>
      <c r="E236" s="1">
        <v>3.2281808622502628E-2</v>
      </c>
      <c r="F236" s="1">
        <v>4.3501404702055303E-2</v>
      </c>
      <c r="G236" s="1">
        <v>0</v>
      </c>
      <c r="H236" s="1">
        <v>6.0214144829529442E-2</v>
      </c>
      <c r="I236" s="1">
        <v>0</v>
      </c>
      <c r="J236" s="1">
        <v>4.3894652833200321E-2</v>
      </c>
      <c r="K236" s="1">
        <v>0</v>
      </c>
      <c r="L236" s="1">
        <v>8.783596765969845E-2</v>
      </c>
    </row>
    <row r="237" spans="1:12" x14ac:dyDescent="0.25">
      <c r="A237" s="30" t="s">
        <v>60</v>
      </c>
      <c r="B237" s="1">
        <v>8.8454376163873375E-4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1.606086221470837E-3</v>
      </c>
      <c r="I237" s="1">
        <v>0</v>
      </c>
      <c r="J237" s="1">
        <v>0</v>
      </c>
      <c r="K237" s="1">
        <v>0</v>
      </c>
      <c r="L237" s="1">
        <v>5.5357272925923233E-4</v>
      </c>
    </row>
    <row r="238" spans="1:12" x14ac:dyDescent="0.25">
      <c r="A238" s="30" t="s">
        <v>67</v>
      </c>
      <c r="B238" s="1">
        <v>2.5605214152700186E-4</v>
      </c>
      <c r="C238" s="1">
        <v>0</v>
      </c>
      <c r="D238" s="1">
        <v>0</v>
      </c>
      <c r="E238" s="1">
        <v>2.5552050473186119E-2</v>
      </c>
      <c r="F238" s="1">
        <v>1.7743604909064024E-4</v>
      </c>
      <c r="G238" s="1">
        <v>0</v>
      </c>
      <c r="H238" s="1">
        <v>1.4088475626937166E-5</v>
      </c>
      <c r="I238" s="1">
        <v>0</v>
      </c>
      <c r="J238" s="1">
        <v>0</v>
      </c>
      <c r="K238" s="1">
        <v>0</v>
      </c>
      <c r="L238" s="1">
        <v>9.7239420205404614E-4</v>
      </c>
    </row>
    <row r="239" spans="1:12" x14ac:dyDescent="0.25">
      <c r="A239" s="30" t="s">
        <v>966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1.6342631727247112E-3</v>
      </c>
      <c r="I239" s="1">
        <v>0</v>
      </c>
      <c r="J239" s="1">
        <v>0</v>
      </c>
      <c r="K239" s="1">
        <v>0</v>
      </c>
      <c r="L239" s="1">
        <v>4.2246339864520358E-4</v>
      </c>
    </row>
    <row r="240" spans="1:12" x14ac:dyDescent="0.25">
      <c r="A240" s="30" t="s">
        <v>93</v>
      </c>
      <c r="B240" s="1">
        <v>5.3538175046554933E-4</v>
      </c>
      <c r="C240" s="1">
        <v>0</v>
      </c>
      <c r="D240" s="1">
        <v>6.969957081545064E-2</v>
      </c>
      <c r="E240" s="1">
        <v>1.1146161934805467E-2</v>
      </c>
      <c r="F240" s="1">
        <v>7.2453053378678097E-4</v>
      </c>
      <c r="G240" s="1">
        <v>0</v>
      </c>
      <c r="H240" s="1">
        <v>1.5497323189630883E-4</v>
      </c>
      <c r="I240" s="1">
        <v>0</v>
      </c>
      <c r="J240" s="1">
        <v>0.16400638467677575</v>
      </c>
      <c r="K240" s="1">
        <v>0</v>
      </c>
      <c r="L240" s="1">
        <v>2.4528370602374536E-2</v>
      </c>
    </row>
    <row r="241" spans="1:12" x14ac:dyDescent="0.25">
      <c r="A241" s="30" t="s">
        <v>350</v>
      </c>
      <c r="B241" s="1">
        <v>1.1522346368715084E-2</v>
      </c>
      <c r="C241" s="1">
        <v>0</v>
      </c>
      <c r="D241" s="1">
        <v>5.2989985693848357E-2</v>
      </c>
      <c r="E241" s="1">
        <v>0.19032597266035753</v>
      </c>
      <c r="F241" s="1">
        <v>1.0084282123318054E-2</v>
      </c>
      <c r="G241" s="1">
        <v>0</v>
      </c>
      <c r="H241" s="1">
        <v>7.945900253592561E-2</v>
      </c>
      <c r="I241" s="1">
        <v>0.36964285714285716</v>
      </c>
      <c r="J241" s="1">
        <v>0</v>
      </c>
      <c r="K241" s="1">
        <v>1.8874172185430464E-2</v>
      </c>
      <c r="L241" s="1">
        <v>4.6117707043484592E-2</v>
      </c>
    </row>
    <row r="242" spans="1:12" x14ac:dyDescent="0.25">
      <c r="A242" s="30" t="s">
        <v>518</v>
      </c>
      <c r="B242" s="1">
        <v>0.23284450651769087</v>
      </c>
      <c r="C242" s="1">
        <v>0</v>
      </c>
      <c r="D242" s="1">
        <v>0.10217453505007153</v>
      </c>
      <c r="E242" s="1">
        <v>0.48065194532071503</v>
      </c>
      <c r="F242" s="1">
        <v>0.22735472423480704</v>
      </c>
      <c r="G242" s="1">
        <v>0</v>
      </c>
      <c r="H242" s="1">
        <v>0.19460411383488307</v>
      </c>
      <c r="I242" s="1">
        <v>4.4999999999999998E-2</v>
      </c>
      <c r="J242" s="1">
        <v>1.9952114924181963E-3</v>
      </c>
      <c r="K242" s="1">
        <v>8.7748344370860931E-2</v>
      </c>
      <c r="L242" s="1">
        <v>0.17541700050986961</v>
      </c>
    </row>
    <row r="243" spans="1:12" x14ac:dyDescent="0.25">
      <c r="A243" s="30" t="s">
        <v>657</v>
      </c>
      <c r="B243" s="1">
        <v>9.2877094972067045E-3</v>
      </c>
      <c r="C243" s="1">
        <v>0</v>
      </c>
      <c r="D243" s="1">
        <v>5.599427753934192E-2</v>
      </c>
      <c r="E243" s="1">
        <v>1.9348054679284962E-2</v>
      </c>
      <c r="F243" s="1">
        <v>0</v>
      </c>
      <c r="G243" s="1">
        <v>0</v>
      </c>
      <c r="H243" s="1">
        <v>6.7342913496759652E-3</v>
      </c>
      <c r="I243" s="1">
        <v>0.16982142857142857</v>
      </c>
      <c r="J243" s="1">
        <v>4.9880287310454909E-3</v>
      </c>
      <c r="K243" s="1">
        <v>0</v>
      </c>
      <c r="L243" s="1">
        <v>1.4910044431495375E-2</v>
      </c>
    </row>
    <row r="244" spans="1:12" x14ac:dyDescent="0.25">
      <c r="A244" s="29" t="s">
        <v>1</v>
      </c>
      <c r="B244" s="1">
        <v>0.26317504655493484</v>
      </c>
      <c r="C244" s="1">
        <v>0</v>
      </c>
      <c r="D244" s="1">
        <v>0.16403433476394849</v>
      </c>
      <c r="E244" s="1">
        <v>2.2187171398527866E-2</v>
      </c>
      <c r="F244" s="1">
        <v>0.57174330918231553</v>
      </c>
      <c r="G244" s="1">
        <v>0.50769230769230766</v>
      </c>
      <c r="H244" s="1">
        <v>0.4852634544942237</v>
      </c>
      <c r="I244" s="1">
        <v>8.3035714285714282E-2</v>
      </c>
      <c r="J244" s="1">
        <v>2.1548284118116521E-2</v>
      </c>
      <c r="K244" s="1">
        <v>0.47847682119205298</v>
      </c>
      <c r="L244" s="1">
        <v>0.34447519848495883</v>
      </c>
    </row>
    <row r="245" spans="1:12" x14ac:dyDescent="0.25">
      <c r="A245" s="30" t="s">
        <v>756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9.5801634263172725E-4</v>
      </c>
      <c r="I245" s="1">
        <v>0</v>
      </c>
      <c r="J245" s="1">
        <v>0</v>
      </c>
      <c r="K245" s="1">
        <v>0</v>
      </c>
      <c r="L245" s="1">
        <v>2.4765095782649865E-4</v>
      </c>
    </row>
    <row r="246" spans="1:12" x14ac:dyDescent="0.25">
      <c r="A246" s="30" t="s">
        <v>97</v>
      </c>
      <c r="B246" s="1">
        <v>9.3598696461824948E-2</v>
      </c>
      <c r="C246" s="1">
        <v>0</v>
      </c>
      <c r="D246" s="1">
        <v>5.748211731044349E-2</v>
      </c>
      <c r="E246" s="1">
        <v>0</v>
      </c>
      <c r="F246" s="1">
        <v>0.34138695845039185</v>
      </c>
      <c r="G246" s="1">
        <v>0.33846153846153848</v>
      </c>
      <c r="H246" s="1">
        <v>0.30131022823330517</v>
      </c>
      <c r="I246" s="1">
        <v>0</v>
      </c>
      <c r="J246" s="1">
        <v>4.3894652833200319E-3</v>
      </c>
      <c r="K246" s="1">
        <v>0.32284768211920528</v>
      </c>
      <c r="L246" s="1">
        <v>0.19223905601281957</v>
      </c>
    </row>
    <row r="247" spans="1:12" x14ac:dyDescent="0.25">
      <c r="A247" s="30" t="s">
        <v>71</v>
      </c>
      <c r="B247" s="1">
        <v>0</v>
      </c>
      <c r="C247" s="1">
        <v>0</v>
      </c>
      <c r="D247" s="1">
        <v>0</v>
      </c>
      <c r="E247" s="1">
        <v>1.1146161934805467E-2</v>
      </c>
      <c r="F247" s="1">
        <v>7.03090344521662E-2</v>
      </c>
      <c r="G247" s="1">
        <v>0</v>
      </c>
      <c r="H247" s="1">
        <v>2.2964215271907579E-3</v>
      </c>
      <c r="I247" s="1">
        <v>0</v>
      </c>
      <c r="J247" s="1">
        <v>0</v>
      </c>
      <c r="K247" s="1">
        <v>0</v>
      </c>
      <c r="L247" s="1">
        <v>1.8297035472357785E-2</v>
      </c>
    </row>
    <row r="248" spans="1:12" x14ac:dyDescent="0.25">
      <c r="A248" s="30" t="s">
        <v>59</v>
      </c>
      <c r="B248" s="1">
        <v>1.1638733705772812E-4</v>
      </c>
      <c r="C248" s="1">
        <v>0</v>
      </c>
      <c r="D248" s="1">
        <v>9.8998569384835481E-3</v>
      </c>
      <c r="E248" s="1">
        <v>0</v>
      </c>
      <c r="F248" s="1">
        <v>0</v>
      </c>
      <c r="G248" s="1">
        <v>0</v>
      </c>
      <c r="H248" s="1">
        <v>1.1735700197238659E-2</v>
      </c>
      <c r="I248" s="1">
        <v>0</v>
      </c>
      <c r="J248" s="1">
        <v>3.5913806863527532E-3</v>
      </c>
      <c r="K248" s="1">
        <v>0</v>
      </c>
      <c r="L248" s="1">
        <v>4.6398135333964603E-3</v>
      </c>
    </row>
    <row r="249" spans="1:12" x14ac:dyDescent="0.25">
      <c r="A249" s="30" t="s">
        <v>303</v>
      </c>
      <c r="B249" s="1">
        <v>7.2602420856610797E-2</v>
      </c>
      <c r="C249" s="1">
        <v>0</v>
      </c>
      <c r="D249" s="1">
        <v>3.0357653791130187E-2</v>
      </c>
      <c r="E249" s="1">
        <v>3.0494216614090431E-3</v>
      </c>
      <c r="F249" s="1">
        <v>8.133964217063433E-2</v>
      </c>
      <c r="G249" s="1">
        <v>0.16923076923076924</v>
      </c>
      <c r="H249" s="1">
        <v>5.3014933784164553E-2</v>
      </c>
      <c r="I249" s="1">
        <v>5.1428571428571428E-2</v>
      </c>
      <c r="J249" s="1">
        <v>7.9808459696727851E-3</v>
      </c>
      <c r="K249" s="1">
        <v>0</v>
      </c>
      <c r="L249" s="1">
        <v>5.1245538640833276E-2</v>
      </c>
    </row>
    <row r="250" spans="1:12" x14ac:dyDescent="0.25">
      <c r="A250" s="30" t="s">
        <v>661</v>
      </c>
      <c r="B250" s="1">
        <v>8.4217877094972068E-2</v>
      </c>
      <c r="C250" s="1">
        <v>0</v>
      </c>
      <c r="D250" s="1">
        <v>3.6795422031473533E-2</v>
      </c>
      <c r="E250" s="1">
        <v>4.5215562565720296E-3</v>
      </c>
      <c r="F250" s="1">
        <v>1.8305485731184387E-2</v>
      </c>
      <c r="G250" s="1">
        <v>0</v>
      </c>
      <c r="H250" s="1">
        <v>2.8261482107635953E-2</v>
      </c>
      <c r="I250" s="1">
        <v>1.9642857142857144E-3</v>
      </c>
      <c r="J250" s="1">
        <v>4.7885075818036712E-3</v>
      </c>
      <c r="K250" s="1">
        <v>0</v>
      </c>
      <c r="L250" s="1">
        <v>3.0308106926942968E-2</v>
      </c>
    </row>
    <row r="251" spans="1:12" x14ac:dyDescent="0.25">
      <c r="A251" s="30" t="s">
        <v>823</v>
      </c>
      <c r="B251" s="1">
        <v>2.4441340782122905E-3</v>
      </c>
      <c r="C251" s="1">
        <v>0</v>
      </c>
      <c r="D251" s="1">
        <v>2.3948497854077253E-2</v>
      </c>
      <c r="E251" s="1">
        <v>3.4700315457413251E-3</v>
      </c>
      <c r="F251" s="1">
        <v>4.5985509389324261E-2</v>
      </c>
      <c r="G251" s="1">
        <v>0</v>
      </c>
      <c r="H251" s="1">
        <v>6.0171879402648634E-2</v>
      </c>
      <c r="I251" s="1">
        <v>0</v>
      </c>
      <c r="J251" s="1">
        <v>7.9808459696727857E-4</v>
      </c>
      <c r="K251" s="1">
        <v>0</v>
      </c>
      <c r="L251" s="1">
        <v>3.0504770922864011E-2</v>
      </c>
    </row>
    <row r="252" spans="1:12" x14ac:dyDescent="0.25">
      <c r="A252" s="30" t="s">
        <v>1000</v>
      </c>
      <c r="B252" s="1">
        <v>1.0195530726256983E-2</v>
      </c>
      <c r="C252" s="1">
        <v>0</v>
      </c>
      <c r="D252" s="1">
        <v>5.5507868383404867E-3</v>
      </c>
      <c r="E252" s="1">
        <v>0</v>
      </c>
      <c r="F252" s="1">
        <v>1.0232145497560255E-2</v>
      </c>
      <c r="G252" s="1">
        <v>0</v>
      </c>
      <c r="H252" s="1">
        <v>2.4795717103409411E-2</v>
      </c>
      <c r="I252" s="1">
        <v>2.9642857142857144E-2</v>
      </c>
      <c r="J252" s="1">
        <v>0</v>
      </c>
      <c r="K252" s="1">
        <v>0.15562913907284767</v>
      </c>
      <c r="L252" s="1">
        <v>1.5259669313132785E-2</v>
      </c>
    </row>
    <row r="253" spans="1:12" x14ac:dyDescent="0.25">
      <c r="A253" s="30" t="s">
        <v>1183</v>
      </c>
      <c r="B253" s="1">
        <v>0</v>
      </c>
      <c r="C253" s="1">
        <v>0</v>
      </c>
      <c r="D253" s="1">
        <v>0</v>
      </c>
      <c r="E253" s="1">
        <v>0</v>
      </c>
      <c r="F253" s="96">
        <v>4.1845334910542657E-3</v>
      </c>
      <c r="G253" s="1">
        <v>0</v>
      </c>
      <c r="H253" s="96">
        <v>2.7190757959988728E-3</v>
      </c>
      <c r="I253" s="1">
        <v>0</v>
      </c>
      <c r="J253" s="1">
        <v>0</v>
      </c>
      <c r="K253" s="1">
        <v>0</v>
      </c>
      <c r="L253" s="96">
        <v>1.7335567047854906E-3</v>
      </c>
    </row>
    <row r="254" spans="1:12" x14ac:dyDescent="0.25">
      <c r="A254" s="4" t="s">
        <v>539</v>
      </c>
      <c r="B254" s="1">
        <v>2.7932960893854746E-4</v>
      </c>
      <c r="C254" s="1">
        <v>0.71741071428571423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2.9306577318085805E-2</v>
      </c>
    </row>
    <row r="255" spans="1:12" x14ac:dyDescent="0.25">
      <c r="A255" s="29" t="s">
        <v>9</v>
      </c>
      <c r="B255" s="1">
        <v>0</v>
      </c>
      <c r="C255" s="1">
        <v>0.71741071428571423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2.9262874207881127E-2</v>
      </c>
    </row>
    <row r="256" spans="1:12" x14ac:dyDescent="0.25">
      <c r="A256" s="30" t="s">
        <v>538</v>
      </c>
      <c r="B256" s="1">
        <v>0</v>
      </c>
      <c r="C256" s="1">
        <v>0.71741071428571423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2.9262874207881127E-2</v>
      </c>
    </row>
    <row r="257" spans="1:18" x14ac:dyDescent="0.25">
      <c r="A257" s="29" t="s">
        <v>1249</v>
      </c>
      <c r="B257" s="1">
        <v>2.7932960893854746E-4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4.3703110204676234E-5</v>
      </c>
    </row>
    <row r="258" spans="1:18" x14ac:dyDescent="0.25">
      <c r="A258" s="30" t="s">
        <v>1250</v>
      </c>
      <c r="B258" s="94">
        <v>2.7932960893854746E-4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4.3703110204676234E-5</v>
      </c>
    </row>
    <row r="259" spans="1:18" x14ac:dyDescent="0.25">
      <c r="A259" s="4" t="s">
        <v>32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</row>
    <row r="260" spans="1:18" s="33" customFormat="1" ht="18.75" x14ac:dyDescent="0.3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8" x14ac:dyDescent="0.25">
      <c r="B261"/>
      <c r="C261"/>
      <c r="D261"/>
      <c r="E261"/>
      <c r="F261"/>
      <c r="G261"/>
      <c r="H261"/>
      <c r="I261"/>
      <c r="J261"/>
      <c r="K261"/>
      <c r="L261"/>
    </row>
    <row r="262" spans="1:18" x14ac:dyDescent="0.25">
      <c r="A262" s="25" t="s">
        <v>250</v>
      </c>
      <c r="K262" s="4"/>
      <c r="N262" s="4"/>
    </row>
    <row r="263" spans="1:18" x14ac:dyDescent="0.25">
      <c r="A263" s="8" t="s">
        <v>30</v>
      </c>
      <c r="B263" s="8" t="s">
        <v>31</v>
      </c>
      <c r="K263"/>
      <c r="L263"/>
      <c r="M263"/>
      <c r="N263"/>
      <c r="O263"/>
      <c r="P263"/>
      <c r="Q263"/>
      <c r="R263"/>
    </row>
    <row r="264" spans="1:18" x14ac:dyDescent="0.25">
      <c r="A264" s="8" t="s">
        <v>33</v>
      </c>
      <c r="B264" s="5" t="s">
        <v>64</v>
      </c>
      <c r="C264" s="5" t="s">
        <v>283</v>
      </c>
      <c r="D264" s="5" t="s">
        <v>870</v>
      </c>
      <c r="E264" s="5" t="s">
        <v>892</v>
      </c>
      <c r="F264" s="5" t="s">
        <v>957</v>
      </c>
      <c r="G264" s="5" t="s">
        <v>1001</v>
      </c>
      <c r="H264" s="5" t="s">
        <v>1076</v>
      </c>
      <c r="I264" s="5" t="s">
        <v>1140</v>
      </c>
      <c r="J264" s="5" t="s">
        <v>32</v>
      </c>
      <c r="K264"/>
      <c r="L264"/>
      <c r="M264"/>
      <c r="N264"/>
      <c r="O264"/>
      <c r="P264"/>
      <c r="Q264"/>
      <c r="R264"/>
    </row>
    <row r="265" spans="1:18" x14ac:dyDescent="0.25">
      <c r="A265" s="4" t="s">
        <v>7</v>
      </c>
      <c r="B265" s="1">
        <v>6.9828273313528005E-2</v>
      </c>
      <c r="C265" s="1">
        <v>5.0046125461254615E-2</v>
      </c>
      <c r="D265" s="1">
        <v>7.7972218725082879E-2</v>
      </c>
      <c r="E265" s="1">
        <v>4.3122872620931015E-2</v>
      </c>
      <c r="F265" s="1">
        <v>4.7403388583645602E-2</v>
      </c>
      <c r="G265" s="1">
        <v>5.6703377478188599E-2</v>
      </c>
      <c r="H265" s="1">
        <v>3.1838825152461475E-2</v>
      </c>
      <c r="I265" s="1">
        <v>3.4947920460339427E-2</v>
      </c>
      <c r="J265" s="1">
        <v>4.8643126302711691E-2</v>
      </c>
      <c r="K265"/>
      <c r="L265"/>
      <c r="M265"/>
      <c r="N265"/>
      <c r="O265"/>
      <c r="P265"/>
      <c r="Q265"/>
      <c r="R265"/>
    </row>
    <row r="266" spans="1:18" x14ac:dyDescent="0.25">
      <c r="A266" s="4" t="s">
        <v>3</v>
      </c>
      <c r="B266" s="1">
        <v>0.93017172668647197</v>
      </c>
      <c r="C266" s="1">
        <v>0.94995387453874536</v>
      </c>
      <c r="D266" s="1">
        <v>0.92202778127491714</v>
      </c>
      <c r="E266" s="1">
        <v>0.95687712737906894</v>
      </c>
      <c r="F266" s="1">
        <v>0.95259661141635443</v>
      </c>
      <c r="G266" s="1">
        <v>0.94329662252181135</v>
      </c>
      <c r="H266" s="1">
        <v>0.9681611748475385</v>
      </c>
      <c r="I266" s="1">
        <v>0.96505207953966055</v>
      </c>
      <c r="J266" s="1">
        <v>0.95135687369728827</v>
      </c>
      <c r="K266"/>
      <c r="L266"/>
      <c r="M266"/>
      <c r="N266"/>
      <c r="O266"/>
      <c r="P266"/>
      <c r="Q266"/>
      <c r="R266"/>
    </row>
    <row r="267" spans="1:18" x14ac:dyDescent="0.25">
      <c r="A267" s="4" t="s">
        <v>32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/>
      <c r="L267"/>
      <c r="M267"/>
      <c r="N267"/>
      <c r="O267"/>
      <c r="P267"/>
      <c r="Q267"/>
      <c r="R267"/>
    </row>
    <row r="268" spans="1:18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0" t="s">
        <v>254</v>
      </c>
      <c r="B269" s="1"/>
      <c r="C269" s="1"/>
      <c r="D269" s="1"/>
      <c r="E269" s="1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s="8" t="s">
        <v>27</v>
      </c>
      <c r="B270" s="5" t="s">
        <v>1140</v>
      </c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 s="40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 s="8" t="s">
        <v>30</v>
      </c>
      <c r="B272" s="8" t="s">
        <v>31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x14ac:dyDescent="0.25">
      <c r="A273" s="8" t="s">
        <v>33</v>
      </c>
      <c r="B273" s="5" t="s">
        <v>7</v>
      </c>
      <c r="C273" s="5" t="s">
        <v>3</v>
      </c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x14ac:dyDescent="0.25">
      <c r="A274" s="4" t="s">
        <v>29</v>
      </c>
      <c r="B274" s="1">
        <v>0.14046288906624102</v>
      </c>
      <c r="C274" s="1">
        <v>0.85953711093375895</v>
      </c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18" x14ac:dyDescent="0.25">
      <c r="A275" s="4" t="s">
        <v>16</v>
      </c>
      <c r="B275" s="1">
        <v>8.3928571428571429E-3</v>
      </c>
      <c r="C275" s="1">
        <v>0.99160714285714291</v>
      </c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18" x14ac:dyDescent="0.25">
      <c r="A276" s="4" t="s">
        <v>15</v>
      </c>
      <c r="B276" s="1">
        <v>3.9320935474781632E-2</v>
      </c>
      <c r="C276" s="1">
        <v>0.96067906452521834</v>
      </c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x14ac:dyDescent="0.25">
      <c r="A277" s="4" t="s">
        <v>284</v>
      </c>
      <c r="B277" s="1">
        <v>0.49230769230769234</v>
      </c>
      <c r="C277" s="1">
        <v>0.50769230769230766</v>
      </c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1:18" x14ac:dyDescent="0.25">
      <c r="A278" s="4" t="s">
        <v>14</v>
      </c>
      <c r="B278" s="1">
        <v>2.5935235842081916E-2</v>
      </c>
      <c r="C278" s="1">
        <v>0.97406476415791809</v>
      </c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1:18" x14ac:dyDescent="0.25">
      <c r="A279" s="4" t="s">
        <v>630</v>
      </c>
      <c r="B279" s="1">
        <v>0</v>
      </c>
      <c r="C279" s="1">
        <v>1</v>
      </c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x14ac:dyDescent="0.25">
      <c r="A280" s="4" t="s">
        <v>13</v>
      </c>
      <c r="B280" s="1">
        <v>2.2607781282860149E-2</v>
      </c>
      <c r="C280" s="1">
        <v>0.97739221871713988</v>
      </c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x14ac:dyDescent="0.25">
      <c r="A281" s="4" t="s">
        <v>10</v>
      </c>
      <c r="B281" s="1">
        <v>1.602288984263233E-2</v>
      </c>
      <c r="C281" s="1">
        <v>0.98397711015736766</v>
      </c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18" x14ac:dyDescent="0.25">
      <c r="A282" s="4" t="s">
        <v>9</v>
      </c>
      <c r="B282" s="1">
        <v>0</v>
      </c>
      <c r="C282" s="1">
        <v>1</v>
      </c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1:18" x14ac:dyDescent="0.25">
      <c r="A283" s="4" t="s">
        <v>0</v>
      </c>
      <c r="B283" s="1">
        <v>9.0549348230912485E-3</v>
      </c>
      <c r="C283" s="1">
        <v>0.99094506517690872</v>
      </c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x14ac:dyDescent="0.25">
      <c r="A284" s="4" t="s">
        <v>32</v>
      </c>
      <c r="B284" s="1">
        <v>3.4947920460339427E-2</v>
      </c>
      <c r="C284" s="1">
        <v>0.96505207953966055</v>
      </c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1:18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18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1:24" x14ac:dyDescent="0.25">
      <c r="A289"/>
      <c r="B289"/>
      <c r="C289"/>
      <c r="D289"/>
    </row>
    <row r="291" spans="1:24" s="33" customFormat="1" ht="18.75" x14ac:dyDescent="0.3">
      <c r="A291" s="41" t="s">
        <v>253</v>
      </c>
      <c r="I291" s="34"/>
      <c r="J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 s="43" customFormat="1" ht="18.75" x14ac:dyDescent="0.3">
      <c r="A292" s="42"/>
      <c r="I292" s="14"/>
      <c r="J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x14ac:dyDescent="0.25">
      <c r="A293" s="25" t="s">
        <v>250</v>
      </c>
    </row>
    <row r="294" spans="1:24" x14ac:dyDescent="0.25">
      <c r="A294" s="8" t="s">
        <v>30</v>
      </c>
      <c r="B294" s="8" t="s">
        <v>31</v>
      </c>
      <c r="K294"/>
      <c r="L294"/>
      <c r="M294"/>
      <c r="N294"/>
      <c r="O294"/>
      <c r="P294"/>
      <c r="Q294"/>
      <c r="R294"/>
    </row>
    <row r="295" spans="1:24" x14ac:dyDescent="0.25">
      <c r="A295" s="8" t="s">
        <v>33</v>
      </c>
      <c r="B295" s="5" t="s">
        <v>64</v>
      </c>
      <c r="C295" s="5" t="s">
        <v>283</v>
      </c>
      <c r="D295" s="5" t="s">
        <v>870</v>
      </c>
      <c r="E295" s="5" t="s">
        <v>892</v>
      </c>
      <c r="F295" s="5" t="s">
        <v>957</v>
      </c>
      <c r="G295" s="5" t="s">
        <v>1001</v>
      </c>
      <c r="H295" s="5" t="s">
        <v>1076</v>
      </c>
      <c r="I295" s="5" t="s">
        <v>1140</v>
      </c>
      <c r="J295" s="5" t="s">
        <v>32</v>
      </c>
      <c r="K295"/>
      <c r="L295"/>
      <c r="M295"/>
      <c r="N295"/>
      <c r="O295"/>
      <c r="P295"/>
      <c r="Q295"/>
      <c r="R295"/>
    </row>
    <row r="296" spans="1:24" x14ac:dyDescent="0.25">
      <c r="A296" s="4">
        <v>10</v>
      </c>
      <c r="B296" s="96">
        <v>1.9563799724657631E-3</v>
      </c>
      <c r="C296" s="96">
        <v>1.3837638376383763E-3</v>
      </c>
      <c r="D296" s="96">
        <v>1.4163414327080447E-3</v>
      </c>
      <c r="E296" s="96">
        <v>1.2944052926794189E-3</v>
      </c>
      <c r="F296" s="96">
        <v>9.7703395480355868E-4</v>
      </c>
      <c r="G296" s="96">
        <v>7.0999294183487236E-4</v>
      </c>
      <c r="H296" s="96">
        <v>5.1096009401665728E-4</v>
      </c>
      <c r="I296" s="96">
        <v>6.1912739456624667E-4</v>
      </c>
      <c r="J296" s="96">
        <v>1.0039507744681628E-3</v>
      </c>
      <c r="K296"/>
      <c r="L296"/>
      <c r="M296"/>
      <c r="N296"/>
      <c r="O296"/>
      <c r="P296"/>
      <c r="Q296"/>
      <c r="R296"/>
    </row>
    <row r="297" spans="1:24" x14ac:dyDescent="0.25">
      <c r="A297" s="4">
        <v>11</v>
      </c>
      <c r="B297" s="1">
        <v>6.5437287153104845E-2</v>
      </c>
      <c r="C297" s="1">
        <v>4.7063345633456335E-2</v>
      </c>
      <c r="D297" s="1">
        <v>3.9132989214822278E-2</v>
      </c>
      <c r="E297" s="1">
        <v>2.4435495469581476E-2</v>
      </c>
      <c r="F297" s="1">
        <v>3.2805351847168901E-2</v>
      </c>
      <c r="G297" s="1">
        <v>3.5015181319668055E-2</v>
      </c>
      <c r="H297" s="1">
        <v>1.4210701908886798E-2</v>
      </c>
      <c r="I297" s="1">
        <v>2.8104741787457206E-2</v>
      </c>
      <c r="J297" s="1">
        <v>3.2690006240466744E-2</v>
      </c>
      <c r="K297"/>
      <c r="L297"/>
      <c r="M297"/>
      <c r="N297"/>
      <c r="O297"/>
      <c r="P297"/>
      <c r="Q297"/>
      <c r="R297"/>
    </row>
    <row r="298" spans="1:24" x14ac:dyDescent="0.25">
      <c r="A298" s="4">
        <v>12</v>
      </c>
      <c r="B298" s="1">
        <v>2.0288384899644954E-3</v>
      </c>
      <c r="C298" s="1">
        <v>0</v>
      </c>
      <c r="D298" s="1">
        <v>5.245709010029796E-6</v>
      </c>
      <c r="E298" s="1">
        <v>7.9102545663742275E-4</v>
      </c>
      <c r="F298" s="1">
        <v>0</v>
      </c>
      <c r="G298" s="1">
        <v>0</v>
      </c>
      <c r="H298" s="1">
        <v>0</v>
      </c>
      <c r="I298" s="1">
        <v>0</v>
      </c>
      <c r="J298" s="1">
        <v>2.5441025307545491E-4</v>
      </c>
      <c r="K298"/>
      <c r="L298"/>
      <c r="M298"/>
      <c r="N298"/>
      <c r="O298"/>
      <c r="P298"/>
      <c r="Q298"/>
      <c r="R298"/>
    </row>
    <row r="299" spans="1:24" x14ac:dyDescent="0.25">
      <c r="A299" s="4">
        <v>13</v>
      </c>
      <c r="B299" s="1">
        <v>0.11459314542424462</v>
      </c>
      <c r="C299" s="1">
        <v>8.6264862648626484E-2</v>
      </c>
      <c r="D299" s="1">
        <v>0.11628163162533048</v>
      </c>
      <c r="E299" s="1">
        <v>8.8920849513399486E-2</v>
      </c>
      <c r="F299" s="1">
        <v>8.9565277362697995E-2</v>
      </c>
      <c r="G299" s="1">
        <v>6.8125910983590804E-2</v>
      </c>
      <c r="H299" s="1">
        <v>0.12046635628345662</v>
      </c>
      <c r="I299" s="1">
        <v>7.2102847986015003E-2</v>
      </c>
      <c r="J299" s="1">
        <v>9.4197963120780978E-2</v>
      </c>
      <c r="K299"/>
      <c r="L299"/>
      <c r="M299"/>
      <c r="N299"/>
      <c r="O299"/>
      <c r="P299"/>
      <c r="Q299"/>
      <c r="R299"/>
    </row>
    <row r="300" spans="1:24" x14ac:dyDescent="0.25">
      <c r="A300" s="4">
        <v>14</v>
      </c>
      <c r="B300" s="1">
        <v>0.1977610318092892</v>
      </c>
      <c r="C300" s="1">
        <v>0.20191164411644116</v>
      </c>
      <c r="D300" s="1">
        <v>0.21639598808174912</v>
      </c>
      <c r="E300" s="1">
        <v>0.24148808667721366</v>
      </c>
      <c r="F300" s="1">
        <v>0.24056874870686681</v>
      </c>
      <c r="G300" s="1">
        <v>0.22868037370687314</v>
      </c>
      <c r="H300" s="1">
        <v>0.24887363355745445</v>
      </c>
      <c r="I300" s="1">
        <v>0.20036055065918859</v>
      </c>
      <c r="J300" s="1">
        <v>0.22403161532257052</v>
      </c>
      <c r="K300"/>
      <c r="L300"/>
      <c r="M300"/>
      <c r="N300"/>
      <c r="O300"/>
      <c r="P300"/>
      <c r="Q300"/>
      <c r="R300"/>
    </row>
    <row r="301" spans="1:24" x14ac:dyDescent="0.25">
      <c r="A301" s="4">
        <v>15</v>
      </c>
      <c r="B301" s="1">
        <v>0.55057604521411496</v>
      </c>
      <c r="C301" s="1">
        <v>0.59265067650676506</v>
      </c>
      <c r="D301" s="1">
        <v>0.56355701036552097</v>
      </c>
      <c r="E301" s="1">
        <v>0.56752001534109975</v>
      </c>
      <c r="F301" s="1">
        <v>0.5543575714384239</v>
      </c>
      <c r="G301" s="1">
        <v>0.58505506621728287</v>
      </c>
      <c r="H301" s="1">
        <v>0.53455743341739126</v>
      </c>
      <c r="I301" s="1">
        <v>0.59725762983465658</v>
      </c>
      <c r="J301" s="1">
        <v>0.56804276373957974</v>
      </c>
      <c r="K301"/>
      <c r="L301"/>
      <c r="M301"/>
      <c r="N301"/>
      <c r="O301"/>
      <c r="P301"/>
      <c r="Q301"/>
      <c r="R301"/>
    </row>
    <row r="302" spans="1:24" x14ac:dyDescent="0.25">
      <c r="A302" s="4">
        <v>16</v>
      </c>
      <c r="B302" s="1">
        <v>1.1187595101804218E-2</v>
      </c>
      <c r="C302" s="1">
        <v>1.6051660516605167E-2</v>
      </c>
      <c r="D302" s="1">
        <v>2.2315246128666751E-2</v>
      </c>
      <c r="E302" s="1">
        <v>1.9219521549451075E-2</v>
      </c>
      <c r="F302" s="1">
        <v>1.6816478539736546E-2</v>
      </c>
      <c r="G302" s="1">
        <v>1.2696344371635365E-2</v>
      </c>
      <c r="H302" s="1">
        <v>2.6098038213803736E-2</v>
      </c>
      <c r="I302" s="1">
        <v>1.8133148809090248E-2</v>
      </c>
      <c r="J302" s="1">
        <v>1.8577082313695828E-2</v>
      </c>
      <c r="K302"/>
      <c r="L302"/>
      <c r="M302"/>
      <c r="N302"/>
      <c r="O302"/>
      <c r="P302"/>
      <c r="Q302"/>
      <c r="R302"/>
    </row>
    <row r="303" spans="1:24" x14ac:dyDescent="0.25">
      <c r="A303" s="4">
        <v>17</v>
      </c>
      <c r="B303" s="1">
        <v>5.6459676835011956E-2</v>
      </c>
      <c r="C303" s="1">
        <v>5.4674046740467407E-2</v>
      </c>
      <c r="D303" s="1">
        <v>4.0895547442192287E-2</v>
      </c>
      <c r="E303" s="1">
        <v>5.6330600699937679E-2</v>
      </c>
      <c r="F303" s="1">
        <v>6.4909538150302301E-2</v>
      </c>
      <c r="G303" s="1">
        <v>6.9717130459114846E-2</v>
      </c>
      <c r="H303" s="1">
        <v>5.5282876524990456E-2</v>
      </c>
      <c r="I303" s="1">
        <v>8.3421953529026149E-2</v>
      </c>
      <c r="J303" s="1">
        <v>6.1202208235362571E-2</v>
      </c>
      <c r="K303"/>
      <c r="L303"/>
      <c r="M303"/>
      <c r="N303"/>
      <c r="O303"/>
      <c r="P303"/>
      <c r="Q303"/>
      <c r="R303"/>
    </row>
    <row r="304" spans="1:24" x14ac:dyDescent="0.25">
      <c r="A304" s="4" t="s">
        <v>32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/>
      <c r="L304"/>
      <c r="M304"/>
      <c r="N304"/>
      <c r="O304"/>
      <c r="P304"/>
      <c r="Q304"/>
      <c r="R304"/>
    </row>
    <row r="305" spans="1:18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1:18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1:18" x14ac:dyDescent="0.25">
      <c r="A307" s="8" t="s">
        <v>27</v>
      </c>
      <c r="B307" s="5" t="s">
        <v>1140</v>
      </c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1:18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18" x14ac:dyDescent="0.25">
      <c r="A309" s="8" t="s">
        <v>30</v>
      </c>
      <c r="B309" s="8" t="s">
        <v>31</v>
      </c>
      <c r="I309"/>
      <c r="J309"/>
      <c r="K309"/>
      <c r="L309"/>
      <c r="M309"/>
      <c r="N309"/>
      <c r="O309"/>
      <c r="P309"/>
      <c r="Q309"/>
      <c r="R309"/>
    </row>
    <row r="310" spans="1:18" x14ac:dyDescent="0.25">
      <c r="A310" s="8" t="s">
        <v>33</v>
      </c>
      <c r="B310" s="5">
        <v>10</v>
      </c>
      <c r="C310" s="5">
        <v>11</v>
      </c>
      <c r="D310" s="5">
        <v>13</v>
      </c>
      <c r="E310" s="5">
        <v>14</v>
      </c>
      <c r="F310" s="5">
        <v>15</v>
      </c>
      <c r="G310" s="5">
        <v>16</v>
      </c>
      <c r="H310" s="5">
        <v>17</v>
      </c>
      <c r="I310"/>
      <c r="J310"/>
      <c r="K310"/>
      <c r="L310"/>
      <c r="M310"/>
      <c r="N310"/>
      <c r="O310"/>
      <c r="P310"/>
      <c r="Q310"/>
      <c r="R310"/>
    </row>
    <row r="311" spans="1:18" x14ac:dyDescent="0.25">
      <c r="A311" s="4" t="s">
        <v>29</v>
      </c>
      <c r="B311" s="1">
        <v>6.7837190742218679E-3</v>
      </c>
      <c r="C311" s="1">
        <v>0.14046288906624102</v>
      </c>
      <c r="D311" s="1">
        <v>0.10694333599361533</v>
      </c>
      <c r="E311" s="1">
        <v>0.37649640861931366</v>
      </c>
      <c r="F311" s="1">
        <v>0.36931364724660815</v>
      </c>
      <c r="G311" s="1">
        <v>0</v>
      </c>
      <c r="H311" s="1">
        <v>0</v>
      </c>
      <c r="I311"/>
      <c r="J311"/>
      <c r="K311"/>
      <c r="L311"/>
      <c r="M311"/>
      <c r="N311"/>
      <c r="O311"/>
      <c r="P311"/>
      <c r="Q311"/>
      <c r="R311"/>
    </row>
    <row r="312" spans="1:18" x14ac:dyDescent="0.25">
      <c r="A312" s="4" t="s">
        <v>16</v>
      </c>
      <c r="B312" s="1">
        <v>0</v>
      </c>
      <c r="C312" s="1">
        <v>0</v>
      </c>
      <c r="D312" s="1">
        <v>1.9642857142857144E-3</v>
      </c>
      <c r="E312" s="1">
        <v>8.1964285714285712E-2</v>
      </c>
      <c r="F312" s="1">
        <v>0.37839285714285714</v>
      </c>
      <c r="G312" s="1">
        <v>0</v>
      </c>
      <c r="H312" s="1">
        <v>0.53767857142857145</v>
      </c>
      <c r="I312"/>
      <c r="J312"/>
      <c r="K312"/>
      <c r="L312"/>
      <c r="M312"/>
      <c r="N312"/>
      <c r="O312"/>
      <c r="P312"/>
      <c r="Q312"/>
      <c r="R312"/>
    </row>
    <row r="313" spans="1:18" x14ac:dyDescent="0.25">
      <c r="A313" s="4" t="s">
        <v>15</v>
      </c>
      <c r="B313" s="1">
        <v>0</v>
      </c>
      <c r="C313" s="1">
        <v>1.0862214708368555E-2</v>
      </c>
      <c r="D313" s="1">
        <v>2.1231332769794307E-2</v>
      </c>
      <c r="E313" s="1">
        <v>0.26021414482952943</v>
      </c>
      <c r="F313" s="1">
        <v>0.59908424908424907</v>
      </c>
      <c r="G313" s="1">
        <v>1.8117779656241194E-2</v>
      </c>
      <c r="H313" s="1">
        <v>9.049027895181741E-2</v>
      </c>
      <c r="I313"/>
      <c r="J313"/>
      <c r="K313"/>
      <c r="L313"/>
      <c r="M313"/>
      <c r="N313"/>
      <c r="O313"/>
      <c r="P313"/>
      <c r="Q313"/>
      <c r="R313"/>
    </row>
    <row r="314" spans="1:18" x14ac:dyDescent="0.25">
      <c r="A314" s="4" t="s">
        <v>284</v>
      </c>
      <c r="B314" s="1">
        <v>0</v>
      </c>
      <c r="C314" s="1">
        <v>0</v>
      </c>
      <c r="D314" s="1">
        <v>0.49230769230769234</v>
      </c>
      <c r="E314" s="1">
        <v>0.33846153846153848</v>
      </c>
      <c r="F314" s="1">
        <v>0.16923076923076924</v>
      </c>
      <c r="G314" s="1">
        <v>0</v>
      </c>
      <c r="H314" s="1">
        <v>0</v>
      </c>
      <c r="I314"/>
      <c r="J314"/>
      <c r="K314"/>
      <c r="L314"/>
      <c r="M314"/>
      <c r="N314"/>
      <c r="O314"/>
      <c r="P314"/>
      <c r="Q314"/>
      <c r="R314"/>
    </row>
    <row r="315" spans="1:18" x14ac:dyDescent="0.25">
      <c r="A315" s="4" t="s">
        <v>14</v>
      </c>
      <c r="B315" s="1">
        <v>0</v>
      </c>
      <c r="C315" s="1">
        <v>0</v>
      </c>
      <c r="D315" s="1">
        <v>6.2797575040662426E-2</v>
      </c>
      <c r="E315" s="1">
        <v>0.11627975750406624</v>
      </c>
      <c r="F315" s="1">
        <v>0.73350584060328261</v>
      </c>
      <c r="G315" s="1">
        <v>4.0218837793878455E-3</v>
      </c>
      <c r="H315" s="1">
        <v>8.3394943072600911E-2</v>
      </c>
      <c r="I315"/>
      <c r="J315"/>
      <c r="K315"/>
      <c r="L315"/>
      <c r="M315"/>
      <c r="N315"/>
      <c r="O315"/>
      <c r="P315"/>
      <c r="Q315"/>
      <c r="R315"/>
    </row>
    <row r="316" spans="1:18" x14ac:dyDescent="0.25">
      <c r="A316" s="4" t="s">
        <v>630</v>
      </c>
      <c r="B316" s="1">
        <v>0</v>
      </c>
      <c r="C316" s="1">
        <v>0</v>
      </c>
      <c r="D316" s="1">
        <v>0</v>
      </c>
      <c r="E316" s="1">
        <v>0.46490066225165561</v>
      </c>
      <c r="F316" s="1">
        <v>0.35132450331125825</v>
      </c>
      <c r="G316" s="1">
        <v>0.18377483443708609</v>
      </c>
      <c r="H316" s="1">
        <v>0</v>
      </c>
      <c r="I316"/>
      <c r="J316"/>
      <c r="K316"/>
      <c r="L316"/>
      <c r="M316"/>
      <c r="N316"/>
      <c r="O316"/>
      <c r="P316"/>
      <c r="Q316"/>
      <c r="R316"/>
    </row>
    <row r="317" spans="1:18" x14ac:dyDescent="0.25">
      <c r="A317" s="4" t="s">
        <v>13</v>
      </c>
      <c r="B317" s="1">
        <v>0</v>
      </c>
      <c r="C317" s="1">
        <v>2.6288117770767614E-3</v>
      </c>
      <c r="D317" s="1">
        <v>0.11398527865404837</v>
      </c>
      <c r="E317" s="1">
        <v>0.25110410094637226</v>
      </c>
      <c r="F317" s="1">
        <v>0.61472134595162986</v>
      </c>
      <c r="G317" s="1">
        <v>0</v>
      </c>
      <c r="H317" s="1">
        <v>1.7560462670872766E-2</v>
      </c>
      <c r="I317"/>
      <c r="J317"/>
      <c r="K317"/>
      <c r="L317"/>
      <c r="M317"/>
      <c r="N317"/>
      <c r="O317"/>
      <c r="P317"/>
      <c r="Q317"/>
      <c r="R317"/>
    </row>
    <row r="318" spans="1:18" x14ac:dyDescent="0.25">
      <c r="A318" s="4" t="s">
        <v>10</v>
      </c>
      <c r="B318" s="1">
        <v>0</v>
      </c>
      <c r="C318" s="1">
        <v>3.0472103004291845E-2</v>
      </c>
      <c r="D318" s="1">
        <v>2.4148783977110157E-2</v>
      </c>
      <c r="E318" s="1">
        <v>9.8712446351931327E-2</v>
      </c>
      <c r="F318" s="1">
        <v>0.69733905579399147</v>
      </c>
      <c r="G318" s="1">
        <v>6.1802575107296137E-3</v>
      </c>
      <c r="H318" s="1">
        <v>0.14314735336194565</v>
      </c>
      <c r="I318"/>
      <c r="J318"/>
      <c r="K318"/>
      <c r="L318"/>
      <c r="M318"/>
      <c r="N318"/>
      <c r="O318"/>
      <c r="P318"/>
      <c r="Q318"/>
      <c r="R318"/>
    </row>
    <row r="319" spans="1:18" x14ac:dyDescent="0.25">
      <c r="A319" s="4" t="s">
        <v>9</v>
      </c>
      <c r="B319" s="1">
        <v>0</v>
      </c>
      <c r="C319" s="1">
        <v>0</v>
      </c>
      <c r="D319" s="1">
        <v>0.81294642857142863</v>
      </c>
      <c r="E319" s="1">
        <v>0</v>
      </c>
      <c r="F319" s="1">
        <v>0</v>
      </c>
      <c r="G319" s="1">
        <v>0.18705357142857143</v>
      </c>
      <c r="H319" s="1">
        <v>0</v>
      </c>
      <c r="I319"/>
      <c r="J319"/>
      <c r="K319"/>
      <c r="L319"/>
      <c r="M319"/>
      <c r="N319"/>
      <c r="O319"/>
      <c r="P319"/>
      <c r="Q319"/>
      <c r="R319"/>
    </row>
    <row r="320" spans="1:18" x14ac:dyDescent="0.25">
      <c r="A320" s="4" t="s">
        <v>0</v>
      </c>
      <c r="B320" s="1">
        <v>0</v>
      </c>
      <c r="C320" s="1">
        <v>5.4376163873370575E-2</v>
      </c>
      <c r="D320" s="94">
        <v>0</v>
      </c>
      <c r="E320" s="1">
        <v>0.23093575418994414</v>
      </c>
      <c r="F320" s="1">
        <v>0.65272346368715084</v>
      </c>
      <c r="G320" s="1">
        <v>0</v>
      </c>
      <c r="H320" s="1">
        <v>6.1964618249534448E-2</v>
      </c>
      <c r="I320"/>
      <c r="J320"/>
      <c r="K320"/>
      <c r="L320"/>
      <c r="M320"/>
      <c r="N320"/>
      <c r="O320"/>
      <c r="P320"/>
      <c r="Q320"/>
      <c r="R320"/>
    </row>
    <row r="321" spans="1:24" x14ac:dyDescent="0.25">
      <c r="A321" s="4" t="s">
        <v>32</v>
      </c>
      <c r="B321" s="1">
        <v>6.1912739456624667E-4</v>
      </c>
      <c r="C321" s="1">
        <v>2.8104741787457206E-2</v>
      </c>
      <c r="D321" s="1">
        <v>7.2102847986015003E-2</v>
      </c>
      <c r="E321" s="1">
        <v>0.20036055065918859</v>
      </c>
      <c r="F321" s="1">
        <v>0.59725762983465658</v>
      </c>
      <c r="G321" s="1">
        <v>1.8133148809090248E-2</v>
      </c>
      <c r="H321" s="1">
        <v>8.3421953529026149E-2</v>
      </c>
      <c r="I321"/>
      <c r="J321"/>
      <c r="K321"/>
      <c r="L321"/>
      <c r="M321"/>
      <c r="N321"/>
      <c r="O321"/>
      <c r="P321"/>
      <c r="Q321"/>
      <c r="R321"/>
    </row>
    <row r="322" spans="1:2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2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24" s="33" customFormat="1" ht="18.75" x14ac:dyDescent="0.3">
      <c r="A324" s="41" t="s">
        <v>255</v>
      </c>
      <c r="I324" s="34"/>
      <c r="J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24" x14ac:dyDescent="0.25">
      <c r="A326" s="25" t="s">
        <v>250</v>
      </c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24" x14ac:dyDescent="0.25">
      <c r="A327" s="8" t="s">
        <v>30</v>
      </c>
      <c r="B327" s="8" t="s">
        <v>31</v>
      </c>
      <c r="K327"/>
      <c r="L327"/>
      <c r="M327"/>
      <c r="N327"/>
      <c r="O327"/>
      <c r="P327"/>
      <c r="Q327"/>
      <c r="R327"/>
    </row>
    <row r="328" spans="1:24" x14ac:dyDescent="0.25">
      <c r="A328" s="8" t="s">
        <v>33</v>
      </c>
      <c r="B328" s="5" t="s">
        <v>64</v>
      </c>
      <c r="C328" s="5" t="s">
        <v>283</v>
      </c>
      <c r="D328" s="5" t="s">
        <v>870</v>
      </c>
      <c r="E328" s="5" t="s">
        <v>892</v>
      </c>
      <c r="F328" s="5" t="s">
        <v>957</v>
      </c>
      <c r="G328" s="5" t="s">
        <v>1001</v>
      </c>
      <c r="H328" s="5" t="s">
        <v>1076</v>
      </c>
      <c r="I328" s="5" t="s">
        <v>1140</v>
      </c>
      <c r="J328" s="5" t="s">
        <v>32</v>
      </c>
      <c r="K328"/>
      <c r="L328"/>
      <c r="M328"/>
      <c r="N328"/>
      <c r="O328"/>
      <c r="P328"/>
      <c r="Q328"/>
      <c r="R328"/>
    </row>
    <row r="329" spans="1:24" x14ac:dyDescent="0.25">
      <c r="A329" s="4" t="s">
        <v>230</v>
      </c>
      <c r="B329" s="1">
        <v>5.9126150278965292E-3</v>
      </c>
      <c r="C329" s="1">
        <v>3.5055350553505533E-3</v>
      </c>
      <c r="D329" s="1">
        <v>4.0916530278232409E-3</v>
      </c>
      <c r="E329" s="1">
        <v>3.3558655736133083E-3</v>
      </c>
      <c r="F329" s="1">
        <v>4.2357295570013102E-3</v>
      </c>
      <c r="G329" s="1">
        <v>2.0380973859730452E-3</v>
      </c>
      <c r="H329" s="1">
        <v>2.6810376697815196E-3</v>
      </c>
      <c r="I329" s="1">
        <v>2.0176269211158861E-3</v>
      </c>
      <c r="J329" s="1">
        <v>3.2234805832497657E-3</v>
      </c>
      <c r="K329"/>
      <c r="L329"/>
      <c r="M329"/>
      <c r="N329"/>
      <c r="O329"/>
      <c r="P329"/>
      <c r="Q329"/>
      <c r="R329"/>
    </row>
    <row r="330" spans="1:24" x14ac:dyDescent="0.25">
      <c r="A330" s="4" t="s">
        <v>225</v>
      </c>
      <c r="B330" s="1">
        <v>0.12009999275414825</v>
      </c>
      <c r="C330" s="1">
        <v>0.15050738007380074</v>
      </c>
      <c r="D330" s="1">
        <v>0.14361702127659576</v>
      </c>
      <c r="E330" s="1">
        <v>0.13985809482717293</v>
      </c>
      <c r="F330" s="1">
        <v>0.1783374330444378</v>
      </c>
      <c r="G330" s="1">
        <v>0.15205960599568158</v>
      </c>
      <c r="H330" s="1">
        <v>0.16386189650353014</v>
      </c>
      <c r="I330" s="1">
        <v>0.12098113482409498</v>
      </c>
      <c r="J330" s="1">
        <v>0.14698124551502104</v>
      </c>
      <c r="K330"/>
      <c r="L330"/>
      <c r="M330"/>
      <c r="N330"/>
      <c r="O330"/>
      <c r="P330"/>
      <c r="Q330"/>
      <c r="R330"/>
    </row>
    <row r="331" spans="1:24" x14ac:dyDescent="0.25">
      <c r="A331" s="4" t="s">
        <v>222</v>
      </c>
      <c r="B331" s="1">
        <v>0.12288239982609955</v>
      </c>
      <c r="C331" s="1">
        <v>0.13575748257482576</v>
      </c>
      <c r="D331" s="1">
        <v>5.8316547064501241E-2</v>
      </c>
      <c r="E331" s="1">
        <v>6.1000047940936768E-2</v>
      </c>
      <c r="F331" s="1">
        <v>5.8242718223407437E-2</v>
      </c>
      <c r="G331" s="1">
        <v>8.027096671803674E-2</v>
      </c>
      <c r="H331" s="1">
        <v>4.9169389282461742E-2</v>
      </c>
      <c r="I331" s="1">
        <v>6.6639959210430477E-2</v>
      </c>
      <c r="J331" s="1">
        <v>7.4897009481630555E-2</v>
      </c>
      <c r="K331"/>
      <c r="L331"/>
      <c r="M331"/>
      <c r="N331"/>
      <c r="O331"/>
      <c r="P331"/>
      <c r="Q331"/>
      <c r="R331"/>
    </row>
    <row r="332" spans="1:24" x14ac:dyDescent="0.25">
      <c r="A332" s="4" t="s">
        <v>224</v>
      </c>
      <c r="B332" s="1">
        <v>0.37277008912397652</v>
      </c>
      <c r="C332" s="1">
        <v>0.37373411234112341</v>
      </c>
      <c r="D332" s="1">
        <v>0.4221169583280876</v>
      </c>
      <c r="E332" s="1">
        <v>0.43968071336113906</v>
      </c>
      <c r="F332" s="1">
        <v>0.395842433159383</v>
      </c>
      <c r="G332" s="1">
        <v>0.43375557031227158</v>
      </c>
      <c r="H332" s="1">
        <v>0.40047248780458483</v>
      </c>
      <c r="I332" s="1">
        <v>0.50931240439944647</v>
      </c>
      <c r="J332" s="1">
        <v>0.42346814795040028</v>
      </c>
      <c r="K332"/>
      <c r="L332"/>
      <c r="M332"/>
      <c r="N332"/>
      <c r="O332"/>
      <c r="P332"/>
      <c r="Q332"/>
      <c r="R332"/>
    </row>
    <row r="333" spans="1:24" x14ac:dyDescent="0.25">
      <c r="A333" s="4" t="s">
        <v>228</v>
      </c>
      <c r="B333" s="1">
        <v>0.30891239765234402</v>
      </c>
      <c r="C333" s="1">
        <v>0.28804838048380482</v>
      </c>
      <c r="D333" s="1">
        <v>0.33130324394645178</v>
      </c>
      <c r="E333" s="1">
        <v>0.32958435207823961</v>
      </c>
      <c r="F333" s="1">
        <v>0.32955930021379803</v>
      </c>
      <c r="G333" s="1">
        <v>0.2961505853265341</v>
      </c>
      <c r="H333" s="1">
        <v>0.36909352673673834</v>
      </c>
      <c r="I333" s="1">
        <v>0.27232500546288879</v>
      </c>
      <c r="J333" s="1">
        <v>0.31748174920168798</v>
      </c>
      <c r="K333"/>
      <c r="L333"/>
      <c r="M333"/>
      <c r="N333"/>
      <c r="O333"/>
      <c r="P333"/>
      <c r="Q333"/>
      <c r="R333"/>
    </row>
    <row r="334" spans="1:24" x14ac:dyDescent="0.25">
      <c r="A334" s="4" t="s">
        <v>229</v>
      </c>
      <c r="B334" s="1">
        <v>6.9422505615535104E-2</v>
      </c>
      <c r="C334" s="1">
        <v>4.8447109471094714E-2</v>
      </c>
      <c r="D334" s="1">
        <v>4.0554576356540348E-2</v>
      </c>
      <c r="E334" s="1">
        <v>2.6520926218898316E-2</v>
      </c>
      <c r="F334" s="1">
        <v>3.3782385801972459E-2</v>
      </c>
      <c r="G334" s="1">
        <v>3.5725174261502929E-2</v>
      </c>
      <c r="H334" s="1">
        <v>1.4721662002903455E-2</v>
      </c>
      <c r="I334" s="1">
        <v>2.8723869182023454E-2</v>
      </c>
      <c r="J334" s="1">
        <v>3.3948367268010364E-2</v>
      </c>
      <c r="K334"/>
      <c r="L334"/>
      <c r="M334"/>
      <c r="N334"/>
      <c r="O334"/>
      <c r="P334"/>
      <c r="Q334"/>
      <c r="R334"/>
    </row>
    <row r="335" spans="1:24" x14ac:dyDescent="0.25">
      <c r="A335" s="4" t="s">
        <v>32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/>
      <c r="L335"/>
      <c r="M335"/>
      <c r="N335"/>
      <c r="O335"/>
      <c r="P335"/>
      <c r="Q335"/>
      <c r="R335"/>
    </row>
    <row r="336" spans="1:2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1:18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1:18" x14ac:dyDescent="0.25">
      <c r="A338" s="8" t="s">
        <v>27</v>
      </c>
      <c r="B338" s="5" t="s">
        <v>1140</v>
      </c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18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1:18" x14ac:dyDescent="0.25">
      <c r="A340" s="8" t="s">
        <v>30</v>
      </c>
      <c r="B340" s="8" t="s">
        <v>31</v>
      </c>
      <c r="I340"/>
      <c r="J340"/>
      <c r="K340"/>
      <c r="L340"/>
      <c r="M340"/>
      <c r="N340"/>
      <c r="O340"/>
      <c r="P340"/>
      <c r="Q340"/>
      <c r="R340"/>
    </row>
    <row r="341" spans="1:18" ht="60" x14ac:dyDescent="0.25">
      <c r="A341" s="8" t="s">
        <v>33</v>
      </c>
      <c r="B341" s="44" t="s">
        <v>230</v>
      </c>
      <c r="C341" s="44" t="s">
        <v>225</v>
      </c>
      <c r="D341" s="44" t="s">
        <v>222</v>
      </c>
      <c r="E341" s="44" t="s">
        <v>224</v>
      </c>
      <c r="F341" s="44" t="s">
        <v>228</v>
      </c>
      <c r="G341" s="44" t="s">
        <v>229</v>
      </c>
      <c r="H341" s="5" t="s">
        <v>32</v>
      </c>
      <c r="I341"/>
      <c r="J341"/>
      <c r="K341"/>
      <c r="L341"/>
      <c r="M341"/>
      <c r="N341"/>
      <c r="O341"/>
      <c r="P341"/>
      <c r="Q341"/>
      <c r="R341"/>
    </row>
    <row r="342" spans="1:18" x14ac:dyDescent="0.25">
      <c r="A342" s="4" t="s">
        <v>29</v>
      </c>
      <c r="B342" s="1">
        <v>0</v>
      </c>
      <c r="C342" s="1">
        <v>1.2569832402234637E-2</v>
      </c>
      <c r="D342" s="1">
        <v>1.3168395849960097E-2</v>
      </c>
      <c r="E342" s="1">
        <v>0.34357541899441341</v>
      </c>
      <c r="F342" s="1">
        <v>0.48343974461292899</v>
      </c>
      <c r="G342" s="1">
        <v>0.14724660814046289</v>
      </c>
      <c r="H342" s="1">
        <v>1</v>
      </c>
      <c r="I342"/>
      <c r="J342"/>
      <c r="K342"/>
      <c r="L342"/>
      <c r="M342"/>
      <c r="N342"/>
      <c r="O342"/>
      <c r="P342"/>
      <c r="Q342"/>
      <c r="R342"/>
    </row>
    <row r="343" spans="1:18" x14ac:dyDescent="0.25">
      <c r="A343" s="4" t="s">
        <v>16</v>
      </c>
      <c r="B343" s="1">
        <v>5.7142857142857143E-3</v>
      </c>
      <c r="C343" s="1">
        <v>0.89107142857142863</v>
      </c>
      <c r="D343" s="1">
        <v>1.3571428571428571E-2</v>
      </c>
      <c r="E343" s="1">
        <v>5.7142857142857143E-3</v>
      </c>
      <c r="F343" s="1">
        <v>8.3928571428571422E-2</v>
      </c>
      <c r="G343" s="1">
        <v>0</v>
      </c>
      <c r="H343" s="1">
        <v>1</v>
      </c>
      <c r="I343"/>
      <c r="J343"/>
      <c r="K343"/>
      <c r="L343"/>
      <c r="M343"/>
      <c r="N343"/>
      <c r="O343"/>
      <c r="P343"/>
      <c r="Q343"/>
      <c r="R343"/>
    </row>
    <row r="344" spans="1:18" x14ac:dyDescent="0.25">
      <c r="A344" s="4" t="s">
        <v>15</v>
      </c>
      <c r="B344" s="1">
        <v>2.9444914060298677E-3</v>
      </c>
      <c r="C344" s="1">
        <v>0.1441251056635672</v>
      </c>
      <c r="D344" s="1">
        <v>1.4482952944491406E-2</v>
      </c>
      <c r="E344" s="1">
        <v>0.54657650042265427</v>
      </c>
      <c r="F344" s="1">
        <v>0.2810087348548887</v>
      </c>
      <c r="G344" s="1">
        <v>1.0862214708368555E-2</v>
      </c>
      <c r="H344" s="1">
        <v>1</v>
      </c>
      <c r="I344"/>
      <c r="J344"/>
      <c r="K344"/>
      <c r="L344"/>
      <c r="M344"/>
      <c r="N344"/>
      <c r="O344"/>
      <c r="P344"/>
      <c r="Q344"/>
      <c r="R344"/>
    </row>
    <row r="345" spans="1:18" x14ac:dyDescent="0.25">
      <c r="A345" s="4" t="s">
        <v>284</v>
      </c>
      <c r="B345" s="1">
        <v>0</v>
      </c>
      <c r="C345" s="1">
        <v>0</v>
      </c>
      <c r="D345" s="1">
        <v>0</v>
      </c>
      <c r="E345" s="1">
        <v>0.16923076923076924</v>
      </c>
      <c r="F345" s="1">
        <v>0.83076923076923082</v>
      </c>
      <c r="G345" s="1">
        <v>0</v>
      </c>
      <c r="H345" s="1">
        <v>1</v>
      </c>
      <c r="I345"/>
      <c r="J345"/>
      <c r="K345"/>
      <c r="L345"/>
      <c r="M345"/>
      <c r="N345"/>
      <c r="O345"/>
      <c r="P345"/>
      <c r="Q345"/>
      <c r="R345"/>
    </row>
    <row r="346" spans="1:18" x14ac:dyDescent="0.25">
      <c r="A346" s="4" t="s">
        <v>14</v>
      </c>
      <c r="B346" s="1">
        <v>3.8592340677214253E-3</v>
      </c>
      <c r="C346" s="1">
        <v>3.6241313026763269E-2</v>
      </c>
      <c r="D346" s="1">
        <v>6.6080141948839266E-2</v>
      </c>
      <c r="E346" s="1">
        <v>0.71484548277391691</v>
      </c>
      <c r="F346" s="1">
        <v>0.17897382818275914</v>
      </c>
      <c r="G346" s="1">
        <v>0</v>
      </c>
      <c r="H346" s="1">
        <v>1</v>
      </c>
      <c r="I346"/>
      <c r="J346"/>
      <c r="K346"/>
      <c r="L346"/>
      <c r="M346"/>
      <c r="N346"/>
      <c r="O346"/>
      <c r="P346"/>
      <c r="Q346"/>
      <c r="R346"/>
    </row>
    <row r="347" spans="1:18" x14ac:dyDescent="0.25">
      <c r="A347" s="4" t="s">
        <v>630</v>
      </c>
      <c r="B347" s="1">
        <v>0</v>
      </c>
      <c r="C347" s="1">
        <v>1.8874172185430464E-2</v>
      </c>
      <c r="D347" s="1">
        <v>9.2715231788079479E-3</v>
      </c>
      <c r="E347" s="1">
        <v>0.50695364238410601</v>
      </c>
      <c r="F347" s="1">
        <v>0.46490066225165561</v>
      </c>
      <c r="G347" s="1">
        <v>0</v>
      </c>
      <c r="H347" s="1">
        <v>1</v>
      </c>
      <c r="I347"/>
      <c r="J347"/>
      <c r="K347"/>
      <c r="L347"/>
      <c r="M347"/>
      <c r="N347"/>
      <c r="O347"/>
      <c r="P347"/>
      <c r="Q347"/>
      <c r="R347"/>
    </row>
    <row r="348" spans="1:18" x14ac:dyDescent="0.25">
      <c r="A348" s="4" t="s">
        <v>13</v>
      </c>
      <c r="B348" s="1">
        <v>4.206098843322818E-3</v>
      </c>
      <c r="C348" s="1">
        <v>0.2025236593059937</v>
      </c>
      <c r="D348" s="1">
        <v>0.37371188222923241</v>
      </c>
      <c r="E348" s="1">
        <v>5.1840168243953731E-2</v>
      </c>
      <c r="F348" s="1">
        <v>0.36508937960042059</v>
      </c>
      <c r="G348" s="1">
        <v>2.6288117770767614E-3</v>
      </c>
      <c r="H348" s="1">
        <v>1</v>
      </c>
      <c r="I348"/>
      <c r="J348"/>
      <c r="K348"/>
      <c r="L348"/>
      <c r="M348"/>
      <c r="N348"/>
      <c r="O348"/>
      <c r="P348"/>
      <c r="Q348"/>
      <c r="R348"/>
    </row>
    <row r="349" spans="1:18" x14ac:dyDescent="0.25">
      <c r="A349" s="4" t="s">
        <v>10</v>
      </c>
      <c r="B349" s="1">
        <v>0</v>
      </c>
      <c r="C349" s="1">
        <v>0.1497854077253219</v>
      </c>
      <c r="D349" s="1">
        <v>0.18826895565092991</v>
      </c>
      <c r="E349" s="1">
        <v>0.50861230329041485</v>
      </c>
      <c r="F349" s="1">
        <v>0.12286123032904149</v>
      </c>
      <c r="G349" s="1">
        <v>3.0472103004291845E-2</v>
      </c>
      <c r="H349" s="1">
        <v>1</v>
      </c>
      <c r="I349"/>
      <c r="J349"/>
      <c r="K349"/>
      <c r="L349"/>
      <c r="M349"/>
      <c r="N349"/>
      <c r="O349"/>
      <c r="P349"/>
      <c r="Q349"/>
      <c r="R349"/>
    </row>
    <row r="350" spans="1:18" x14ac:dyDescent="0.25">
      <c r="A350" s="4" t="s">
        <v>9</v>
      </c>
      <c r="B350" s="1">
        <v>0</v>
      </c>
      <c r="C350" s="1">
        <v>0.18705357142857143</v>
      </c>
      <c r="D350" s="1">
        <v>0</v>
      </c>
      <c r="E350" s="1">
        <v>0</v>
      </c>
      <c r="F350" s="1">
        <v>0.81294642857142863</v>
      </c>
      <c r="G350" s="1">
        <v>0</v>
      </c>
      <c r="H350" s="1">
        <v>1</v>
      </c>
      <c r="I350"/>
      <c r="J350"/>
      <c r="K350"/>
      <c r="L350"/>
      <c r="M350"/>
      <c r="N350"/>
      <c r="O350"/>
      <c r="P350"/>
      <c r="Q350"/>
      <c r="R350"/>
    </row>
    <row r="351" spans="1:18" x14ac:dyDescent="0.25">
      <c r="A351" s="4" t="s">
        <v>0</v>
      </c>
      <c r="B351" s="1">
        <v>2.7932960893854746E-4</v>
      </c>
      <c r="C351" s="1">
        <v>0.13647579143389199</v>
      </c>
      <c r="D351" s="1">
        <v>5.1326815642458098E-2</v>
      </c>
      <c r="E351" s="1">
        <v>0.5266061452513966</v>
      </c>
      <c r="F351" s="1">
        <v>0.23093575418994414</v>
      </c>
      <c r="G351" s="1">
        <v>5.4376163873370575E-2</v>
      </c>
      <c r="H351" s="1">
        <v>1</v>
      </c>
      <c r="I351"/>
      <c r="J351"/>
      <c r="K351"/>
      <c r="L351"/>
      <c r="M351"/>
      <c r="N351"/>
      <c r="O351"/>
      <c r="P351"/>
      <c r="Q351"/>
      <c r="R351"/>
    </row>
    <row r="352" spans="1:18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1:2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5" spans="1:24" s="33" customFormat="1" ht="18.75" x14ac:dyDescent="0.3">
      <c r="A355" s="41" t="s">
        <v>275</v>
      </c>
      <c r="I355" s="34"/>
      <c r="J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 x14ac:dyDescent="0.25">
      <c r="A356" s="5" t="s">
        <v>274</v>
      </c>
    </row>
    <row r="358" spans="1:24" x14ac:dyDescent="0.25">
      <c r="A358" s="25" t="s">
        <v>250</v>
      </c>
    </row>
    <row r="359" spans="1:24" x14ac:dyDescent="0.25">
      <c r="A359" s="8" t="s">
        <v>33</v>
      </c>
      <c r="B359" s="5" t="s">
        <v>276</v>
      </c>
      <c r="C359" s="5" t="s">
        <v>30</v>
      </c>
      <c r="D359"/>
      <c r="E359" s="31"/>
      <c r="F359" s="63" t="s">
        <v>277</v>
      </c>
      <c r="G359"/>
      <c r="H359"/>
      <c r="I359"/>
      <c r="J359"/>
    </row>
    <row r="360" spans="1:24" x14ac:dyDescent="0.25">
      <c r="A360" s="4" t="s">
        <v>64</v>
      </c>
      <c r="B360" s="5">
        <v>9227746460</v>
      </c>
      <c r="C360" s="5">
        <v>138010</v>
      </c>
      <c r="D360"/>
      <c r="E360" s="4" t="str">
        <f t="shared" ref="E360:E361" si="33">A360</f>
        <v>_1</v>
      </c>
      <c r="F360" s="5">
        <f t="shared" ref="F360:F361" si="34">B360/C360</f>
        <v>66862.882834577205</v>
      </c>
      <c r="G360"/>
      <c r="H360"/>
      <c r="I360"/>
      <c r="J360"/>
    </row>
    <row r="361" spans="1:24" x14ac:dyDescent="0.25">
      <c r="A361" s="4" t="s">
        <v>283</v>
      </c>
      <c r="B361" s="5">
        <v>13327633155</v>
      </c>
      <c r="C361" s="5">
        <v>195120</v>
      </c>
      <c r="D361"/>
      <c r="E361" s="4" t="str">
        <f t="shared" si="33"/>
        <v>_2</v>
      </c>
      <c r="F361" s="5">
        <f t="shared" si="34"/>
        <v>68304.80296740467</v>
      </c>
      <c r="G361"/>
      <c r="H361"/>
      <c r="I361"/>
      <c r="J361"/>
    </row>
    <row r="362" spans="1:24" x14ac:dyDescent="0.25">
      <c r="A362" s="4" t="s">
        <v>870</v>
      </c>
      <c r="B362" s="5">
        <v>13025056526</v>
      </c>
      <c r="C362" s="5">
        <v>190632</v>
      </c>
      <c r="D362"/>
      <c r="E362" s="4" t="str">
        <f t="shared" ref="E362" si="35">A362</f>
        <v>_3</v>
      </c>
      <c r="F362" s="5">
        <f t="shared" ref="F362" si="36">B362/C362</f>
        <v>68325.656374585582</v>
      </c>
    </row>
    <row r="363" spans="1:24" x14ac:dyDescent="0.25">
      <c r="A363" s="4" t="s">
        <v>892</v>
      </c>
      <c r="B363" s="5">
        <v>14137445181</v>
      </c>
      <c r="C363" s="5">
        <v>208590</v>
      </c>
      <c r="D363"/>
      <c r="E363" s="4" t="str">
        <f t="shared" ref="E363" si="37">A363</f>
        <v>_4</v>
      </c>
      <c r="F363" s="5">
        <f t="shared" ref="F363" si="38">B363/C363</f>
        <v>67776.236545376101</v>
      </c>
    </row>
    <row r="364" spans="1:24" x14ac:dyDescent="0.25">
      <c r="A364" s="4" t="s">
        <v>957</v>
      </c>
      <c r="B364" s="5">
        <v>11704929299</v>
      </c>
      <c r="C364" s="5">
        <v>173996</v>
      </c>
      <c r="D364"/>
      <c r="E364" s="4" t="str">
        <f t="shared" ref="E364" si="39">A364</f>
        <v>_5</v>
      </c>
      <c r="F364" s="5">
        <f t="shared" ref="F364" si="40">B364/C364</f>
        <v>67271.255080576564</v>
      </c>
    </row>
    <row r="365" spans="1:24" x14ac:dyDescent="0.25">
      <c r="A365" s="4" t="s">
        <v>1001</v>
      </c>
      <c r="B365" s="5">
        <v>14402400105</v>
      </c>
      <c r="C365" s="5">
        <v>239439</v>
      </c>
      <c r="D365"/>
      <c r="E365" s="4" t="str">
        <f t="shared" ref="E365" si="41">A365</f>
        <v>_6</v>
      </c>
      <c r="F365" s="5">
        <f t="shared" ref="F365" si="42">B365/C365</f>
        <v>60150.60247077544</v>
      </c>
    </row>
    <row r="366" spans="1:24" x14ac:dyDescent="0.25">
      <c r="A366" s="4" t="s">
        <v>1076</v>
      </c>
      <c r="B366" s="5">
        <v>21908713943</v>
      </c>
      <c r="C366" s="5">
        <v>332707</v>
      </c>
      <c r="D366"/>
      <c r="E366" s="4" t="str">
        <f t="shared" ref="E366" si="43">A366</f>
        <v>_7</v>
      </c>
      <c r="F366" s="5">
        <f t="shared" ref="F366" si="44">B366/C366</f>
        <v>65849.873741760763</v>
      </c>
    </row>
    <row r="367" spans="1:24" x14ac:dyDescent="0.25">
      <c r="A367" s="4" t="s">
        <v>1140</v>
      </c>
      <c r="B367" s="5">
        <v>15654174288</v>
      </c>
      <c r="C367" s="5">
        <v>274580</v>
      </c>
      <c r="D367"/>
      <c r="E367" s="4" t="str">
        <f t="shared" ref="E367" si="45">A367</f>
        <v>_8</v>
      </c>
      <c r="F367" s="5">
        <f t="shared" ref="F367" si="46">B367/C367</f>
        <v>57011.342005972758</v>
      </c>
    </row>
    <row r="368" spans="1:24" ht="15.75" x14ac:dyDescent="0.25">
      <c r="A368" s="4" t="s">
        <v>32</v>
      </c>
      <c r="B368" s="5">
        <v>113388098957</v>
      </c>
      <c r="C368" s="14">
        <v>1753074</v>
      </c>
      <c r="D368"/>
      <c r="E368" s="86"/>
      <c r="F368" s="87"/>
    </row>
    <row r="369" spans="1:16" ht="15.75" x14ac:dyDescent="0.25">
      <c r="A369"/>
      <c r="B369"/>
      <c r="C369"/>
      <c r="D369"/>
      <c r="E369" s="86"/>
      <c r="F369" s="87"/>
    </row>
    <row r="370" spans="1:16" ht="15.75" x14ac:dyDescent="0.25">
      <c r="A370"/>
      <c r="B370"/>
      <c r="C370"/>
      <c r="D370"/>
      <c r="E370" s="86"/>
      <c r="F370" s="87"/>
    </row>
    <row r="371" spans="1:16" ht="15.75" x14ac:dyDescent="0.25">
      <c r="A371"/>
      <c r="B371"/>
      <c r="C371"/>
      <c r="D371"/>
      <c r="E371" s="86"/>
      <c r="F371" s="87"/>
    </row>
    <row r="372" spans="1:16" ht="15.75" x14ac:dyDescent="0.25">
      <c r="A372"/>
      <c r="B372"/>
      <c r="C372"/>
      <c r="D372"/>
      <c r="E372" s="86"/>
      <c r="F372" s="87"/>
    </row>
    <row r="373" spans="1:16" x14ac:dyDescent="0.25">
      <c r="A373"/>
      <c r="B373"/>
      <c r="C373"/>
      <c r="D373"/>
      <c r="E373" s="89"/>
      <c r="F373" s="90"/>
      <c r="P373" s="2"/>
    </row>
    <row r="374" spans="1:16" x14ac:dyDescent="0.25">
      <c r="A374"/>
      <c r="B374"/>
      <c r="C374"/>
      <c r="D374"/>
      <c r="E374" s="40"/>
      <c r="F374" s="25"/>
    </row>
    <row r="375" spans="1:16" x14ac:dyDescent="0.25">
      <c r="A375" s="8" t="s">
        <v>27</v>
      </c>
      <c r="B375" s="5" t="s">
        <v>1140</v>
      </c>
      <c r="C375"/>
      <c r="D375"/>
      <c r="E375"/>
    </row>
    <row r="376" spans="1:16" x14ac:dyDescent="0.25">
      <c r="A376"/>
      <c r="B376"/>
      <c r="C376"/>
      <c r="D376"/>
      <c r="E376"/>
    </row>
    <row r="377" spans="1:16" x14ac:dyDescent="0.25">
      <c r="A377" s="8" t="s">
        <v>33</v>
      </c>
      <c r="B377" s="5" t="s">
        <v>276</v>
      </c>
      <c r="C377" s="5" t="s">
        <v>30</v>
      </c>
    </row>
    <row r="378" spans="1:16" x14ac:dyDescent="0.25">
      <c r="A378" s="4" t="s">
        <v>29</v>
      </c>
      <c r="B378" s="5">
        <v>689379500</v>
      </c>
      <c r="C378" s="5">
        <v>25060</v>
      </c>
      <c r="E378" s="4" t="str">
        <f>A378</f>
        <v>Other</v>
      </c>
      <c r="F378" s="5">
        <f>B378/C378</f>
        <v>27509.158020750201</v>
      </c>
    </row>
    <row r="379" spans="1:16" x14ac:dyDescent="0.25">
      <c r="A379" s="4" t="s">
        <v>16</v>
      </c>
      <c r="B379" s="5">
        <v>572746781</v>
      </c>
      <c r="C379" s="5">
        <v>5600</v>
      </c>
      <c r="E379" s="4" t="str">
        <f t="shared" ref="E379:E386" si="47">A379</f>
        <v>MSI</v>
      </c>
      <c r="F379" s="5">
        <f t="shared" ref="F379:F385" si="48">B379/C379</f>
        <v>102276.21089285714</v>
      </c>
    </row>
    <row r="380" spans="1:16" x14ac:dyDescent="0.25">
      <c r="A380" s="4" t="s">
        <v>15</v>
      </c>
      <c r="B380" s="5">
        <v>3889813097</v>
      </c>
      <c r="C380" s="5">
        <v>70980</v>
      </c>
      <c r="E380" s="4" t="str">
        <f t="shared" si="47"/>
        <v>Lenovo</v>
      </c>
      <c r="F380" s="5">
        <f t="shared" si="48"/>
        <v>54801.537010425469</v>
      </c>
    </row>
    <row r="381" spans="1:16" x14ac:dyDescent="0.25">
      <c r="A381" s="4" t="s">
        <v>284</v>
      </c>
      <c r="B381" s="5">
        <v>50334140</v>
      </c>
      <c r="C381" s="5">
        <v>650</v>
      </c>
      <c r="E381" s="4" t="str">
        <f t="shared" si="47"/>
        <v>Huawei</v>
      </c>
      <c r="F381" s="5">
        <f t="shared" si="48"/>
        <v>77437.13846153846</v>
      </c>
    </row>
    <row r="382" spans="1:16" x14ac:dyDescent="0.25">
      <c r="A382" s="4" t="s">
        <v>14</v>
      </c>
      <c r="B382" s="5">
        <v>3277362182</v>
      </c>
      <c r="C382" s="5">
        <v>67630</v>
      </c>
      <c r="E382" s="4" t="str">
        <f t="shared" si="47"/>
        <v>HP</v>
      </c>
      <c r="F382" s="5">
        <f t="shared" si="48"/>
        <v>48460.183084429984</v>
      </c>
    </row>
    <row r="383" spans="1:16" x14ac:dyDescent="0.25">
      <c r="A383" s="4" t="s">
        <v>630</v>
      </c>
      <c r="B383" s="5">
        <v>347956237</v>
      </c>
      <c r="C383" s="5">
        <v>6040</v>
      </c>
      <c r="E383" s="4" t="str">
        <f t="shared" si="47"/>
        <v>Honor</v>
      </c>
      <c r="F383" s="5">
        <f t="shared" si="48"/>
        <v>57608.648509933773</v>
      </c>
    </row>
    <row r="384" spans="1:16" x14ac:dyDescent="0.25">
      <c r="A384" s="4" t="s">
        <v>13</v>
      </c>
      <c r="B384" s="5">
        <v>724871927</v>
      </c>
      <c r="C384" s="5">
        <v>9510</v>
      </c>
      <c r="E384" s="4" t="str">
        <f t="shared" si="47"/>
        <v>Dell</v>
      </c>
      <c r="F384" s="5">
        <f t="shared" si="48"/>
        <v>76222.074342797059</v>
      </c>
    </row>
    <row r="385" spans="1:24" x14ac:dyDescent="0.25">
      <c r="A385" s="4" t="s">
        <v>10</v>
      </c>
      <c r="B385" s="5">
        <v>1881509820</v>
      </c>
      <c r="C385" s="5">
        <v>34950</v>
      </c>
      <c r="E385" s="4" t="str">
        <f t="shared" si="47"/>
        <v>Asus</v>
      </c>
      <c r="F385" s="5">
        <f t="shared" si="48"/>
        <v>53834.329613733906</v>
      </c>
    </row>
    <row r="386" spans="1:24" x14ac:dyDescent="0.25">
      <c r="A386" s="4" t="s">
        <v>9</v>
      </c>
      <c r="B386" s="5">
        <v>1917795852</v>
      </c>
      <c r="C386" s="5">
        <v>11200</v>
      </c>
      <c r="E386" s="4" t="str">
        <f t="shared" si="47"/>
        <v>Apple</v>
      </c>
      <c r="F386" s="5">
        <f>B386/C386</f>
        <v>171231.77249999999</v>
      </c>
    </row>
    <row r="387" spans="1:24" x14ac:dyDescent="0.25">
      <c r="A387" s="4" t="s">
        <v>0</v>
      </c>
      <c r="B387" s="5">
        <v>2302404752</v>
      </c>
      <c r="C387" s="5">
        <v>42960</v>
      </c>
      <c r="E387" s="4" t="str">
        <f t="shared" ref="E387" si="49">A387</f>
        <v>Acer</v>
      </c>
      <c r="F387" s="5">
        <f>B387/C387</f>
        <v>53594.151582867788</v>
      </c>
    </row>
    <row r="388" spans="1:24" x14ac:dyDescent="0.25">
      <c r="A388" s="4" t="s">
        <v>32</v>
      </c>
      <c r="B388" s="5">
        <v>15654174288</v>
      </c>
      <c r="C388" s="14">
        <v>274580</v>
      </c>
    </row>
    <row r="389" spans="1:24" x14ac:dyDescent="0.25">
      <c r="A389"/>
      <c r="B389"/>
      <c r="C389"/>
    </row>
    <row r="391" spans="1:24" s="33" customFormat="1" ht="18.75" x14ac:dyDescent="0.3">
      <c r="A391" s="41" t="s">
        <v>257</v>
      </c>
      <c r="I391" s="34"/>
      <c r="J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3" spans="1:24" x14ac:dyDescent="0.25">
      <c r="A393" s="25"/>
    </row>
    <row r="394" spans="1:24" x14ac:dyDescent="0.25">
      <c r="A394" s="25" t="s">
        <v>250</v>
      </c>
    </row>
    <row r="395" spans="1:24" x14ac:dyDescent="0.25">
      <c r="A395" s="8" t="s">
        <v>30</v>
      </c>
      <c r="B395" s="8" t="s">
        <v>31</v>
      </c>
      <c r="K395"/>
      <c r="L395"/>
      <c r="M395"/>
      <c r="N395"/>
    </row>
    <row r="396" spans="1:24" x14ac:dyDescent="0.25">
      <c r="A396" s="8" t="s">
        <v>33</v>
      </c>
      <c r="B396" s="5" t="s">
        <v>64</v>
      </c>
      <c r="C396" s="5" t="s">
        <v>283</v>
      </c>
      <c r="D396" s="5" t="s">
        <v>870</v>
      </c>
      <c r="E396" s="5" t="s">
        <v>892</v>
      </c>
      <c r="F396" s="5" t="s">
        <v>957</v>
      </c>
      <c r="G396" s="5" t="s">
        <v>1001</v>
      </c>
      <c r="H396" s="5" t="s">
        <v>1076</v>
      </c>
      <c r="I396" s="5" t="s">
        <v>1140</v>
      </c>
      <c r="J396" s="5" t="s">
        <v>32</v>
      </c>
      <c r="K396"/>
      <c r="L396"/>
      <c r="M396"/>
      <c r="N396"/>
    </row>
    <row r="397" spans="1:24" x14ac:dyDescent="0.25">
      <c r="A397" s="4" t="s">
        <v>258</v>
      </c>
      <c r="B397" s="96">
        <v>3.043257734946743E-3</v>
      </c>
      <c r="C397" s="96">
        <v>2.1525215252152521E-3</v>
      </c>
      <c r="D397" s="96">
        <v>3.2523395862184734E-3</v>
      </c>
      <c r="E397" s="96">
        <v>1.0738769835562587E-2</v>
      </c>
      <c r="F397" s="96">
        <v>1.7540633118002712E-2</v>
      </c>
      <c r="G397" s="96">
        <v>8.6995017520119945E-3</v>
      </c>
      <c r="H397" s="96">
        <v>3.576720658116601E-3</v>
      </c>
      <c r="I397" s="96">
        <v>1.1861752494719208E-2</v>
      </c>
      <c r="J397" s="96">
        <v>7.5764057877762145E-3</v>
      </c>
      <c r="K397"/>
      <c r="L397"/>
      <c r="M397"/>
      <c r="N397"/>
    </row>
    <row r="398" spans="1:24" x14ac:dyDescent="0.25">
      <c r="A398" s="4" t="s">
        <v>259</v>
      </c>
      <c r="B398" s="1">
        <v>6.9792044054778637E-2</v>
      </c>
      <c r="C398" s="1">
        <v>7.3790487904879049E-2</v>
      </c>
      <c r="D398" s="1">
        <v>0.10003042511225817</v>
      </c>
      <c r="E398" s="1">
        <v>5.9595378493695769E-2</v>
      </c>
      <c r="F398" s="1">
        <v>8.3432952481666239E-2</v>
      </c>
      <c r="G398" s="1">
        <v>9.4612824143101168E-2</v>
      </c>
      <c r="H398" s="1">
        <v>9.4049719422795428E-2</v>
      </c>
      <c r="I398" s="1">
        <v>0.12347949595746231</v>
      </c>
      <c r="J398" s="1">
        <v>9.0068645134204262E-2</v>
      </c>
      <c r="K398"/>
      <c r="L398"/>
      <c r="M398"/>
      <c r="N398"/>
    </row>
    <row r="399" spans="1:24" x14ac:dyDescent="0.25">
      <c r="A399" s="4" t="s">
        <v>260</v>
      </c>
      <c r="B399" s="1">
        <v>0.11510035504673574</v>
      </c>
      <c r="C399" s="1">
        <v>0.10637043870438705</v>
      </c>
      <c r="D399" s="1">
        <v>0.13543371522094927</v>
      </c>
      <c r="E399" s="1">
        <v>0.16803777745817153</v>
      </c>
      <c r="F399" s="1">
        <v>0.24600565530242074</v>
      </c>
      <c r="G399" s="1">
        <v>0.28836154511169859</v>
      </c>
      <c r="H399" s="1">
        <v>0.1849314862626876</v>
      </c>
      <c r="I399" s="1">
        <v>0.27510015296088569</v>
      </c>
      <c r="J399" s="1">
        <v>0.19760888587703657</v>
      </c>
      <c r="K399"/>
      <c r="L399"/>
      <c r="M399"/>
      <c r="N399"/>
    </row>
    <row r="400" spans="1:24" x14ac:dyDescent="0.25">
      <c r="A400" s="4" t="s">
        <v>261</v>
      </c>
      <c r="B400" s="1">
        <v>0.2509673212086081</v>
      </c>
      <c r="C400" s="1">
        <v>0.30394628946289465</v>
      </c>
      <c r="D400" s="1">
        <v>0.24105082042888917</v>
      </c>
      <c r="E400" s="1">
        <v>0.19290474135864616</v>
      </c>
      <c r="F400" s="1">
        <v>0.11457734660566909</v>
      </c>
      <c r="G400" s="1">
        <v>0.12649568366055655</v>
      </c>
      <c r="H400" s="1">
        <v>0.16861382537788505</v>
      </c>
      <c r="I400" s="1">
        <v>0.1798018792337388</v>
      </c>
      <c r="J400" s="1">
        <v>0.19156350502032429</v>
      </c>
      <c r="K400"/>
      <c r="L400"/>
      <c r="M400"/>
      <c r="N400"/>
    </row>
    <row r="401" spans="1:14" x14ac:dyDescent="0.25">
      <c r="A401" s="4" t="s">
        <v>262</v>
      </c>
      <c r="B401" s="1">
        <v>0.13196145206869067</v>
      </c>
      <c r="C401" s="1">
        <v>8.1524190241902425E-2</v>
      </c>
      <c r="D401" s="1">
        <v>0.11113034537748122</v>
      </c>
      <c r="E401" s="1">
        <v>0.15492113715902009</v>
      </c>
      <c r="F401" s="1">
        <v>0.10011149681601876</v>
      </c>
      <c r="G401" s="1">
        <v>0.13154916283479298</v>
      </c>
      <c r="H401" s="1">
        <v>0.1466485526303925</v>
      </c>
      <c r="I401" s="1">
        <v>0.10129652560273873</v>
      </c>
      <c r="J401" s="1">
        <v>0.12158129092097653</v>
      </c>
      <c r="K401"/>
      <c r="L401"/>
      <c r="M401"/>
      <c r="N401"/>
    </row>
    <row r="402" spans="1:14" x14ac:dyDescent="0.25">
      <c r="A402" s="4" t="s">
        <v>263</v>
      </c>
      <c r="B402" s="1">
        <v>8.8319686979204406E-2</v>
      </c>
      <c r="C402" s="1">
        <v>0.1361469864698647</v>
      </c>
      <c r="D402" s="1">
        <v>9.7255445045952404E-2</v>
      </c>
      <c r="E402" s="1">
        <v>0.10626108634162712</v>
      </c>
      <c r="F402" s="1">
        <v>0.12948573530425986</v>
      </c>
      <c r="G402" s="1">
        <v>0.12245707675023701</v>
      </c>
      <c r="H402" s="1">
        <v>5.1994698037612676E-2</v>
      </c>
      <c r="I402" s="1">
        <v>5.5816155583072326E-2</v>
      </c>
      <c r="J402" s="1">
        <v>9.3512880802521736E-2</v>
      </c>
      <c r="K402"/>
      <c r="L402"/>
      <c r="M402"/>
      <c r="N402"/>
    </row>
    <row r="403" spans="1:14" x14ac:dyDescent="0.25">
      <c r="A403" s="4" t="s">
        <v>634</v>
      </c>
      <c r="B403" s="1">
        <v>8.8355916237953774E-2</v>
      </c>
      <c r="C403" s="1">
        <v>8.773575235752358E-2</v>
      </c>
      <c r="D403" s="1">
        <v>9.4926350245499183E-2</v>
      </c>
      <c r="E403" s="1">
        <v>9.702766192051393E-2</v>
      </c>
      <c r="F403" s="1">
        <v>9.7237867537184761E-2</v>
      </c>
      <c r="G403" s="1">
        <v>7.0473064120715509E-2</v>
      </c>
      <c r="H403" s="1">
        <v>0.14927849429077236</v>
      </c>
      <c r="I403" s="1">
        <v>0.10155146041226601</v>
      </c>
      <c r="J403" s="1">
        <v>0.10210122333683576</v>
      </c>
      <c r="K403"/>
      <c r="L403"/>
      <c r="M403"/>
      <c r="N403"/>
    </row>
    <row r="404" spans="1:14" x14ac:dyDescent="0.25">
      <c r="A404" s="4" t="s">
        <v>633</v>
      </c>
      <c r="B404" s="1">
        <v>0.25245996666908194</v>
      </c>
      <c r="C404" s="1">
        <v>0.20833333333333334</v>
      </c>
      <c r="D404" s="1">
        <v>0.21692055898275212</v>
      </c>
      <c r="E404" s="1">
        <v>0.21051344743276285</v>
      </c>
      <c r="F404" s="1">
        <v>0.21160831283477782</v>
      </c>
      <c r="G404" s="1">
        <v>0.15735114162688618</v>
      </c>
      <c r="H404" s="1">
        <v>0.20090650331973778</v>
      </c>
      <c r="I404" s="1">
        <v>0.15109257775511692</v>
      </c>
      <c r="J404" s="1">
        <v>0.19598716312032463</v>
      </c>
      <c r="K404"/>
      <c r="L404"/>
      <c r="M404"/>
      <c r="N404"/>
    </row>
    <row r="405" spans="1:14" x14ac:dyDescent="0.25">
      <c r="A405" s="4" t="s">
        <v>32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</row>
    <row r="406" spans="1:14" x14ac:dyDescent="0.25">
      <c r="A406"/>
      <c r="B406"/>
      <c r="C406"/>
      <c r="D406"/>
      <c r="E406"/>
    </row>
    <row r="407" spans="1:14" x14ac:dyDescent="0.25">
      <c r="A407" s="8" t="s">
        <v>27</v>
      </c>
      <c r="B407" s="5" t="s">
        <v>1140</v>
      </c>
      <c r="C407"/>
      <c r="D407"/>
      <c r="E407"/>
    </row>
    <row r="408" spans="1:14" x14ac:dyDescent="0.25">
      <c r="A408"/>
      <c r="B408"/>
      <c r="C408"/>
      <c r="D408"/>
      <c r="E408"/>
    </row>
    <row r="409" spans="1:14" x14ac:dyDescent="0.25">
      <c r="A409" s="8" t="s">
        <v>30</v>
      </c>
      <c r="B409" s="8" t="s">
        <v>31</v>
      </c>
    </row>
    <row r="410" spans="1:14" x14ac:dyDescent="0.25">
      <c r="A410" s="8" t="s">
        <v>33</v>
      </c>
      <c r="B410" s="5" t="s">
        <v>258</v>
      </c>
      <c r="C410" s="5" t="s">
        <v>259</v>
      </c>
      <c r="D410" s="5" t="s">
        <v>260</v>
      </c>
      <c r="E410" s="5" t="s">
        <v>261</v>
      </c>
      <c r="F410" s="5" t="s">
        <v>262</v>
      </c>
      <c r="G410" s="5" t="s">
        <v>263</v>
      </c>
      <c r="H410" s="5" t="s">
        <v>634</v>
      </c>
      <c r="I410" s="5" t="s">
        <v>633</v>
      </c>
      <c r="J410" s="5" t="s">
        <v>32</v>
      </c>
    </row>
    <row r="411" spans="1:14" x14ac:dyDescent="0.25">
      <c r="A411" s="4" t="s">
        <v>29</v>
      </c>
      <c r="B411" s="1">
        <v>1.2769353551476457E-2</v>
      </c>
      <c r="C411" s="1">
        <v>0.65941739824421386</v>
      </c>
      <c r="D411" s="1">
        <v>0.27454110135674381</v>
      </c>
      <c r="E411" s="1">
        <v>2.7932960893854747E-2</v>
      </c>
      <c r="F411" s="1">
        <v>1.2769353551476457E-2</v>
      </c>
      <c r="G411" s="1">
        <v>1.2569832402234637E-2</v>
      </c>
      <c r="H411" s="1">
        <v>0</v>
      </c>
      <c r="I411" s="1">
        <v>0</v>
      </c>
      <c r="J411" s="1">
        <v>1</v>
      </c>
    </row>
    <row r="412" spans="1:14" x14ac:dyDescent="0.25">
      <c r="A412" s="4" t="s">
        <v>16</v>
      </c>
      <c r="B412" s="1">
        <v>0</v>
      </c>
      <c r="C412" s="1">
        <v>0</v>
      </c>
      <c r="D412" s="1">
        <v>0</v>
      </c>
      <c r="E412" s="1">
        <v>0</v>
      </c>
      <c r="F412" s="1">
        <v>6.0357142857142859E-2</v>
      </c>
      <c r="G412" s="1">
        <v>5.6250000000000001E-2</v>
      </c>
      <c r="H412" s="1">
        <v>0.125</v>
      </c>
      <c r="I412" s="1">
        <v>0.75839285714285709</v>
      </c>
      <c r="J412" s="1">
        <v>1</v>
      </c>
    </row>
    <row r="413" spans="1:14" x14ac:dyDescent="0.25">
      <c r="A413" s="4" t="s">
        <v>15</v>
      </c>
      <c r="B413" s="1">
        <v>0</v>
      </c>
      <c r="C413" s="1">
        <v>8.012116089039166E-2</v>
      </c>
      <c r="D413" s="1">
        <v>0.31394759087066781</v>
      </c>
      <c r="E413" s="1">
        <v>0.18765849535080303</v>
      </c>
      <c r="F413" s="1">
        <v>9.8393913778529157E-2</v>
      </c>
      <c r="G413" s="1">
        <v>9.7407720484643565E-2</v>
      </c>
      <c r="H413" s="1">
        <v>9.7534516765286003E-2</v>
      </c>
      <c r="I413" s="1">
        <v>0.12493660185967878</v>
      </c>
      <c r="J413" s="1">
        <v>1</v>
      </c>
    </row>
    <row r="414" spans="1:14" x14ac:dyDescent="0.25">
      <c r="A414" s="4" t="s">
        <v>284</v>
      </c>
      <c r="B414" s="1">
        <v>0</v>
      </c>
      <c r="C414" s="1">
        <v>0</v>
      </c>
      <c r="D414" s="1">
        <v>0</v>
      </c>
      <c r="E414" s="1">
        <v>0</v>
      </c>
      <c r="F414" s="1">
        <v>0.16923076923076924</v>
      </c>
      <c r="G414" s="1">
        <v>0.33846153846153848</v>
      </c>
      <c r="H414" s="1">
        <v>0</v>
      </c>
      <c r="I414" s="1">
        <v>0.49230769230769234</v>
      </c>
      <c r="J414" s="1">
        <v>1</v>
      </c>
    </row>
    <row r="415" spans="1:14" x14ac:dyDescent="0.25">
      <c r="A415" s="4" t="s">
        <v>14</v>
      </c>
      <c r="B415" s="1">
        <v>0</v>
      </c>
      <c r="C415" s="1">
        <v>3.8222682241608755E-2</v>
      </c>
      <c r="D415" s="1">
        <v>0.40300162649711668</v>
      </c>
      <c r="E415" s="1">
        <v>0.30758539109862487</v>
      </c>
      <c r="F415" s="1">
        <v>4.6414313174626645E-2</v>
      </c>
      <c r="G415" s="1">
        <v>8.3542806446843115E-2</v>
      </c>
      <c r="H415" s="1">
        <v>4.2081916309330177E-2</v>
      </c>
      <c r="I415" s="1">
        <v>7.9151264231849774E-2</v>
      </c>
      <c r="J415" s="1">
        <v>1</v>
      </c>
    </row>
    <row r="416" spans="1:14" x14ac:dyDescent="0.25">
      <c r="A416" s="4" t="s">
        <v>630</v>
      </c>
      <c r="B416" s="1">
        <v>0</v>
      </c>
      <c r="C416" s="1">
        <v>0</v>
      </c>
      <c r="D416" s="1">
        <v>0</v>
      </c>
      <c r="E416" s="1">
        <v>0.24188741721854304</v>
      </c>
      <c r="F416" s="1">
        <v>0.48658940397350992</v>
      </c>
      <c r="G416" s="1">
        <v>0</v>
      </c>
      <c r="H416" s="1">
        <v>0.25264900662251655</v>
      </c>
      <c r="I416" s="1">
        <v>1.8874172185430464E-2</v>
      </c>
      <c r="J416" s="1">
        <v>1</v>
      </c>
    </row>
    <row r="417" spans="1:24" x14ac:dyDescent="0.25">
      <c r="A417" s="4" t="s">
        <v>13</v>
      </c>
      <c r="B417" s="1">
        <v>0</v>
      </c>
      <c r="C417" s="1">
        <v>5.6782334384858045E-3</v>
      </c>
      <c r="D417" s="1">
        <v>2.0609884332281808E-2</v>
      </c>
      <c r="E417" s="1">
        <v>1.4721345951629864E-2</v>
      </c>
      <c r="F417" s="1">
        <v>0.36593059936908517</v>
      </c>
      <c r="G417" s="1">
        <v>0.15688748685594112</v>
      </c>
      <c r="H417" s="1">
        <v>8.7907465825446895E-2</v>
      </c>
      <c r="I417" s="1">
        <v>0.34826498422712932</v>
      </c>
      <c r="J417" s="1">
        <v>1</v>
      </c>
    </row>
    <row r="418" spans="1:24" x14ac:dyDescent="0.25">
      <c r="A418" s="4" t="s">
        <v>10</v>
      </c>
      <c r="B418" s="1">
        <v>1.7195994277539341E-2</v>
      </c>
      <c r="C418" s="1">
        <v>8.8125894134477821E-3</v>
      </c>
      <c r="D418" s="1">
        <v>0.45582260371959943</v>
      </c>
      <c r="E418" s="1">
        <v>0.15007153075822605</v>
      </c>
      <c r="F418" s="1">
        <v>0.11725321888412017</v>
      </c>
      <c r="G418" s="1">
        <v>5.7796852646638053E-3</v>
      </c>
      <c r="H418" s="1">
        <v>0.12566523605150215</v>
      </c>
      <c r="I418" s="1">
        <v>0.11939914163090129</v>
      </c>
      <c r="J418" s="1">
        <v>1</v>
      </c>
    </row>
    <row r="419" spans="1:24" x14ac:dyDescent="0.25">
      <c r="A419" s="4" t="s">
        <v>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1</v>
      </c>
    </row>
    <row r="420" spans="1:24" x14ac:dyDescent="0.25">
      <c r="A420" s="4" t="s">
        <v>0</v>
      </c>
      <c r="B420" s="1">
        <v>5.4376163873370575E-2</v>
      </c>
      <c r="C420" s="1">
        <v>0.20358472998137803</v>
      </c>
      <c r="D420" s="1">
        <v>6.962290502793296E-2</v>
      </c>
      <c r="E420" s="1">
        <v>0.17928305400372441</v>
      </c>
      <c r="F420" s="1">
        <v>0.14911545623836125</v>
      </c>
      <c r="G420" s="1">
        <v>5.0744878957169458E-3</v>
      </c>
      <c r="H420" s="1">
        <v>0.24816108007448789</v>
      </c>
      <c r="I420" s="1">
        <v>9.0782122905027934E-2</v>
      </c>
      <c r="J420" s="1">
        <v>1</v>
      </c>
    </row>
    <row r="421" spans="1:24" x14ac:dyDescent="0.25">
      <c r="A421"/>
      <c r="B421"/>
      <c r="C421"/>
      <c r="D421"/>
      <c r="E421"/>
      <c r="F421"/>
      <c r="G421"/>
      <c r="H421"/>
    </row>
    <row r="422" spans="1:24" x14ac:dyDescent="0.25">
      <c r="A422"/>
      <c r="B422"/>
      <c r="C422"/>
      <c r="D422"/>
      <c r="E422"/>
      <c r="F422"/>
      <c r="G422"/>
      <c r="H422"/>
    </row>
    <row r="424" spans="1:24" s="33" customFormat="1" ht="18.75" x14ac:dyDescent="0.3">
      <c r="A424" s="41" t="s">
        <v>287</v>
      </c>
      <c r="I424" s="34"/>
      <c r="J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6" spans="1:24" x14ac:dyDescent="0.25">
      <c r="A426" s="25" t="s">
        <v>288</v>
      </c>
    </row>
    <row r="427" spans="1:24" x14ac:dyDescent="0.25">
      <c r="A427" s="5" t="s">
        <v>0</v>
      </c>
      <c r="B427" s="5" t="s">
        <v>794</v>
      </c>
    </row>
    <row r="428" spans="1:24" x14ac:dyDescent="0.25">
      <c r="A428" s="5" t="s">
        <v>10</v>
      </c>
      <c r="B428" s="5" t="s">
        <v>327</v>
      </c>
    </row>
    <row r="429" spans="1:24" x14ac:dyDescent="0.25">
      <c r="A429" s="5" t="s">
        <v>13</v>
      </c>
      <c r="B429" s="5" t="s">
        <v>289</v>
      </c>
    </row>
    <row r="430" spans="1:24" x14ac:dyDescent="0.25">
      <c r="A430" s="5" t="s">
        <v>14</v>
      </c>
      <c r="B430" s="5" t="s">
        <v>1251</v>
      </c>
    </row>
    <row r="431" spans="1:24" x14ac:dyDescent="0.25">
      <c r="A431" s="5" t="s">
        <v>15</v>
      </c>
      <c r="B431" s="5" t="s">
        <v>290</v>
      </c>
    </row>
    <row r="432" spans="1:24" x14ac:dyDescent="0.25">
      <c r="A432" s="5" t="s">
        <v>16</v>
      </c>
      <c r="B432" s="5" t="s">
        <v>291</v>
      </c>
    </row>
    <row r="434" spans="1:14" x14ac:dyDescent="0.25">
      <c r="A434" s="25" t="s">
        <v>250</v>
      </c>
    </row>
    <row r="435" spans="1:14" x14ac:dyDescent="0.25">
      <c r="A435" s="8" t="s">
        <v>30</v>
      </c>
      <c r="B435" s="8" t="s">
        <v>31</v>
      </c>
      <c r="K435"/>
      <c r="L435"/>
      <c r="M435"/>
      <c r="N435"/>
    </row>
    <row r="436" spans="1:14" x14ac:dyDescent="0.25">
      <c r="A436" s="8" t="s">
        <v>33</v>
      </c>
      <c r="B436" s="5" t="s">
        <v>64</v>
      </c>
      <c r="C436" s="5" t="s">
        <v>283</v>
      </c>
      <c r="D436" s="5" t="s">
        <v>870</v>
      </c>
      <c r="E436" s="5" t="s">
        <v>892</v>
      </c>
      <c r="F436" s="5" t="s">
        <v>957</v>
      </c>
      <c r="G436" s="5" t="s">
        <v>1001</v>
      </c>
      <c r="H436" s="5" t="s">
        <v>1076</v>
      </c>
      <c r="I436" s="5" t="s">
        <v>1140</v>
      </c>
      <c r="J436" s="5" t="s">
        <v>32</v>
      </c>
      <c r="K436"/>
      <c r="L436"/>
      <c r="M436"/>
      <c r="N436"/>
    </row>
    <row r="437" spans="1:14" x14ac:dyDescent="0.25">
      <c r="A437" s="4" t="s">
        <v>227</v>
      </c>
      <c r="B437" s="1">
        <v>0.27911745525686543</v>
      </c>
      <c r="C437" s="1">
        <v>0.30250615006150061</v>
      </c>
      <c r="D437" s="1">
        <v>0.27087267615090854</v>
      </c>
      <c r="E437" s="1">
        <v>0.3121865861258929</v>
      </c>
      <c r="F437" s="1">
        <v>0.26090254948389618</v>
      </c>
      <c r="G437" s="1">
        <v>0.2325268648799903</v>
      </c>
      <c r="H437" s="1">
        <v>0.25527866861833387</v>
      </c>
      <c r="I437" s="1">
        <v>0.25057542428436158</v>
      </c>
      <c r="J437" s="1">
        <v>0.26759281125611356</v>
      </c>
      <c r="K437"/>
      <c r="L437"/>
      <c r="M437"/>
      <c r="N437"/>
    </row>
    <row r="438" spans="1:14" x14ac:dyDescent="0.25">
      <c r="A438" s="4" t="s">
        <v>223</v>
      </c>
      <c r="B438" s="1">
        <v>0.72088254474313451</v>
      </c>
      <c r="C438" s="1">
        <v>0.69749384993849939</v>
      </c>
      <c r="D438" s="1">
        <v>0.7291273238490914</v>
      </c>
      <c r="E438" s="1">
        <v>0.6878134138741071</v>
      </c>
      <c r="F438" s="1">
        <v>0.73909745051610387</v>
      </c>
      <c r="G438" s="1">
        <v>0.7674731351200097</v>
      </c>
      <c r="H438" s="1">
        <v>0.74472133138166619</v>
      </c>
      <c r="I438" s="1">
        <v>0.74942457571563847</v>
      </c>
      <c r="J438" s="1">
        <v>0.73240718874388644</v>
      </c>
      <c r="K438"/>
      <c r="L438"/>
      <c r="M438"/>
      <c r="N438"/>
    </row>
    <row r="439" spans="1:14" x14ac:dyDescent="0.25">
      <c r="A439" s="4" t="s">
        <v>32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/>
      <c r="L439"/>
      <c r="M439"/>
      <c r="N439"/>
    </row>
    <row r="440" spans="1:14" x14ac:dyDescent="0.25">
      <c r="A440"/>
      <c r="B440"/>
      <c r="C440"/>
      <c r="D440"/>
      <c r="E440"/>
      <c r="F440"/>
      <c r="G440"/>
      <c r="H440"/>
    </row>
    <row r="441" spans="1:14" x14ac:dyDescent="0.25">
      <c r="A441"/>
      <c r="B441"/>
      <c r="C441"/>
      <c r="D441"/>
      <c r="E441"/>
      <c r="F441"/>
    </row>
    <row r="442" spans="1:14" x14ac:dyDescent="0.25">
      <c r="A442" s="40" t="s">
        <v>254</v>
      </c>
      <c r="B442"/>
      <c r="C442"/>
      <c r="D442"/>
      <c r="E442"/>
    </row>
    <row r="443" spans="1:14" x14ac:dyDescent="0.25">
      <c r="A443" s="8" t="s">
        <v>27</v>
      </c>
      <c r="B443" s="5" t="s">
        <v>1140</v>
      </c>
      <c r="C443"/>
      <c r="D443"/>
      <c r="E443"/>
    </row>
    <row r="444" spans="1:14" x14ac:dyDescent="0.25">
      <c r="A444"/>
      <c r="B444"/>
      <c r="C444"/>
      <c r="D444"/>
      <c r="E444"/>
    </row>
    <row r="445" spans="1:14" x14ac:dyDescent="0.25">
      <c r="A445" s="8" t="s">
        <v>30</v>
      </c>
      <c r="B445" s="8" t="s">
        <v>31</v>
      </c>
      <c r="E445"/>
      <c r="F445"/>
      <c r="G445"/>
      <c r="H445"/>
      <c r="I445"/>
    </row>
    <row r="446" spans="1:14" x14ac:dyDescent="0.25">
      <c r="A446" s="8" t="s">
        <v>33</v>
      </c>
      <c r="B446" s="5" t="s">
        <v>227</v>
      </c>
      <c r="C446" s="5" t="s">
        <v>223</v>
      </c>
      <c r="D446" s="5" t="s">
        <v>32</v>
      </c>
      <c r="E446"/>
      <c r="F446"/>
      <c r="G446" s="5" t="s">
        <v>17</v>
      </c>
      <c r="H446"/>
      <c r="I446"/>
    </row>
    <row r="447" spans="1:14" x14ac:dyDescent="0.25">
      <c r="A447" s="4" t="s">
        <v>0</v>
      </c>
      <c r="B447" s="1">
        <v>0.33964152700186218</v>
      </c>
      <c r="C447" s="1">
        <v>0.66035847299813777</v>
      </c>
      <c r="D447" s="1">
        <v>1</v>
      </c>
      <c r="E447"/>
      <c r="F447"/>
      <c r="G447"/>
      <c r="H447"/>
      <c r="I447"/>
    </row>
    <row r="448" spans="1:14" x14ac:dyDescent="0.25">
      <c r="A448" s="4" t="s">
        <v>9</v>
      </c>
      <c r="B448" s="1">
        <v>0</v>
      </c>
      <c r="C448" s="1">
        <v>1</v>
      </c>
      <c r="D448" s="1">
        <v>1</v>
      </c>
      <c r="E448"/>
      <c r="F448"/>
      <c r="G448"/>
      <c r="H448"/>
      <c r="I448"/>
    </row>
    <row r="449" spans="1:9" x14ac:dyDescent="0.25">
      <c r="A449" s="4" t="s">
        <v>10</v>
      </c>
      <c r="B449" s="1">
        <v>8.4835479256080121E-2</v>
      </c>
      <c r="C449" s="1">
        <v>0.91516452074391985</v>
      </c>
      <c r="D449" s="1">
        <v>1</v>
      </c>
      <c r="E449"/>
      <c r="F449"/>
      <c r="G449"/>
      <c r="H449"/>
      <c r="I449"/>
    </row>
    <row r="450" spans="1:9" x14ac:dyDescent="0.25">
      <c r="A450" s="4" t="s">
        <v>13</v>
      </c>
      <c r="B450" s="1">
        <v>0.74321766561514191</v>
      </c>
      <c r="C450" s="1">
        <v>0.25678233438485804</v>
      </c>
      <c r="D450" s="1">
        <v>1</v>
      </c>
      <c r="E450"/>
      <c r="F450"/>
      <c r="G450"/>
      <c r="H450"/>
      <c r="I450"/>
    </row>
    <row r="451" spans="1:9" x14ac:dyDescent="0.25">
      <c r="A451" s="4" t="s">
        <v>14</v>
      </c>
      <c r="B451" s="1">
        <v>0.29373059293213072</v>
      </c>
      <c r="C451" s="1">
        <v>0.70626940706786934</v>
      </c>
      <c r="D451" s="1">
        <v>1</v>
      </c>
      <c r="E451"/>
      <c r="F451"/>
      <c r="G451"/>
      <c r="H451"/>
      <c r="I451"/>
    </row>
    <row r="452" spans="1:9" x14ac:dyDescent="0.25">
      <c r="A452" s="4" t="s">
        <v>15</v>
      </c>
      <c r="B452" s="1">
        <v>0.34243448858833475</v>
      </c>
      <c r="C452" s="1">
        <v>0.6575655114116653</v>
      </c>
      <c r="D452" s="1">
        <v>1</v>
      </c>
      <c r="E452"/>
      <c r="F452"/>
      <c r="G452"/>
      <c r="H452"/>
      <c r="I452"/>
    </row>
    <row r="453" spans="1:9" x14ac:dyDescent="0.25">
      <c r="A453" s="4" t="s">
        <v>16</v>
      </c>
      <c r="B453" s="1">
        <v>1.4285714285714286E-3</v>
      </c>
      <c r="C453" s="1">
        <v>0.99857142857142855</v>
      </c>
      <c r="D453" s="1">
        <v>1</v>
      </c>
      <c r="E453"/>
      <c r="F453"/>
      <c r="G453"/>
      <c r="H453"/>
      <c r="I453"/>
    </row>
    <row r="454" spans="1:9" x14ac:dyDescent="0.25">
      <c r="A454" s="4" t="s">
        <v>284</v>
      </c>
      <c r="B454" s="1">
        <v>0</v>
      </c>
      <c r="C454" s="1">
        <v>1</v>
      </c>
      <c r="D454" s="1">
        <v>1</v>
      </c>
      <c r="E454"/>
      <c r="F454"/>
      <c r="G454"/>
      <c r="H454"/>
      <c r="I454"/>
    </row>
    <row r="455" spans="1:9" x14ac:dyDescent="0.25">
      <c r="A455" s="4" t="s">
        <v>630</v>
      </c>
      <c r="B455" s="1">
        <v>0</v>
      </c>
      <c r="C455" s="1">
        <v>1</v>
      </c>
      <c r="D455" s="1">
        <v>1</v>
      </c>
      <c r="E455"/>
    </row>
    <row r="456" spans="1:9" x14ac:dyDescent="0.25">
      <c r="A456"/>
      <c r="B456"/>
      <c r="C456"/>
      <c r="D456"/>
    </row>
    <row r="457" spans="1:9" x14ac:dyDescent="0.25">
      <c r="A457"/>
      <c r="B457"/>
    </row>
    <row r="458" spans="1:9" x14ac:dyDescent="0.25">
      <c r="A458"/>
      <c r="B458"/>
    </row>
    <row r="459" spans="1:9" x14ac:dyDescent="0.25">
      <c r="A459"/>
      <c r="B459"/>
    </row>
    <row r="460" spans="1:9" x14ac:dyDescent="0.25">
      <c r="A460"/>
      <c r="B460"/>
    </row>
    <row r="461" spans="1:9" x14ac:dyDescent="0.25">
      <c r="A461"/>
      <c r="B461"/>
    </row>
    <row r="462" spans="1:9" x14ac:dyDescent="0.25">
      <c r="A462"/>
      <c r="B462"/>
    </row>
    <row r="463" spans="1:9" x14ac:dyDescent="0.25">
      <c r="A463"/>
      <c r="B463"/>
    </row>
    <row r="464" spans="1:9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7" workbookViewId="0">
      <selection activeCell="L12" sqref="L12"/>
    </sheetView>
  </sheetViews>
  <sheetFormatPr defaultRowHeight="15" x14ac:dyDescent="0.25"/>
  <cols>
    <col min="1" max="1" width="36.7109375" customWidth="1"/>
    <col min="2" max="2" width="20.85546875" customWidth="1"/>
    <col min="3" max="9" width="8.140625" customWidth="1"/>
    <col min="10" max="10" width="11.85546875" customWidth="1"/>
    <col min="11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10" s="36" customFormat="1" ht="18" x14ac:dyDescent="0.35">
      <c r="A1" s="33" t="s">
        <v>1139</v>
      </c>
    </row>
    <row r="2" spans="1:10" s="9" customFormat="1" ht="18" x14ac:dyDescent="0.35">
      <c r="A2" s="43" t="s">
        <v>278</v>
      </c>
    </row>
    <row r="3" spans="1:10" ht="18" x14ac:dyDescent="0.35">
      <c r="A3" s="7" t="s">
        <v>247</v>
      </c>
    </row>
    <row r="4" spans="1:10" ht="14.45" x14ac:dyDescent="0.3">
      <c r="A4" s="4"/>
    </row>
    <row r="5" spans="1:10" s="36" customFormat="1" ht="14.45" x14ac:dyDescent="0.3">
      <c r="A5" s="64" t="s">
        <v>279</v>
      </c>
    </row>
    <row r="6" spans="1:10" ht="14.45" x14ac:dyDescent="0.3">
      <c r="A6" s="40"/>
    </row>
    <row r="7" spans="1:10" x14ac:dyDescent="0.25">
      <c r="A7" s="61"/>
      <c r="B7" s="61" t="s">
        <v>64</v>
      </c>
      <c r="C7" s="61" t="s">
        <v>283</v>
      </c>
      <c r="D7" s="61" t="s">
        <v>870</v>
      </c>
      <c r="E7" s="61" t="s">
        <v>892</v>
      </c>
      <c r="F7" s="61" t="s">
        <v>957</v>
      </c>
      <c r="G7" s="61" t="s">
        <v>1001</v>
      </c>
      <c r="H7" s="61" t="s">
        <v>1076</v>
      </c>
      <c r="I7" s="61" t="s">
        <v>1140</v>
      </c>
    </row>
    <row r="8" spans="1:10" x14ac:dyDescent="0.25">
      <c r="A8" s="24" t="s">
        <v>225</v>
      </c>
      <c r="B8" s="45">
        <v>16583</v>
      </c>
      <c r="C8" s="45">
        <v>29381</v>
      </c>
      <c r="D8" s="45">
        <v>27388</v>
      </c>
      <c r="E8" s="45">
        <v>29173</v>
      </c>
      <c r="F8" s="45">
        <v>31030</v>
      </c>
      <c r="G8" s="106">
        <v>36409</v>
      </c>
      <c r="H8" s="106">
        <v>54518</v>
      </c>
      <c r="I8" s="106">
        <v>33219</v>
      </c>
    </row>
    <row r="9" spans="1:10" x14ac:dyDescent="0.25">
      <c r="A9" s="24" t="s">
        <v>280</v>
      </c>
      <c r="B9" s="88">
        <v>0.12015795956814723</v>
      </c>
      <c r="C9" s="88">
        <v>0.15057913079130791</v>
      </c>
      <c r="D9" s="88">
        <v>0.14366947836669605</v>
      </c>
      <c r="E9" s="102">
        <v>0.13985809482717293</v>
      </c>
      <c r="F9" s="102">
        <v>0.1783374330444378</v>
      </c>
      <c r="G9" s="107">
        <v>0.15205960599568158</v>
      </c>
      <c r="H9" s="107">
        <v>0.16386189650353014</v>
      </c>
      <c r="I9" s="107">
        <v>0.12098113482409498</v>
      </c>
    </row>
    <row r="10" spans="1:10" ht="14.45" x14ac:dyDescent="0.3">
      <c r="A10" s="4"/>
    </row>
    <row r="11" spans="1:10" x14ac:dyDescent="0.25">
      <c r="A11" s="8" t="s">
        <v>30</v>
      </c>
      <c r="B11" s="8" t="s">
        <v>31</v>
      </c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8" t="s">
        <v>33</v>
      </c>
      <c r="B12" s="5" t="s">
        <v>64</v>
      </c>
      <c r="C12" s="5" t="s">
        <v>283</v>
      </c>
      <c r="D12" s="5" t="s">
        <v>870</v>
      </c>
      <c r="E12" s="5" t="s">
        <v>892</v>
      </c>
      <c r="F12" s="5" t="s">
        <v>957</v>
      </c>
      <c r="G12" s="5" t="s">
        <v>1001</v>
      </c>
      <c r="H12" s="5" t="s">
        <v>1076</v>
      </c>
      <c r="I12" s="5" t="s">
        <v>1140</v>
      </c>
      <c r="J12" s="5" t="s">
        <v>32</v>
      </c>
    </row>
    <row r="13" spans="1:10" x14ac:dyDescent="0.25">
      <c r="A13" s="40" t="s">
        <v>225</v>
      </c>
      <c r="B13" s="81">
        <v>0.12009999275414825</v>
      </c>
      <c r="C13" s="81">
        <v>0.15050738007380074</v>
      </c>
      <c r="D13" s="81">
        <v>0.14361702127659576</v>
      </c>
      <c r="E13" s="81">
        <v>0.13985809482717293</v>
      </c>
      <c r="F13" s="81">
        <v>0.1783374330444378</v>
      </c>
      <c r="G13" s="81">
        <v>0.15205960599568158</v>
      </c>
      <c r="H13" s="81">
        <v>0.16386189650353014</v>
      </c>
      <c r="I13" s="81">
        <v>0.12098113482409498</v>
      </c>
      <c r="J13" s="81">
        <v>0.14698124551502104</v>
      </c>
    </row>
    <row r="14" spans="1:10" ht="14.45" x14ac:dyDescent="0.3">
      <c r="A14" s="4" t="s">
        <v>230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4.2357295570013102E-3</v>
      </c>
      <c r="G14" s="1">
        <v>2.0380973859730452E-3</v>
      </c>
      <c r="H14" s="1">
        <v>2.6810376697815196E-3</v>
      </c>
      <c r="I14" s="1">
        <v>2.0176269211158861E-3</v>
      </c>
      <c r="J14" s="1">
        <v>3.2234805832497657E-3</v>
      </c>
    </row>
    <row r="15" spans="1:10" ht="14.45" x14ac:dyDescent="0.3">
      <c r="A15" s="4" t="s">
        <v>222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5.8242718223407437E-2</v>
      </c>
      <c r="G15" s="1">
        <v>8.027096671803674E-2</v>
      </c>
      <c r="H15" s="1">
        <v>4.9169389282461742E-2</v>
      </c>
      <c r="I15" s="1">
        <v>6.6639959210430477E-2</v>
      </c>
      <c r="J15" s="1">
        <v>7.4897009481630555E-2</v>
      </c>
    </row>
    <row r="16" spans="1:10" ht="14.45" x14ac:dyDescent="0.3">
      <c r="A16" s="4" t="s">
        <v>224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0.395842433159383</v>
      </c>
      <c r="G16" s="1">
        <v>0.43375557031227158</v>
      </c>
      <c r="H16" s="1">
        <v>0.40047248780458483</v>
      </c>
      <c r="I16" s="1">
        <v>0.50931240439944647</v>
      </c>
      <c r="J16" s="1">
        <v>0.42346814795040028</v>
      </c>
    </row>
    <row r="17" spans="1:10" ht="14.45" x14ac:dyDescent="0.3">
      <c r="A17" s="4" t="s">
        <v>228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0.32955930021379803</v>
      </c>
      <c r="G17" s="1">
        <v>0.2961505853265341</v>
      </c>
      <c r="H17" s="1">
        <v>0.36909352673673834</v>
      </c>
      <c r="I17" s="1">
        <v>0.27232500546288879</v>
      </c>
      <c r="J17" s="1">
        <v>0.31748174920168798</v>
      </c>
    </row>
    <row r="18" spans="1:10" ht="14.45" x14ac:dyDescent="0.3">
      <c r="A18" s="4" t="s">
        <v>229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3.3782385801972459E-2</v>
      </c>
      <c r="G18" s="1">
        <v>3.5725174261502929E-2</v>
      </c>
      <c r="H18" s="1">
        <v>1.4721662002903455E-2</v>
      </c>
      <c r="I18" s="1">
        <v>2.8723869182023454E-2</v>
      </c>
      <c r="J18" s="1">
        <v>3.3948367268010364E-2</v>
      </c>
    </row>
    <row r="19" spans="1:10" x14ac:dyDescent="0.25">
      <c r="A19" s="4" t="s">
        <v>32</v>
      </c>
      <c r="B19" s="81">
        <v>1</v>
      </c>
      <c r="C19" s="81">
        <v>1</v>
      </c>
      <c r="D19" s="81">
        <v>1</v>
      </c>
      <c r="E19" s="81">
        <v>1</v>
      </c>
      <c r="F19" s="81">
        <v>1</v>
      </c>
      <c r="G19" s="81">
        <v>1</v>
      </c>
      <c r="H19" s="81">
        <v>1</v>
      </c>
      <c r="I19" s="81">
        <v>1</v>
      </c>
      <c r="J19" s="81">
        <v>1</v>
      </c>
    </row>
    <row r="21" spans="1:10" s="58" customFormat="1" x14ac:dyDescent="0.25">
      <c r="A21"/>
      <c r="B21"/>
      <c r="C21"/>
      <c r="D21"/>
      <c r="E21"/>
      <c r="F21"/>
      <c r="G21"/>
      <c r="H21"/>
      <c r="I21"/>
    </row>
    <row r="22" spans="1:10" s="12" customFormat="1" x14ac:dyDescent="0.25">
      <c r="A22" s="65"/>
      <c r="B22" s="66"/>
      <c r="C22" s="66"/>
      <c r="D22" s="66"/>
      <c r="E22" s="66"/>
    </row>
    <row r="23" spans="1:10" x14ac:dyDescent="0.25">
      <c r="A23" s="8" t="s">
        <v>233</v>
      </c>
      <c r="B23" s="5" t="s">
        <v>225</v>
      </c>
    </row>
    <row r="25" spans="1:10" x14ac:dyDescent="0.25">
      <c r="A25" s="8" t="s">
        <v>30</v>
      </c>
      <c r="B25" s="8" t="s">
        <v>31</v>
      </c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8" t="s">
        <v>33</v>
      </c>
      <c r="B26" s="5" t="s">
        <v>64</v>
      </c>
      <c r="C26" s="5" t="s">
        <v>283</v>
      </c>
      <c r="D26" s="5" t="s">
        <v>870</v>
      </c>
      <c r="E26" s="5" t="s">
        <v>892</v>
      </c>
      <c r="F26" s="5" t="s">
        <v>957</v>
      </c>
      <c r="G26" s="5" t="s">
        <v>1001</v>
      </c>
      <c r="H26" s="5" t="s">
        <v>1076</v>
      </c>
      <c r="I26" s="5" t="s">
        <v>1140</v>
      </c>
      <c r="J26" s="5" t="s">
        <v>32</v>
      </c>
    </row>
    <row r="27" spans="1:10" x14ac:dyDescent="0.25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0.7409603609410248</v>
      </c>
      <c r="G27" s="1">
        <v>0.76475596693125325</v>
      </c>
      <c r="H27" s="1">
        <v>0.73333577900876779</v>
      </c>
      <c r="I27" s="1">
        <v>0.63894156958367199</v>
      </c>
      <c r="J27" s="1">
        <v>0.73788465046241491</v>
      </c>
    </row>
    <row r="28" spans="1:10" x14ac:dyDescent="0.25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8.2017402513696422E-2</v>
      </c>
      <c r="G28" s="1">
        <v>6.8087560767941993E-2</v>
      </c>
      <c r="H28" s="1">
        <v>0.10735903738214901</v>
      </c>
      <c r="I28" s="1">
        <v>0.11174327944850838</v>
      </c>
      <c r="J28" s="1">
        <v>9.7178938871187448E-2</v>
      </c>
    </row>
    <row r="29" spans="1:10" x14ac:dyDescent="0.25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0.17702223654527877</v>
      </c>
      <c r="G29" s="1">
        <v>0.16715647230080474</v>
      </c>
      <c r="H29" s="1">
        <v>0.15930518360908325</v>
      </c>
      <c r="I29" s="1">
        <v>0.24931515096781962</v>
      </c>
      <c r="J29" s="1">
        <v>0.16493641066639758</v>
      </c>
    </row>
    <row r="30" spans="1:10" x14ac:dyDescent="0.25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</row>
    <row r="33" spans="1:10" s="58" customFormat="1" x14ac:dyDescent="0.25">
      <c r="A33"/>
      <c r="B33"/>
      <c r="C33"/>
      <c r="D33"/>
      <c r="E33"/>
      <c r="F33"/>
    </row>
    <row r="35" spans="1:10" x14ac:dyDescent="0.25">
      <c r="A35" s="8" t="s">
        <v>233</v>
      </c>
      <c r="B35" s="5" t="s">
        <v>225</v>
      </c>
    </row>
    <row r="37" spans="1:10" x14ac:dyDescent="0.25">
      <c r="A37" s="8" t="s">
        <v>30</v>
      </c>
      <c r="B37" s="8" t="s">
        <v>31</v>
      </c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s="8" t="s">
        <v>33</v>
      </c>
      <c r="B38" s="5" t="s">
        <v>64</v>
      </c>
      <c r="C38" s="5" t="s">
        <v>283</v>
      </c>
      <c r="D38" s="5" t="s">
        <v>870</v>
      </c>
      <c r="E38" s="5" t="s">
        <v>892</v>
      </c>
      <c r="F38" s="5" t="s">
        <v>957</v>
      </c>
      <c r="G38" s="5" t="s">
        <v>1001</v>
      </c>
      <c r="H38" s="5" t="s">
        <v>1076</v>
      </c>
      <c r="I38" s="5" t="s">
        <v>1140</v>
      </c>
      <c r="J38" s="5" t="s">
        <v>32</v>
      </c>
    </row>
    <row r="39" spans="1:10" x14ac:dyDescent="0.25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0.2780534966161779</v>
      </c>
      <c r="G39" s="1">
        <v>0.24428026037518197</v>
      </c>
      <c r="H39" s="1">
        <v>0.38363476283062475</v>
      </c>
      <c r="I39" s="1">
        <v>0.30795629007495712</v>
      </c>
      <c r="J39" s="1">
        <v>0.28846698671551485</v>
      </c>
    </row>
    <row r="40" spans="1:10" x14ac:dyDescent="0.25">
      <c r="A40" s="4" t="s">
        <v>10</v>
      </c>
      <c r="B40" s="1">
        <v>0.13954751131221718</v>
      </c>
      <c r="C40" s="1">
        <v>0.28746552252528346</v>
      </c>
      <c r="D40" s="1">
        <v>0.15833881218496604</v>
      </c>
      <c r="E40" s="1">
        <v>0.13108010831933636</v>
      </c>
      <c r="F40" s="1">
        <v>0.16397035127296164</v>
      </c>
      <c r="G40" s="1">
        <v>0.25271224147875526</v>
      </c>
      <c r="H40" s="1">
        <v>0.2128838181884882</v>
      </c>
      <c r="I40" s="1">
        <v>0.15759053553689154</v>
      </c>
      <c r="J40" s="1">
        <v>0.19421816361300739</v>
      </c>
    </row>
    <row r="41" spans="1:10" x14ac:dyDescent="0.25">
      <c r="A41" s="4" t="s">
        <v>16</v>
      </c>
      <c r="B41" s="1">
        <v>0.26745098039215687</v>
      </c>
      <c r="C41" s="1">
        <v>0.1739026798787755</v>
      </c>
      <c r="D41" s="1">
        <v>0.25166191832858498</v>
      </c>
      <c r="E41" s="1">
        <v>0.21811263839851919</v>
      </c>
      <c r="F41" s="1">
        <v>0.11282629713180793</v>
      </c>
      <c r="G41" s="1">
        <v>0.15339613831744897</v>
      </c>
      <c r="H41" s="1">
        <v>0.12142778531861037</v>
      </c>
      <c r="I41" s="1">
        <v>0.15021523826725669</v>
      </c>
      <c r="J41" s="1">
        <v>0.16877854922400443</v>
      </c>
    </row>
    <row r="42" spans="1:10" x14ac:dyDescent="0.25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0.16864324846922332</v>
      </c>
      <c r="G42" s="1">
        <v>0.11043972644126453</v>
      </c>
      <c r="H42" s="1">
        <v>0.17229172016581679</v>
      </c>
      <c r="I42" s="1">
        <v>0.17649537915048616</v>
      </c>
      <c r="J42" s="1">
        <v>0.13874389235802523</v>
      </c>
    </row>
    <row r="43" spans="1:10" x14ac:dyDescent="0.25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7.0222365452787622E-2</v>
      </c>
      <c r="G43" s="1">
        <v>8.6709330110686919E-2</v>
      </c>
      <c r="H43" s="1">
        <v>1.7480465167467624E-2</v>
      </c>
      <c r="I43" s="1">
        <v>7.3783075950510243E-2</v>
      </c>
      <c r="J43" s="1">
        <v>7.2721204335795153E-2</v>
      </c>
    </row>
    <row r="44" spans="1:10" x14ac:dyDescent="0.25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7.8633580406058654E-2</v>
      </c>
      <c r="G44" s="1">
        <v>5.6909006014996294E-2</v>
      </c>
      <c r="H44" s="1">
        <v>3.685021460801937E-2</v>
      </c>
      <c r="I44" s="1">
        <v>6.3066317468918387E-2</v>
      </c>
      <c r="J44" s="1">
        <v>7.018694526698982E-2</v>
      </c>
    </row>
    <row r="45" spans="1:10" x14ac:dyDescent="0.25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0.12455688043828553</v>
      </c>
      <c r="G45" s="1">
        <v>8.9922821280452633E-2</v>
      </c>
      <c r="H45" s="1">
        <v>4.2316299203932643E-2</v>
      </c>
      <c r="I45" s="1">
        <v>5.7978867515578437E-2</v>
      </c>
      <c r="J45" s="1">
        <v>5.9848099693793198E-2</v>
      </c>
    </row>
    <row r="46" spans="1:10" x14ac:dyDescent="0.25">
      <c r="A46" s="4" t="s">
        <v>630</v>
      </c>
      <c r="B46" s="1">
        <v>8.3257918552036205E-3</v>
      </c>
      <c r="C46" s="1">
        <v>4.4267374944665782E-4</v>
      </c>
      <c r="D46" s="1">
        <v>1.6801811673606546E-3</v>
      </c>
      <c r="E46" s="1">
        <v>3.7706098104411614E-4</v>
      </c>
      <c r="F46" s="1">
        <v>3.2226877215597809E-5</v>
      </c>
      <c r="G46" s="1">
        <v>2.471916284435167E-3</v>
      </c>
      <c r="H46" s="1">
        <v>1.1005539454858946E-2</v>
      </c>
      <c r="I46" s="1">
        <v>3.4317709744423374E-3</v>
      </c>
      <c r="J46" s="1">
        <v>3.9314003624805471E-3</v>
      </c>
    </row>
    <row r="47" spans="1:10" x14ac:dyDescent="0.25">
      <c r="A47" s="4" t="s">
        <v>29</v>
      </c>
      <c r="B47" s="1">
        <v>2.4132730015082957E-3</v>
      </c>
      <c r="C47" s="1">
        <v>1.3620730752204855E-3</v>
      </c>
      <c r="D47" s="1">
        <v>1.4610271020527432E-3</v>
      </c>
      <c r="E47" s="1">
        <v>1.3711308401604223E-3</v>
      </c>
      <c r="F47" s="1">
        <v>3.0615533354817919E-3</v>
      </c>
      <c r="G47" s="1">
        <v>3.1585596967782692E-3</v>
      </c>
      <c r="H47" s="1">
        <v>2.1093950621812979E-3</v>
      </c>
      <c r="I47" s="1">
        <v>9.4825250609590905E-3</v>
      </c>
      <c r="J47" s="1">
        <v>3.1047584303893756E-3</v>
      </c>
    </row>
    <row r="48" spans="1:10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</row>
    <row r="49" spans="1:10" x14ac:dyDescent="0.25">
      <c r="A49" s="4"/>
      <c r="B49" s="1"/>
      <c r="C49" s="1"/>
      <c r="D49" s="1"/>
      <c r="E49" s="1"/>
      <c r="F49" s="1"/>
      <c r="G49" s="1"/>
      <c r="H49" s="1"/>
    </row>
    <row r="50" spans="1:10" s="58" customFormat="1" x14ac:dyDescent="0.25">
      <c r="A50" s="58" t="s">
        <v>246</v>
      </c>
    </row>
    <row r="52" spans="1:10" x14ac:dyDescent="0.25">
      <c r="A52" s="8" t="s">
        <v>233</v>
      </c>
      <c r="B52" s="5" t="s">
        <v>225</v>
      </c>
    </row>
    <row r="54" spans="1:10" x14ac:dyDescent="0.25">
      <c r="A54" s="8" t="s">
        <v>30</v>
      </c>
      <c r="B54" s="8" t="s">
        <v>31</v>
      </c>
      <c r="C54" s="5"/>
      <c r="D54" s="5"/>
      <c r="E54" s="5"/>
      <c r="F54" s="5"/>
      <c r="G54" s="5"/>
      <c r="H54" s="5"/>
      <c r="I54" s="5"/>
      <c r="J54" s="5"/>
    </row>
    <row r="55" spans="1:10" x14ac:dyDescent="0.25">
      <c r="A55" s="8" t="s">
        <v>33</v>
      </c>
      <c r="B55" s="5" t="s">
        <v>64</v>
      </c>
      <c r="C55" s="5" t="s">
        <v>283</v>
      </c>
      <c r="D55" s="5" t="s">
        <v>870</v>
      </c>
      <c r="E55" s="5" t="s">
        <v>892</v>
      </c>
      <c r="F55" s="5" t="s">
        <v>957</v>
      </c>
      <c r="G55" s="5" t="s">
        <v>1001</v>
      </c>
      <c r="H55" s="5" t="s">
        <v>1076</v>
      </c>
      <c r="I55" s="5" t="s">
        <v>1140</v>
      </c>
      <c r="J55" s="5" t="s">
        <v>32</v>
      </c>
    </row>
    <row r="56" spans="1:10" x14ac:dyDescent="0.25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0.4206896551724138</v>
      </c>
      <c r="G56" s="1">
        <v>0.31124172594688126</v>
      </c>
      <c r="H56" s="1">
        <v>0.28185186543893759</v>
      </c>
      <c r="I56" s="1">
        <v>0.34925795478491223</v>
      </c>
      <c r="J56" s="1">
        <v>0.32608501604772011</v>
      </c>
    </row>
    <row r="57" spans="1:10" x14ac:dyDescent="0.25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0.57931034482758625</v>
      </c>
      <c r="G57" s="1">
        <v>0.68875827405311874</v>
      </c>
      <c r="H57" s="1">
        <v>0.71814813456106241</v>
      </c>
      <c r="I57" s="1">
        <v>0.65074204521508772</v>
      </c>
      <c r="J57" s="1">
        <v>0.67391498395227989</v>
      </c>
    </row>
    <row r="58" spans="1:10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60" spans="1:10" x14ac:dyDescent="0.25">
      <c r="A60" s="4"/>
      <c r="B60" s="1"/>
      <c r="C60" s="1"/>
      <c r="D60" s="1"/>
      <c r="E60" s="1"/>
      <c r="F60" s="1"/>
      <c r="G60" s="1"/>
      <c r="H60" s="1"/>
    </row>
    <row r="61" spans="1:10" s="58" customFormat="1" x14ac:dyDescent="0.25">
      <c r="A61" s="64" t="s">
        <v>292</v>
      </c>
    </row>
    <row r="62" spans="1:10" s="12" customFormat="1" x14ac:dyDescent="0.25">
      <c r="A62" s="65"/>
    </row>
    <row r="63" spans="1:10" x14ac:dyDescent="0.25">
      <c r="A63" s="8" t="s">
        <v>233</v>
      </c>
      <c r="B63" s="5" t="s">
        <v>225</v>
      </c>
    </row>
    <row r="64" spans="1:10" x14ac:dyDescent="0.25">
      <c r="A64" s="8" t="s">
        <v>27</v>
      </c>
      <c r="B64" s="5" t="s">
        <v>1247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0.71427635028841108</v>
      </c>
      <c r="C68" s="1">
        <v>0.28572364971158887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0.25562615046612436</v>
      </c>
      <c r="C70" s="1">
        <v>0.74437384953387564</v>
      </c>
      <c r="D70" s="1">
        <v>1</v>
      </c>
    </row>
    <row r="71" spans="1:4" x14ac:dyDescent="0.25">
      <c r="A71" s="4" t="s">
        <v>13</v>
      </c>
      <c r="B71" s="1">
        <v>7.5832742735648481E-2</v>
      </c>
      <c r="C71" s="1">
        <v>0.92416725726435156</v>
      </c>
      <c r="D71" s="1">
        <v>1</v>
      </c>
    </row>
    <row r="72" spans="1:4" x14ac:dyDescent="0.25">
      <c r="A72" s="4" t="s">
        <v>14</v>
      </c>
      <c r="B72" s="1">
        <v>0.70182138660399529</v>
      </c>
      <c r="C72" s="1">
        <v>0.29817861339600471</v>
      </c>
      <c r="D72" s="1">
        <v>1</v>
      </c>
    </row>
    <row r="73" spans="1:4" x14ac:dyDescent="0.25">
      <c r="A73" s="4" t="s">
        <v>15</v>
      </c>
      <c r="B73" s="1">
        <v>0.27667362337453844</v>
      </c>
      <c r="C73" s="1">
        <v>0.72332637662546151</v>
      </c>
      <c r="D73" s="1">
        <v>1</v>
      </c>
    </row>
    <row r="74" spans="1:4" x14ac:dyDescent="0.25">
      <c r="A74" s="4" t="s">
        <v>16</v>
      </c>
      <c r="B74" s="1">
        <v>2.5753660637381569E-2</v>
      </c>
      <c r="C74" s="1">
        <v>0.9742463393626184</v>
      </c>
      <c r="D74" s="1">
        <v>1</v>
      </c>
    </row>
    <row r="75" spans="1:4" x14ac:dyDescent="0.25">
      <c r="A75" s="4" t="s">
        <v>29</v>
      </c>
      <c r="B75" s="1">
        <v>0.32558139534883723</v>
      </c>
      <c r="C75" s="1">
        <v>0.67441860465116277</v>
      </c>
      <c r="D75" s="1">
        <v>1</v>
      </c>
    </row>
    <row r="76" spans="1:4" x14ac:dyDescent="0.25">
      <c r="A76" s="4" t="s">
        <v>630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7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3" sqref="Q13"/>
    </sheetView>
  </sheetViews>
  <sheetFormatPr defaultColWidth="9.140625" defaultRowHeight="15" x14ac:dyDescent="0.25"/>
  <cols>
    <col min="1" max="1" width="12.85546875" style="9" customWidth="1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0" s="12" customFormat="1" ht="14.45" x14ac:dyDescent="0.3">
      <c r="A1" s="12" t="s">
        <v>26</v>
      </c>
      <c r="B1" s="12" t="s">
        <v>18</v>
      </c>
      <c r="C1" s="12" t="s">
        <v>19</v>
      </c>
      <c r="D1" s="12" t="s">
        <v>233</v>
      </c>
      <c r="E1" s="12" t="s">
        <v>234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256</v>
      </c>
      <c r="Q1" s="12" t="s">
        <v>27</v>
      </c>
      <c r="R1" s="12" t="s">
        <v>28</v>
      </c>
      <c r="S1" s="12" t="s">
        <v>236</v>
      </c>
      <c r="T1" s="12" t="s">
        <v>237</v>
      </c>
    </row>
    <row r="2" spans="1:20" ht="14.45" x14ac:dyDescent="0.3">
      <c r="A2" s="9">
        <v>2</v>
      </c>
      <c r="B2" s="9" t="s">
        <v>0</v>
      </c>
      <c r="C2" s="9" t="s">
        <v>171</v>
      </c>
      <c r="D2" s="9" t="s">
        <v>224</v>
      </c>
      <c r="E2" s="9" t="s">
        <v>223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631</v>
      </c>
      <c r="S2" s="9">
        <f>M2*A2</f>
        <v>58340</v>
      </c>
      <c r="T2" s="9">
        <f>ROUND(S2/74.3,0)</f>
        <v>785</v>
      </c>
    </row>
    <row r="3" spans="1:20" ht="14.45" x14ac:dyDescent="0.3">
      <c r="A3" s="9">
        <v>3846</v>
      </c>
      <c r="B3" s="9" t="s">
        <v>0</v>
      </c>
      <c r="C3" s="9" t="s">
        <v>443</v>
      </c>
      <c r="D3" s="9" t="s">
        <v>224</v>
      </c>
      <c r="E3" s="9" t="s">
        <v>223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631</v>
      </c>
      <c r="S3" s="9">
        <f t="shared" ref="S3:S66" si="3">M3*A3</f>
        <v>169493220</v>
      </c>
      <c r="T3" s="9">
        <f t="shared" ref="T3:T64" si="4">ROUND(S3/74.3,0)</f>
        <v>2281201</v>
      </c>
    </row>
    <row r="4" spans="1:20" ht="14.45" x14ac:dyDescent="0.3">
      <c r="A4" s="9">
        <v>2610</v>
      </c>
      <c r="B4" s="9" t="s">
        <v>0</v>
      </c>
      <c r="C4" s="9" t="s">
        <v>442</v>
      </c>
      <c r="D4" s="9" t="s">
        <v>222</v>
      </c>
      <c r="E4" s="9" t="s">
        <v>223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631</v>
      </c>
      <c r="S4" s="9">
        <f t="shared" si="3"/>
        <v>134495910</v>
      </c>
      <c r="T4" s="9">
        <f t="shared" si="4"/>
        <v>1810174</v>
      </c>
    </row>
    <row r="5" spans="1:20" ht="14.45" x14ac:dyDescent="0.3">
      <c r="A5" s="9">
        <v>9</v>
      </c>
      <c r="B5" s="9" t="s">
        <v>0</v>
      </c>
      <c r="C5" s="9" t="s">
        <v>189</v>
      </c>
      <c r="D5" s="9" t="s">
        <v>224</v>
      </c>
      <c r="E5" s="9" t="s">
        <v>223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631</v>
      </c>
      <c r="S5" s="9">
        <f t="shared" si="3"/>
        <v>350910</v>
      </c>
      <c r="T5" s="9">
        <f t="shared" si="4"/>
        <v>4723</v>
      </c>
    </row>
    <row r="6" spans="1:20" ht="14.45" x14ac:dyDescent="0.3">
      <c r="A6" s="9">
        <v>236</v>
      </c>
      <c r="B6" s="9" t="s">
        <v>0</v>
      </c>
      <c r="C6" s="9" t="s">
        <v>123</v>
      </c>
      <c r="D6" s="9" t="s">
        <v>224</v>
      </c>
      <c r="E6" s="9" t="s">
        <v>223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631</v>
      </c>
      <c r="S6" s="9">
        <f t="shared" si="3"/>
        <v>13278304</v>
      </c>
      <c r="T6" s="9">
        <f t="shared" si="4"/>
        <v>178712</v>
      </c>
    </row>
    <row r="7" spans="1:20" ht="14.45" x14ac:dyDescent="0.3">
      <c r="A7" s="9">
        <v>247</v>
      </c>
      <c r="B7" s="9" t="s">
        <v>0</v>
      </c>
      <c r="C7" s="9" t="s">
        <v>150</v>
      </c>
      <c r="D7" s="9" t="s">
        <v>222</v>
      </c>
      <c r="E7" s="9" t="s">
        <v>223</v>
      </c>
      <c r="F7" s="9" t="s">
        <v>1</v>
      </c>
      <c r="G7" s="9" t="s">
        <v>97</v>
      </c>
      <c r="H7" s="9" t="s">
        <v>129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631</v>
      </c>
      <c r="S7" s="9">
        <f t="shared" si="3"/>
        <v>13919191</v>
      </c>
      <c r="T7" s="9">
        <f t="shared" si="4"/>
        <v>187338</v>
      </c>
    </row>
    <row r="8" spans="1:20" ht="14.45" x14ac:dyDescent="0.3">
      <c r="A8" s="9">
        <v>4</v>
      </c>
      <c r="B8" s="9" t="s">
        <v>0</v>
      </c>
      <c r="C8" s="9" t="s">
        <v>151</v>
      </c>
      <c r="D8" s="9" t="s">
        <v>224</v>
      </c>
      <c r="E8" s="9" t="s">
        <v>223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631</v>
      </c>
      <c r="S8" s="9">
        <f t="shared" si="3"/>
        <v>162360</v>
      </c>
      <c r="T8" s="9">
        <f t="shared" si="4"/>
        <v>2185</v>
      </c>
    </row>
    <row r="9" spans="1:20" ht="14.45" x14ac:dyDescent="0.3">
      <c r="A9" s="9">
        <v>9</v>
      </c>
      <c r="B9" s="9" t="s">
        <v>0</v>
      </c>
      <c r="C9" s="9" t="s">
        <v>124</v>
      </c>
      <c r="D9" s="9" t="s">
        <v>222</v>
      </c>
      <c r="E9" s="9" t="s">
        <v>223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631</v>
      </c>
      <c r="S9" s="9">
        <f t="shared" si="3"/>
        <v>489681</v>
      </c>
      <c r="T9" s="9">
        <f t="shared" si="4"/>
        <v>6591</v>
      </c>
    </row>
    <row r="10" spans="1:20" ht="14.45" x14ac:dyDescent="0.3">
      <c r="A10" s="9">
        <v>9</v>
      </c>
      <c r="B10" s="9" t="s">
        <v>0</v>
      </c>
      <c r="C10" s="9" t="s">
        <v>226</v>
      </c>
      <c r="D10" s="9" t="s">
        <v>224</v>
      </c>
      <c r="E10" s="9" t="s">
        <v>223</v>
      </c>
      <c r="F10" s="9" t="s">
        <v>5</v>
      </c>
      <c r="G10" s="9" t="s">
        <v>182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631</v>
      </c>
      <c r="S10" s="9">
        <f t="shared" si="3"/>
        <v>447345</v>
      </c>
      <c r="T10" s="9">
        <f t="shared" si="4"/>
        <v>6021</v>
      </c>
    </row>
    <row r="11" spans="1:20" ht="14.45" x14ac:dyDescent="0.3">
      <c r="A11" s="9">
        <v>1907</v>
      </c>
      <c r="B11" s="9" t="s">
        <v>0</v>
      </c>
      <c r="C11" s="9" t="s">
        <v>509</v>
      </c>
      <c r="D11" s="9" t="s">
        <v>222</v>
      </c>
      <c r="E11" s="9" t="s">
        <v>223</v>
      </c>
      <c r="F11" s="9" t="s">
        <v>5</v>
      </c>
      <c r="G11" s="9" t="s">
        <v>182</v>
      </c>
      <c r="H11" s="9" t="s">
        <v>337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631</v>
      </c>
      <c r="S11" s="9">
        <f t="shared" si="3"/>
        <v>91330044</v>
      </c>
      <c r="T11" s="9">
        <f t="shared" si="4"/>
        <v>1229207</v>
      </c>
    </row>
    <row r="12" spans="1:20" ht="14.45" x14ac:dyDescent="0.3">
      <c r="A12" s="9">
        <v>1229</v>
      </c>
      <c r="B12" s="9" t="s">
        <v>0</v>
      </c>
      <c r="C12" s="9" t="s">
        <v>329</v>
      </c>
      <c r="D12" s="9" t="s">
        <v>224</v>
      </c>
      <c r="E12" s="9" t="s">
        <v>223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631</v>
      </c>
      <c r="S12" s="9">
        <f t="shared" si="3"/>
        <v>48040381</v>
      </c>
      <c r="T12" s="9">
        <f t="shared" si="4"/>
        <v>646573</v>
      </c>
    </row>
    <row r="13" spans="1:20" ht="14.45" x14ac:dyDescent="0.3">
      <c r="A13" s="9">
        <v>20</v>
      </c>
      <c r="B13" s="9" t="s">
        <v>0</v>
      </c>
      <c r="C13" s="9" t="s">
        <v>152</v>
      </c>
      <c r="D13" s="9" t="s">
        <v>222</v>
      </c>
      <c r="E13" s="9" t="s">
        <v>223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631</v>
      </c>
      <c r="S13" s="9">
        <f t="shared" si="3"/>
        <v>1187940</v>
      </c>
      <c r="T13" s="9">
        <f t="shared" si="4"/>
        <v>15988</v>
      </c>
    </row>
    <row r="14" spans="1:20" ht="14.45" x14ac:dyDescent="0.3">
      <c r="A14" s="9">
        <v>22</v>
      </c>
      <c r="B14" s="9" t="s">
        <v>0</v>
      </c>
      <c r="C14" s="9" t="s">
        <v>446</v>
      </c>
      <c r="D14" s="9" t="s">
        <v>224</v>
      </c>
      <c r="E14" s="9" t="s">
        <v>223</v>
      </c>
      <c r="F14" s="9" t="s">
        <v>5</v>
      </c>
      <c r="G14" s="9" t="s">
        <v>182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631</v>
      </c>
      <c r="S14" s="9">
        <f t="shared" si="3"/>
        <v>1206326</v>
      </c>
      <c r="T14" s="9">
        <f t="shared" si="4"/>
        <v>16236</v>
      </c>
    </row>
    <row r="15" spans="1:20" ht="14.45" x14ac:dyDescent="0.3">
      <c r="A15" s="9">
        <v>9</v>
      </c>
      <c r="B15" s="9" t="s">
        <v>0</v>
      </c>
      <c r="C15" s="9" t="s">
        <v>535</v>
      </c>
      <c r="D15" s="9" t="s">
        <v>228</v>
      </c>
      <c r="E15" s="9" t="s">
        <v>223</v>
      </c>
      <c r="F15" s="9" t="s">
        <v>5</v>
      </c>
      <c r="G15" s="9" t="s">
        <v>518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631</v>
      </c>
      <c r="S15" s="9">
        <f t="shared" si="3"/>
        <v>463257</v>
      </c>
      <c r="T15" s="9">
        <f t="shared" si="4"/>
        <v>6235</v>
      </c>
    </row>
    <row r="16" spans="1:20" ht="14.45" x14ac:dyDescent="0.3">
      <c r="A16" s="9">
        <v>4</v>
      </c>
      <c r="B16" s="9" t="s">
        <v>0</v>
      </c>
      <c r="C16" s="9" t="s">
        <v>482</v>
      </c>
      <c r="D16" s="9" t="s">
        <v>224</v>
      </c>
      <c r="E16" s="9" t="s">
        <v>223</v>
      </c>
      <c r="F16" s="9" t="s">
        <v>1</v>
      </c>
      <c r="G16" s="9" t="s">
        <v>303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631</v>
      </c>
      <c r="S16" s="9">
        <f t="shared" si="3"/>
        <v>238904</v>
      </c>
      <c r="T16" s="9">
        <f t="shared" si="4"/>
        <v>3215</v>
      </c>
    </row>
    <row r="17" spans="1:20" ht="14.45" x14ac:dyDescent="0.3">
      <c r="A17" s="9">
        <v>173</v>
      </c>
      <c r="B17" s="9" t="s">
        <v>0</v>
      </c>
      <c r="C17" s="9" t="s">
        <v>281</v>
      </c>
      <c r="D17" s="9" t="s">
        <v>224</v>
      </c>
      <c r="E17" s="9" t="s">
        <v>223</v>
      </c>
      <c r="F17" s="9" t="s">
        <v>5</v>
      </c>
      <c r="G17" s="9" t="s">
        <v>182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631</v>
      </c>
      <c r="S17" s="9">
        <f t="shared" si="3"/>
        <v>8720757</v>
      </c>
      <c r="T17" s="9">
        <f t="shared" si="4"/>
        <v>117372</v>
      </c>
    </row>
    <row r="18" spans="1:20" ht="14.45" x14ac:dyDescent="0.3">
      <c r="A18" s="9">
        <v>142</v>
      </c>
      <c r="B18" s="9" t="s">
        <v>0</v>
      </c>
      <c r="C18" s="9" t="s">
        <v>510</v>
      </c>
      <c r="D18" s="9" t="s">
        <v>222</v>
      </c>
      <c r="E18" s="9" t="s">
        <v>223</v>
      </c>
      <c r="F18" s="9" t="s">
        <v>5</v>
      </c>
      <c r="G18" s="9" t="s">
        <v>182</v>
      </c>
      <c r="H18" s="9" t="s">
        <v>331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631</v>
      </c>
      <c r="S18" s="9">
        <f t="shared" si="3"/>
        <v>7854588</v>
      </c>
      <c r="T18" s="9">
        <f t="shared" si="4"/>
        <v>105715</v>
      </c>
    </row>
    <row r="19" spans="1:20" ht="14.45" x14ac:dyDescent="0.3">
      <c r="A19" s="9">
        <v>216</v>
      </c>
      <c r="B19" s="9" t="s">
        <v>0</v>
      </c>
      <c r="C19" s="9" t="s">
        <v>483</v>
      </c>
      <c r="D19" s="9" t="s">
        <v>225</v>
      </c>
      <c r="E19" s="9" t="s">
        <v>223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631</v>
      </c>
      <c r="S19" s="9">
        <f t="shared" si="3"/>
        <v>14926896</v>
      </c>
      <c r="T19" s="9">
        <f t="shared" si="4"/>
        <v>200900</v>
      </c>
    </row>
    <row r="20" spans="1:20" ht="14.45" x14ac:dyDescent="0.3">
      <c r="A20" s="9">
        <v>51</v>
      </c>
      <c r="B20" s="9" t="s">
        <v>0</v>
      </c>
      <c r="C20" s="9" t="s">
        <v>394</v>
      </c>
      <c r="D20" s="9" t="s">
        <v>225</v>
      </c>
      <c r="E20" s="9" t="s">
        <v>223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631</v>
      </c>
      <c r="S20" s="9">
        <f t="shared" si="3"/>
        <v>3320355</v>
      </c>
      <c r="T20" s="9">
        <f t="shared" si="4"/>
        <v>44688</v>
      </c>
    </row>
    <row r="21" spans="1:20" ht="14.45" x14ac:dyDescent="0.3">
      <c r="A21" s="9">
        <v>307</v>
      </c>
      <c r="B21" s="9" t="s">
        <v>0</v>
      </c>
      <c r="C21" s="9" t="s">
        <v>447</v>
      </c>
      <c r="D21" s="9" t="s">
        <v>225</v>
      </c>
      <c r="E21" s="9" t="s">
        <v>223</v>
      </c>
      <c r="F21" s="9" t="s">
        <v>1</v>
      </c>
      <c r="G21" s="9" t="s">
        <v>303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631</v>
      </c>
      <c r="S21" s="9">
        <f t="shared" si="3"/>
        <v>26476908</v>
      </c>
      <c r="T21" s="9">
        <f t="shared" si="4"/>
        <v>356351</v>
      </c>
    </row>
    <row r="22" spans="1:20" ht="14.45" x14ac:dyDescent="0.3">
      <c r="A22" s="9">
        <v>329</v>
      </c>
      <c r="B22" s="9" t="s">
        <v>0</v>
      </c>
      <c r="C22" s="9" t="s">
        <v>126</v>
      </c>
      <c r="D22" s="9" t="s">
        <v>225</v>
      </c>
      <c r="E22" s="9" t="s">
        <v>223</v>
      </c>
      <c r="F22" s="9" t="s">
        <v>5</v>
      </c>
      <c r="G22" s="9" t="s">
        <v>75</v>
      </c>
      <c r="H22" s="9" t="s">
        <v>161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631</v>
      </c>
      <c r="S22" s="9">
        <f t="shared" si="3"/>
        <v>26523980</v>
      </c>
      <c r="T22" s="9">
        <f t="shared" si="4"/>
        <v>356985</v>
      </c>
    </row>
    <row r="23" spans="1:20" ht="14.45" x14ac:dyDescent="0.3">
      <c r="A23" s="9">
        <v>164</v>
      </c>
      <c r="B23" s="9" t="s">
        <v>0</v>
      </c>
      <c r="C23" s="9" t="s">
        <v>448</v>
      </c>
      <c r="D23" s="9" t="s">
        <v>225</v>
      </c>
      <c r="E23" s="9" t="s">
        <v>223</v>
      </c>
      <c r="F23" s="9" t="s">
        <v>5</v>
      </c>
      <c r="G23" s="9" t="s">
        <v>350</v>
      </c>
      <c r="H23" s="9" t="s">
        <v>445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631</v>
      </c>
      <c r="S23" s="9">
        <f t="shared" si="3"/>
        <v>14463488</v>
      </c>
      <c r="T23" s="9">
        <f t="shared" si="4"/>
        <v>194663</v>
      </c>
    </row>
    <row r="24" spans="1:20" ht="14.45" x14ac:dyDescent="0.3">
      <c r="A24" s="9">
        <v>496</v>
      </c>
      <c r="B24" s="9" t="s">
        <v>0</v>
      </c>
      <c r="C24" s="9" t="s">
        <v>127</v>
      </c>
      <c r="D24" s="9" t="s">
        <v>225</v>
      </c>
      <c r="E24" s="9" t="s">
        <v>223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631</v>
      </c>
      <c r="S24" s="9">
        <f t="shared" si="3"/>
        <v>42064272</v>
      </c>
      <c r="T24" s="9">
        <f t="shared" si="4"/>
        <v>566141</v>
      </c>
    </row>
    <row r="25" spans="1:20" ht="14.45" x14ac:dyDescent="0.3">
      <c r="A25" s="9">
        <v>95</v>
      </c>
      <c r="B25" s="9" t="s">
        <v>0</v>
      </c>
      <c r="C25" s="9" t="s">
        <v>444</v>
      </c>
      <c r="D25" s="9" t="s">
        <v>225</v>
      </c>
      <c r="E25" s="9" t="s">
        <v>223</v>
      </c>
      <c r="F25" s="9" t="s">
        <v>5</v>
      </c>
      <c r="G25" s="9" t="s">
        <v>350</v>
      </c>
      <c r="H25" s="9" t="s">
        <v>445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631</v>
      </c>
      <c r="S25" s="9">
        <f t="shared" si="3"/>
        <v>8577170</v>
      </c>
      <c r="T25" s="9">
        <f t="shared" si="4"/>
        <v>115440</v>
      </c>
    </row>
    <row r="26" spans="1:20" ht="14.45" x14ac:dyDescent="0.3">
      <c r="A26" s="9">
        <v>9</v>
      </c>
      <c r="B26" s="9" t="s">
        <v>0</v>
      </c>
      <c r="C26" s="9" t="s">
        <v>484</v>
      </c>
      <c r="D26" s="9" t="s">
        <v>225</v>
      </c>
      <c r="E26" s="9" t="s">
        <v>223</v>
      </c>
      <c r="F26" s="9" t="s">
        <v>5</v>
      </c>
      <c r="G26" s="9" t="s">
        <v>350</v>
      </c>
      <c r="H26" s="9" t="s">
        <v>147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631</v>
      </c>
      <c r="S26" s="9">
        <f t="shared" si="3"/>
        <v>1079991</v>
      </c>
      <c r="T26" s="9">
        <f t="shared" si="4"/>
        <v>14536</v>
      </c>
    </row>
    <row r="27" spans="1:20" ht="14.45" x14ac:dyDescent="0.3">
      <c r="A27" s="9">
        <v>65</v>
      </c>
      <c r="B27" s="9" t="s">
        <v>0</v>
      </c>
      <c r="C27" s="9" t="s">
        <v>191</v>
      </c>
      <c r="D27" s="9" t="s">
        <v>224</v>
      </c>
      <c r="E27" s="9" t="s">
        <v>223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631</v>
      </c>
      <c r="S27" s="9">
        <f t="shared" si="3"/>
        <v>2569515</v>
      </c>
      <c r="T27" s="9">
        <f t="shared" si="4"/>
        <v>34583</v>
      </c>
    </row>
    <row r="28" spans="1:20" ht="14.45" x14ac:dyDescent="0.3">
      <c r="A28" s="9">
        <v>2357</v>
      </c>
      <c r="B28" s="9" t="s">
        <v>0</v>
      </c>
      <c r="C28" s="9" t="s">
        <v>190</v>
      </c>
      <c r="D28" s="9" t="s">
        <v>224</v>
      </c>
      <c r="E28" s="9" t="s">
        <v>223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631</v>
      </c>
      <c r="S28" s="9">
        <f t="shared" si="3"/>
        <v>92417970</v>
      </c>
      <c r="T28" s="9">
        <f t="shared" si="4"/>
        <v>1243849</v>
      </c>
    </row>
    <row r="29" spans="1:20" ht="14.45" x14ac:dyDescent="0.3">
      <c r="A29" s="9">
        <v>7</v>
      </c>
      <c r="B29" s="9" t="s">
        <v>0</v>
      </c>
      <c r="C29" s="9" t="s">
        <v>172</v>
      </c>
      <c r="D29" s="9" t="s">
        <v>224</v>
      </c>
      <c r="E29" s="9" t="s">
        <v>223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173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631</v>
      </c>
      <c r="S29" s="9">
        <f t="shared" si="3"/>
        <v>347844</v>
      </c>
      <c r="T29" s="9">
        <f t="shared" si="4"/>
        <v>4682</v>
      </c>
    </row>
    <row r="30" spans="1:20" ht="14.45" x14ac:dyDescent="0.3">
      <c r="A30" s="9">
        <v>104</v>
      </c>
      <c r="B30" s="9" t="s">
        <v>0</v>
      </c>
      <c r="C30" s="9" t="s">
        <v>441</v>
      </c>
      <c r="D30" s="9" t="s">
        <v>224</v>
      </c>
      <c r="E30" s="9" t="s">
        <v>223</v>
      </c>
      <c r="F30" s="9" t="s">
        <v>5</v>
      </c>
      <c r="G30" s="9" t="s">
        <v>182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631</v>
      </c>
      <c r="S30" s="9">
        <f t="shared" si="3"/>
        <v>5689112</v>
      </c>
      <c r="T30" s="9">
        <f t="shared" si="4"/>
        <v>76569</v>
      </c>
    </row>
    <row r="31" spans="1:20" ht="14.45" x14ac:dyDescent="0.3">
      <c r="A31" s="9">
        <v>4400</v>
      </c>
      <c r="B31" s="9" t="s">
        <v>0</v>
      </c>
      <c r="C31" s="9" t="s">
        <v>511</v>
      </c>
      <c r="D31" s="9" t="s">
        <v>224</v>
      </c>
      <c r="E31" s="9" t="s">
        <v>223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631</v>
      </c>
      <c r="S31" s="9">
        <f t="shared" si="3"/>
        <v>203302000</v>
      </c>
      <c r="T31" s="9">
        <f t="shared" si="4"/>
        <v>2736231</v>
      </c>
    </row>
    <row r="32" spans="1:20" ht="14.45" x14ac:dyDescent="0.3">
      <c r="A32" s="9">
        <v>393</v>
      </c>
      <c r="B32" s="9" t="s">
        <v>0</v>
      </c>
      <c r="C32" s="9" t="s">
        <v>512</v>
      </c>
      <c r="D32" s="9" t="s">
        <v>222</v>
      </c>
      <c r="E32" s="9" t="s">
        <v>223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631</v>
      </c>
      <c r="S32" s="9">
        <f t="shared" si="3"/>
        <v>20599095</v>
      </c>
      <c r="T32" s="9">
        <f t="shared" si="4"/>
        <v>277242</v>
      </c>
    </row>
    <row r="33" spans="1:20" ht="14.45" x14ac:dyDescent="0.3">
      <c r="A33" s="9">
        <v>7</v>
      </c>
      <c r="B33" s="9" t="s">
        <v>0</v>
      </c>
      <c r="C33" s="9" t="s">
        <v>480</v>
      </c>
      <c r="D33" s="9" t="s">
        <v>224</v>
      </c>
      <c r="E33" s="9" t="s">
        <v>223</v>
      </c>
      <c r="F33" s="9" t="s">
        <v>5</v>
      </c>
      <c r="G33" s="9" t="s">
        <v>169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631</v>
      </c>
      <c r="S33" s="9">
        <f t="shared" si="3"/>
        <v>383096</v>
      </c>
      <c r="T33" s="9">
        <f t="shared" si="4"/>
        <v>5156</v>
      </c>
    </row>
    <row r="34" spans="1:20" ht="14.45" x14ac:dyDescent="0.3">
      <c r="A34" s="9">
        <v>11</v>
      </c>
      <c r="B34" s="9" t="s">
        <v>0</v>
      </c>
      <c r="C34" s="9" t="s">
        <v>481</v>
      </c>
      <c r="D34" s="9" t="s">
        <v>222</v>
      </c>
      <c r="E34" s="9" t="s">
        <v>223</v>
      </c>
      <c r="F34" s="9" t="s">
        <v>5</v>
      </c>
      <c r="G34" s="9" t="s">
        <v>169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631</v>
      </c>
      <c r="S34" s="9">
        <f t="shared" si="3"/>
        <v>569778</v>
      </c>
      <c r="T34" s="9">
        <f t="shared" si="4"/>
        <v>7669</v>
      </c>
    </row>
    <row r="35" spans="1:20" ht="14.45" x14ac:dyDescent="0.3">
      <c r="A35" s="9">
        <v>4876</v>
      </c>
      <c r="B35" s="9" t="s">
        <v>0</v>
      </c>
      <c r="C35" s="9" t="s">
        <v>536</v>
      </c>
      <c r="D35" s="9" t="s">
        <v>222</v>
      </c>
      <c r="E35" s="9" t="s">
        <v>223</v>
      </c>
      <c r="F35" s="9" t="s">
        <v>5</v>
      </c>
      <c r="G35" s="9" t="s">
        <v>182</v>
      </c>
      <c r="H35" s="9" t="s">
        <v>337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631</v>
      </c>
      <c r="S35" s="9">
        <f t="shared" si="3"/>
        <v>321830628</v>
      </c>
      <c r="T35" s="9">
        <f t="shared" si="4"/>
        <v>4331502</v>
      </c>
    </row>
    <row r="36" spans="1:20" ht="14.45" x14ac:dyDescent="0.3">
      <c r="A36" s="9">
        <v>4</v>
      </c>
      <c r="B36" s="9" t="s">
        <v>0</v>
      </c>
      <c r="C36" s="9" t="s">
        <v>175</v>
      </c>
      <c r="D36" s="9" t="s">
        <v>225</v>
      </c>
      <c r="E36" s="9" t="s">
        <v>223</v>
      </c>
      <c r="F36" s="9" t="s">
        <v>5</v>
      </c>
      <c r="G36" s="9" t="s">
        <v>75</v>
      </c>
      <c r="H36" s="9" t="s">
        <v>153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631</v>
      </c>
      <c r="S36" s="9">
        <f t="shared" si="3"/>
        <v>396992</v>
      </c>
      <c r="T36" s="9">
        <f t="shared" si="4"/>
        <v>5343</v>
      </c>
    </row>
    <row r="37" spans="1:20" ht="14.45" x14ac:dyDescent="0.3">
      <c r="A37" s="9">
        <v>65</v>
      </c>
      <c r="B37" s="9" t="s">
        <v>0</v>
      </c>
      <c r="C37" s="9" t="s">
        <v>393</v>
      </c>
      <c r="D37" s="9" t="s">
        <v>225</v>
      </c>
      <c r="E37" s="9" t="s">
        <v>223</v>
      </c>
      <c r="F37" s="9" t="s">
        <v>5</v>
      </c>
      <c r="G37" s="9" t="s">
        <v>350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631</v>
      </c>
      <c r="S37" s="9">
        <f t="shared" si="3"/>
        <v>8051095</v>
      </c>
      <c r="T37" s="9">
        <f t="shared" si="4"/>
        <v>108359</v>
      </c>
    </row>
    <row r="38" spans="1:20" ht="14.45" x14ac:dyDescent="0.3">
      <c r="A38" s="9">
        <v>4</v>
      </c>
      <c r="B38" s="9" t="s">
        <v>0</v>
      </c>
      <c r="C38" s="9" t="s">
        <v>81</v>
      </c>
      <c r="D38" s="9" t="s">
        <v>225</v>
      </c>
      <c r="E38" s="9" t="s">
        <v>223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631</v>
      </c>
      <c r="S38" s="9">
        <f t="shared" si="3"/>
        <v>358744</v>
      </c>
      <c r="T38" s="9">
        <f t="shared" si="4"/>
        <v>4828</v>
      </c>
    </row>
    <row r="39" spans="1:20" ht="14.45" x14ac:dyDescent="0.3">
      <c r="A39" s="9">
        <v>9</v>
      </c>
      <c r="B39" s="9" t="s">
        <v>0</v>
      </c>
      <c r="C39" s="9" t="s">
        <v>94</v>
      </c>
      <c r="D39" s="9" t="s">
        <v>228</v>
      </c>
      <c r="E39" s="9" t="s">
        <v>223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631</v>
      </c>
      <c r="S39" s="9">
        <f t="shared" si="3"/>
        <v>512910</v>
      </c>
      <c r="T39" s="9">
        <f t="shared" si="4"/>
        <v>6903</v>
      </c>
    </row>
    <row r="40" spans="1:20" ht="14.45" x14ac:dyDescent="0.3">
      <c r="A40" s="9">
        <v>374</v>
      </c>
      <c r="B40" s="9" t="s">
        <v>0</v>
      </c>
      <c r="C40" s="9" t="s">
        <v>513</v>
      </c>
      <c r="D40" s="9" t="s">
        <v>228</v>
      </c>
      <c r="E40" s="9" t="s">
        <v>223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631</v>
      </c>
      <c r="S40" s="9">
        <f t="shared" si="3"/>
        <v>13812942</v>
      </c>
      <c r="T40" s="9">
        <f t="shared" si="4"/>
        <v>185908</v>
      </c>
    </row>
    <row r="41" spans="1:20" ht="14.45" x14ac:dyDescent="0.3">
      <c r="A41" s="9">
        <v>84</v>
      </c>
      <c r="B41" s="9" t="s">
        <v>0</v>
      </c>
      <c r="C41" s="9" t="s">
        <v>302</v>
      </c>
      <c r="D41" s="9" t="s">
        <v>228</v>
      </c>
      <c r="E41" s="9" t="s">
        <v>223</v>
      </c>
      <c r="F41" s="9" t="s">
        <v>1</v>
      </c>
      <c r="G41" s="9" t="s">
        <v>303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631</v>
      </c>
      <c r="S41" s="9">
        <f t="shared" si="3"/>
        <v>5746272</v>
      </c>
      <c r="T41" s="9">
        <f t="shared" si="4"/>
        <v>77339</v>
      </c>
    </row>
    <row r="42" spans="1:20" ht="14.45" x14ac:dyDescent="0.3">
      <c r="A42" s="9">
        <v>18</v>
      </c>
      <c r="B42" s="9" t="s">
        <v>0</v>
      </c>
      <c r="C42" s="9" t="s">
        <v>192</v>
      </c>
      <c r="D42" s="9" t="s">
        <v>228</v>
      </c>
      <c r="E42" s="9" t="s">
        <v>223</v>
      </c>
      <c r="F42" s="9" t="s">
        <v>5</v>
      </c>
      <c r="G42" s="9" t="s">
        <v>182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631</v>
      </c>
      <c r="S42" s="9">
        <f t="shared" si="3"/>
        <v>1299546</v>
      </c>
      <c r="T42" s="9">
        <f t="shared" si="4"/>
        <v>17491</v>
      </c>
    </row>
    <row r="43" spans="1:20" ht="14.45" x14ac:dyDescent="0.3">
      <c r="A43" s="9">
        <v>4</v>
      </c>
      <c r="B43" s="9" t="s">
        <v>0</v>
      </c>
      <c r="C43" s="9" t="s">
        <v>193</v>
      </c>
      <c r="D43" s="9" t="s">
        <v>228</v>
      </c>
      <c r="E43" s="9" t="s">
        <v>223</v>
      </c>
      <c r="F43" s="9" t="s">
        <v>5</v>
      </c>
      <c r="G43" s="9" t="s">
        <v>182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631</v>
      </c>
      <c r="S43" s="9">
        <f t="shared" si="3"/>
        <v>316152</v>
      </c>
      <c r="T43" s="9">
        <f t="shared" si="4"/>
        <v>4255</v>
      </c>
    </row>
    <row r="44" spans="1:20" ht="14.45" x14ac:dyDescent="0.3">
      <c r="A44" s="9">
        <v>6</v>
      </c>
      <c r="B44" s="9" t="s">
        <v>0</v>
      </c>
      <c r="C44" s="9" t="s">
        <v>570</v>
      </c>
      <c r="D44" s="9" t="s">
        <v>228</v>
      </c>
      <c r="E44" s="9" t="s">
        <v>223</v>
      </c>
      <c r="F44" s="9" t="s">
        <v>5</v>
      </c>
      <c r="G44" s="9" t="s">
        <v>518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631</v>
      </c>
      <c r="S44" s="9">
        <f t="shared" si="3"/>
        <v>476694</v>
      </c>
      <c r="T44" s="9">
        <f t="shared" si="4"/>
        <v>6416</v>
      </c>
    </row>
    <row r="45" spans="1:20" ht="14.45" x14ac:dyDescent="0.3">
      <c r="A45" s="9">
        <v>5426</v>
      </c>
      <c r="B45" s="9" t="s">
        <v>0</v>
      </c>
      <c r="C45" s="9" t="s">
        <v>996</v>
      </c>
      <c r="D45" s="9" t="s">
        <v>229</v>
      </c>
      <c r="E45" s="9" t="s">
        <v>227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631</v>
      </c>
      <c r="S45" s="9">
        <f t="shared" si="3"/>
        <v>130224000</v>
      </c>
      <c r="T45" s="9">
        <f t="shared" si="4"/>
        <v>1752678</v>
      </c>
    </row>
    <row r="46" spans="1:20" ht="14.45" x14ac:dyDescent="0.3">
      <c r="A46" s="9">
        <v>80</v>
      </c>
      <c r="B46" s="9" t="s">
        <v>0</v>
      </c>
      <c r="C46" s="9" t="s">
        <v>330</v>
      </c>
      <c r="D46" s="9" t="s">
        <v>228</v>
      </c>
      <c r="E46" s="9" t="s">
        <v>227</v>
      </c>
      <c r="F46" s="9" t="s">
        <v>5</v>
      </c>
      <c r="G46" s="9" t="s">
        <v>169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631</v>
      </c>
      <c r="S46" s="9">
        <f t="shared" si="3"/>
        <v>5758160</v>
      </c>
      <c r="T46" s="9">
        <f t="shared" si="4"/>
        <v>77499</v>
      </c>
    </row>
    <row r="47" spans="1:20" ht="14.45" x14ac:dyDescent="0.3">
      <c r="A47" s="9">
        <v>7</v>
      </c>
      <c r="B47" s="9" t="s">
        <v>0</v>
      </c>
      <c r="C47" s="9" t="s">
        <v>301</v>
      </c>
      <c r="D47" s="9" t="s">
        <v>224</v>
      </c>
      <c r="E47" s="9" t="s">
        <v>227</v>
      </c>
      <c r="F47" s="9" t="s">
        <v>5</v>
      </c>
      <c r="G47" s="9" t="s">
        <v>169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631</v>
      </c>
      <c r="S47" s="9">
        <f t="shared" si="3"/>
        <v>573398</v>
      </c>
      <c r="T47" s="9">
        <f t="shared" si="4"/>
        <v>7717</v>
      </c>
    </row>
    <row r="48" spans="1:20" ht="14.45" x14ac:dyDescent="0.3">
      <c r="A48" s="9">
        <v>2</v>
      </c>
      <c r="B48" s="9" t="s">
        <v>0</v>
      </c>
      <c r="C48" s="9" t="s">
        <v>346</v>
      </c>
      <c r="D48" s="9" t="s">
        <v>222</v>
      </c>
      <c r="E48" s="9" t="s">
        <v>227</v>
      </c>
      <c r="F48" s="9" t="s">
        <v>5</v>
      </c>
      <c r="G48" s="9" t="s">
        <v>169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631</v>
      </c>
      <c r="S48" s="9">
        <f t="shared" si="3"/>
        <v>215420</v>
      </c>
      <c r="T48" s="9">
        <f t="shared" si="4"/>
        <v>2899</v>
      </c>
    </row>
    <row r="49" spans="1:20" ht="14.45" x14ac:dyDescent="0.3">
      <c r="A49" s="9">
        <v>2</v>
      </c>
      <c r="B49" s="9" t="s">
        <v>0</v>
      </c>
      <c r="C49" s="9" t="s">
        <v>392</v>
      </c>
      <c r="D49" s="9" t="s">
        <v>228</v>
      </c>
      <c r="E49" s="9" t="s">
        <v>227</v>
      </c>
      <c r="F49" s="9" t="s">
        <v>5</v>
      </c>
      <c r="G49" s="9" t="s">
        <v>169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631</v>
      </c>
      <c r="S49" s="9">
        <f t="shared" si="3"/>
        <v>267200</v>
      </c>
      <c r="T49" s="9">
        <f t="shared" si="4"/>
        <v>3596</v>
      </c>
    </row>
    <row r="50" spans="1:20" ht="14.45" x14ac:dyDescent="0.3">
      <c r="A50" s="9">
        <v>896</v>
      </c>
      <c r="B50" s="9" t="s">
        <v>9</v>
      </c>
      <c r="C50" s="9" t="s">
        <v>348</v>
      </c>
      <c r="D50" s="9" t="s">
        <v>228</v>
      </c>
      <c r="E50" s="9" t="s">
        <v>223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631</v>
      </c>
      <c r="S50" s="9">
        <f t="shared" si="3"/>
        <v>67147136</v>
      </c>
      <c r="T50" s="9">
        <f t="shared" si="4"/>
        <v>903730</v>
      </c>
    </row>
    <row r="51" spans="1:20" ht="14.45" x14ac:dyDescent="0.3">
      <c r="A51" s="9">
        <v>10488</v>
      </c>
      <c r="B51" s="9" t="s">
        <v>9</v>
      </c>
      <c r="C51" s="9" t="s">
        <v>537</v>
      </c>
      <c r="D51" s="9" t="s">
        <v>228</v>
      </c>
      <c r="E51" s="9" t="s">
        <v>223</v>
      </c>
      <c r="F51" s="9" t="s">
        <v>9</v>
      </c>
      <c r="G51" s="9" t="s">
        <v>538</v>
      </c>
      <c r="H51" s="9" t="s">
        <v>2</v>
      </c>
      <c r="I51" s="9">
        <v>13</v>
      </c>
      <c r="J51" s="9" t="s">
        <v>43</v>
      </c>
      <c r="L51" s="9" t="s">
        <v>539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631</v>
      </c>
      <c r="S51" s="9">
        <f t="shared" si="3"/>
        <v>1337366832</v>
      </c>
      <c r="T51" s="9">
        <f t="shared" si="4"/>
        <v>17999554</v>
      </c>
    </row>
    <row r="52" spans="1:20" ht="14.45" x14ac:dyDescent="0.3">
      <c r="A52" s="9">
        <v>9</v>
      </c>
      <c r="B52" s="9" t="s">
        <v>9</v>
      </c>
      <c r="C52" s="9" t="s">
        <v>95</v>
      </c>
      <c r="D52" s="9" t="s">
        <v>228</v>
      </c>
      <c r="E52" s="9" t="s">
        <v>223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631</v>
      </c>
      <c r="S52" s="9">
        <f t="shared" si="3"/>
        <v>1461681</v>
      </c>
      <c r="T52" s="9">
        <f t="shared" si="4"/>
        <v>19673</v>
      </c>
    </row>
    <row r="53" spans="1:20" ht="14.45" x14ac:dyDescent="0.3">
      <c r="A53" s="9">
        <v>162</v>
      </c>
      <c r="B53" s="9" t="s">
        <v>9</v>
      </c>
      <c r="C53" s="9" t="s">
        <v>332</v>
      </c>
      <c r="D53" s="9" t="s">
        <v>228</v>
      </c>
      <c r="E53" s="9" t="s">
        <v>223</v>
      </c>
      <c r="F53" s="9" t="s">
        <v>5</v>
      </c>
      <c r="G53" s="9" t="s">
        <v>182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631</v>
      </c>
      <c r="S53" s="9">
        <f t="shared" si="3"/>
        <v>32293080</v>
      </c>
      <c r="T53" s="9">
        <f t="shared" si="4"/>
        <v>434631</v>
      </c>
    </row>
    <row r="54" spans="1:20" ht="14.45" x14ac:dyDescent="0.3">
      <c r="A54" s="9">
        <v>15</v>
      </c>
      <c r="B54" s="9" t="s">
        <v>9</v>
      </c>
      <c r="C54" s="9" t="s">
        <v>540</v>
      </c>
      <c r="D54" s="9" t="s">
        <v>228</v>
      </c>
      <c r="E54" s="9" t="s">
        <v>223</v>
      </c>
      <c r="F54" s="9" t="s">
        <v>9</v>
      </c>
      <c r="G54" s="9" t="s">
        <v>538</v>
      </c>
      <c r="H54" s="9" t="s">
        <v>2</v>
      </c>
      <c r="I54" s="9">
        <v>13</v>
      </c>
      <c r="J54" s="9" t="s">
        <v>43</v>
      </c>
      <c r="L54" s="9" t="s">
        <v>539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631</v>
      </c>
      <c r="S54" s="9">
        <f t="shared" si="3"/>
        <v>2185050</v>
      </c>
      <c r="T54" s="9">
        <f t="shared" si="4"/>
        <v>29408</v>
      </c>
    </row>
    <row r="55" spans="1:20" ht="14.45" x14ac:dyDescent="0.3">
      <c r="A55" s="9">
        <v>840</v>
      </c>
      <c r="B55" s="9" t="s">
        <v>9</v>
      </c>
      <c r="C55" s="9" t="s">
        <v>194</v>
      </c>
      <c r="D55" s="9" t="s">
        <v>225</v>
      </c>
      <c r="E55" s="9" t="s">
        <v>223</v>
      </c>
      <c r="F55" s="9" t="s">
        <v>5</v>
      </c>
      <c r="G55" s="9" t="s">
        <v>75</v>
      </c>
      <c r="H55" s="9" t="s">
        <v>449</v>
      </c>
      <c r="I55" s="9">
        <v>16</v>
      </c>
      <c r="J55" s="9" t="s">
        <v>195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631</v>
      </c>
      <c r="S55" s="9">
        <f t="shared" si="3"/>
        <v>235057200</v>
      </c>
      <c r="T55" s="9">
        <f t="shared" si="4"/>
        <v>3163623</v>
      </c>
    </row>
    <row r="56" spans="1:20" ht="14.45" x14ac:dyDescent="0.3">
      <c r="A56" s="9">
        <v>555</v>
      </c>
      <c r="B56" s="9" t="s">
        <v>10</v>
      </c>
      <c r="C56" s="9" t="s">
        <v>96</v>
      </c>
      <c r="D56" s="9" t="s">
        <v>225</v>
      </c>
      <c r="E56" s="9" t="s">
        <v>223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631</v>
      </c>
      <c r="S56" s="9">
        <f t="shared" si="3"/>
        <v>37729455</v>
      </c>
      <c r="T56" s="9">
        <f t="shared" si="4"/>
        <v>507799</v>
      </c>
    </row>
    <row r="57" spans="1:20" ht="14.45" x14ac:dyDescent="0.3">
      <c r="A57" s="9">
        <v>60</v>
      </c>
      <c r="B57" s="9" t="s">
        <v>10</v>
      </c>
      <c r="C57" s="9" t="s">
        <v>335</v>
      </c>
      <c r="D57" s="9" t="s">
        <v>225</v>
      </c>
      <c r="E57" s="9" t="s">
        <v>223</v>
      </c>
      <c r="F57" s="9" t="s">
        <v>1</v>
      </c>
      <c r="G57" s="9" t="s">
        <v>303</v>
      </c>
      <c r="H57" s="9" t="s">
        <v>148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631</v>
      </c>
      <c r="S57" s="9">
        <f t="shared" si="3"/>
        <v>5567220</v>
      </c>
      <c r="T57" s="9">
        <f t="shared" si="4"/>
        <v>74929</v>
      </c>
    </row>
    <row r="58" spans="1:20" ht="14.45" x14ac:dyDescent="0.3">
      <c r="A58" s="9">
        <v>2</v>
      </c>
      <c r="B58" s="9" t="s">
        <v>10</v>
      </c>
      <c r="C58" s="9" t="s">
        <v>514</v>
      </c>
      <c r="D58" s="9" t="s">
        <v>225</v>
      </c>
      <c r="E58" s="9" t="s">
        <v>223</v>
      </c>
      <c r="F58" s="9" t="s">
        <v>5</v>
      </c>
      <c r="G58" s="9" t="s">
        <v>350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631</v>
      </c>
      <c r="S58" s="9">
        <f t="shared" si="3"/>
        <v>158500</v>
      </c>
      <c r="T58" s="9">
        <f t="shared" si="4"/>
        <v>2133</v>
      </c>
    </row>
    <row r="59" spans="1:20" ht="14.45" x14ac:dyDescent="0.3">
      <c r="A59" s="9">
        <v>87</v>
      </c>
      <c r="B59" s="9" t="s">
        <v>10</v>
      </c>
      <c r="C59" s="9" t="s">
        <v>336</v>
      </c>
      <c r="D59" s="9" t="s">
        <v>225</v>
      </c>
      <c r="E59" s="9" t="s">
        <v>223</v>
      </c>
      <c r="F59" s="9" t="s">
        <v>1</v>
      </c>
      <c r="G59" s="9" t="s">
        <v>303</v>
      </c>
      <c r="H59" s="9" t="s">
        <v>197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631</v>
      </c>
      <c r="S59" s="9">
        <f t="shared" si="3"/>
        <v>8175999</v>
      </c>
      <c r="T59" s="9">
        <f t="shared" si="4"/>
        <v>110040</v>
      </c>
    </row>
    <row r="60" spans="1:20" ht="14.45" x14ac:dyDescent="0.3">
      <c r="A60" s="9">
        <v>104</v>
      </c>
      <c r="B60" s="9" t="s">
        <v>10</v>
      </c>
      <c r="C60" s="9" t="s">
        <v>396</v>
      </c>
      <c r="D60" s="9" t="s">
        <v>225</v>
      </c>
      <c r="E60" s="9" t="s">
        <v>223</v>
      </c>
      <c r="F60" s="9" t="s">
        <v>5</v>
      </c>
      <c r="G60" s="9" t="s">
        <v>350</v>
      </c>
      <c r="H60" s="9" t="s">
        <v>147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631</v>
      </c>
      <c r="S60" s="9">
        <f t="shared" si="3"/>
        <v>12967240</v>
      </c>
      <c r="T60" s="9">
        <f t="shared" si="4"/>
        <v>174525</v>
      </c>
    </row>
    <row r="61" spans="1:20" ht="14.45" x14ac:dyDescent="0.3">
      <c r="A61" s="9">
        <v>13</v>
      </c>
      <c r="B61" s="9" t="s">
        <v>10</v>
      </c>
      <c r="C61" s="9" t="s">
        <v>450</v>
      </c>
      <c r="D61" s="9" t="s">
        <v>225</v>
      </c>
      <c r="E61" s="9" t="s">
        <v>223</v>
      </c>
      <c r="F61" s="9" t="s">
        <v>5</v>
      </c>
      <c r="G61" s="9" t="s">
        <v>350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631</v>
      </c>
      <c r="S61" s="9">
        <f t="shared" si="3"/>
        <v>2167204</v>
      </c>
      <c r="T61" s="9">
        <f t="shared" si="4"/>
        <v>29168</v>
      </c>
    </row>
    <row r="62" spans="1:20" ht="14.45" x14ac:dyDescent="0.3">
      <c r="A62" s="9">
        <v>223</v>
      </c>
      <c r="B62" s="9" t="s">
        <v>10</v>
      </c>
      <c r="C62" s="9" t="s">
        <v>349</v>
      </c>
      <c r="D62" s="9" t="s">
        <v>225</v>
      </c>
      <c r="E62" s="9" t="s">
        <v>223</v>
      </c>
      <c r="F62" s="9" t="s">
        <v>5</v>
      </c>
      <c r="G62" s="9" t="s">
        <v>350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631</v>
      </c>
      <c r="S62" s="9">
        <f t="shared" si="3"/>
        <v>29720994</v>
      </c>
      <c r="T62" s="9">
        <f t="shared" si="4"/>
        <v>400013</v>
      </c>
    </row>
    <row r="63" spans="1:20" ht="14.45" x14ac:dyDescent="0.3">
      <c r="A63" s="9">
        <v>34</v>
      </c>
      <c r="B63" s="9" t="s">
        <v>10</v>
      </c>
      <c r="C63" s="9" t="s">
        <v>351</v>
      </c>
      <c r="D63" s="9" t="s">
        <v>225</v>
      </c>
      <c r="E63" s="9" t="s">
        <v>223</v>
      </c>
      <c r="F63" s="9" t="s">
        <v>5</v>
      </c>
      <c r="G63" s="9" t="s">
        <v>350</v>
      </c>
      <c r="H63" s="9" t="s">
        <v>347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631</v>
      </c>
      <c r="S63" s="9">
        <f t="shared" si="3"/>
        <v>6548706</v>
      </c>
      <c r="T63" s="9">
        <f t="shared" si="4"/>
        <v>88139</v>
      </c>
    </row>
    <row r="64" spans="1:20" ht="14.45" x14ac:dyDescent="0.3">
      <c r="A64" s="9">
        <v>49</v>
      </c>
      <c r="B64" s="9" t="s">
        <v>10</v>
      </c>
      <c r="C64" s="9" t="s">
        <v>333</v>
      </c>
      <c r="D64" s="9" t="s">
        <v>228</v>
      </c>
      <c r="E64" s="9" t="s">
        <v>223</v>
      </c>
      <c r="F64" s="9" t="s">
        <v>1</v>
      </c>
      <c r="G64" s="9" t="s">
        <v>303</v>
      </c>
      <c r="H64" s="9" t="s">
        <v>197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631</v>
      </c>
      <c r="S64" s="9">
        <f t="shared" si="3"/>
        <v>5759901</v>
      </c>
      <c r="T64" s="9">
        <f t="shared" si="4"/>
        <v>77522</v>
      </c>
    </row>
    <row r="65" spans="1:20" ht="14.45" x14ac:dyDescent="0.3">
      <c r="A65" s="9">
        <v>74</v>
      </c>
      <c r="B65" s="9" t="s">
        <v>10</v>
      </c>
      <c r="C65" s="9" t="s">
        <v>334</v>
      </c>
      <c r="D65" s="9" t="s">
        <v>225</v>
      </c>
      <c r="E65" s="9" t="s">
        <v>223</v>
      </c>
      <c r="F65" s="9" t="s">
        <v>1</v>
      </c>
      <c r="G65" s="9" t="s">
        <v>303</v>
      </c>
      <c r="H65" s="9" t="s">
        <v>153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631</v>
      </c>
      <c r="S65" s="9">
        <f t="shared" si="3"/>
        <v>7867310</v>
      </c>
      <c r="T65" s="9">
        <f t="shared" ref="T65:T128" si="7">ROUND(S65/74.3,0)</f>
        <v>105886</v>
      </c>
    </row>
    <row r="66" spans="1:20" ht="14.45" x14ac:dyDescent="0.3">
      <c r="A66" s="9">
        <v>38</v>
      </c>
      <c r="B66" s="9" t="s">
        <v>10</v>
      </c>
      <c r="C66" s="9" t="s">
        <v>611</v>
      </c>
      <c r="D66" s="9" t="s">
        <v>225</v>
      </c>
      <c r="E66" s="9" t="s">
        <v>223</v>
      </c>
      <c r="F66" s="9" t="s">
        <v>5</v>
      </c>
      <c r="G66" s="9" t="s">
        <v>350</v>
      </c>
      <c r="H66" s="9" t="s">
        <v>147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631</v>
      </c>
      <c r="S66" s="9">
        <f t="shared" si="3"/>
        <v>4078920</v>
      </c>
      <c r="T66" s="9">
        <f t="shared" si="7"/>
        <v>54898</v>
      </c>
    </row>
    <row r="67" spans="1:20" ht="14.45" x14ac:dyDescent="0.3">
      <c r="A67" s="9">
        <v>28</v>
      </c>
      <c r="B67" s="9" t="s">
        <v>10</v>
      </c>
      <c r="C67" s="9" t="s">
        <v>451</v>
      </c>
      <c r="D67" s="9" t="s">
        <v>225</v>
      </c>
      <c r="E67" s="9" t="s">
        <v>223</v>
      </c>
      <c r="F67" s="9" t="s">
        <v>5</v>
      </c>
      <c r="G67" s="9" t="s">
        <v>350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8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631</v>
      </c>
      <c r="S67" s="9">
        <f t="shared" ref="S67:S130" si="9">M67*A67</f>
        <v>3922716</v>
      </c>
      <c r="T67" s="9">
        <f t="shared" si="7"/>
        <v>52796</v>
      </c>
    </row>
    <row r="68" spans="1:20" ht="14.45" x14ac:dyDescent="0.3">
      <c r="A68" s="9">
        <v>442</v>
      </c>
      <c r="B68" s="9" t="s">
        <v>10</v>
      </c>
      <c r="C68" s="9" t="s">
        <v>177</v>
      </c>
      <c r="D68" s="9" t="s">
        <v>228</v>
      </c>
      <c r="E68" s="9" t="s">
        <v>227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8"/>
        <v>05_50-60</v>
      </c>
      <c r="Q68" s="9" t="s">
        <v>64</v>
      </c>
      <c r="R68" s="9" t="s">
        <v>631</v>
      </c>
      <c r="S68" s="9">
        <f t="shared" si="9"/>
        <v>22472164</v>
      </c>
      <c r="T68" s="9">
        <f t="shared" si="7"/>
        <v>302452</v>
      </c>
    </row>
    <row r="69" spans="1:20" ht="14.45" x14ac:dyDescent="0.3">
      <c r="A69" s="9">
        <v>549</v>
      </c>
      <c r="B69" s="9" t="s">
        <v>10</v>
      </c>
      <c r="C69" s="9" t="s">
        <v>178</v>
      </c>
      <c r="D69" s="9" t="s">
        <v>222</v>
      </c>
      <c r="E69" s="9" t="s">
        <v>227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8"/>
        <v>06_60-70</v>
      </c>
      <c r="Q69" s="9" t="s">
        <v>64</v>
      </c>
      <c r="R69" s="9" t="s">
        <v>631</v>
      </c>
      <c r="S69" s="9">
        <f t="shared" si="9"/>
        <v>35615277</v>
      </c>
      <c r="T69" s="9">
        <f t="shared" si="7"/>
        <v>479344</v>
      </c>
    </row>
    <row r="70" spans="1:20" ht="14.45" x14ac:dyDescent="0.3">
      <c r="A70" s="9">
        <v>17</v>
      </c>
      <c r="B70" s="9" t="s">
        <v>10</v>
      </c>
      <c r="C70" s="9" t="s">
        <v>206</v>
      </c>
      <c r="D70" s="9" t="s">
        <v>224</v>
      </c>
      <c r="E70" s="9" t="s">
        <v>227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8"/>
        <v>06_60-70</v>
      </c>
      <c r="Q70" s="9" t="s">
        <v>64</v>
      </c>
      <c r="R70" s="9" t="s">
        <v>631</v>
      </c>
      <c r="S70" s="9">
        <f t="shared" si="9"/>
        <v>1140921</v>
      </c>
      <c r="T70" s="9">
        <f t="shared" si="7"/>
        <v>15356</v>
      </c>
    </row>
    <row r="71" spans="1:20" ht="14.45" x14ac:dyDescent="0.3">
      <c r="A71" s="9">
        <v>485</v>
      </c>
      <c r="B71" s="9" t="s">
        <v>10</v>
      </c>
      <c r="C71" s="9" t="s">
        <v>207</v>
      </c>
      <c r="D71" s="9" t="s">
        <v>222</v>
      </c>
      <c r="E71" s="9" t="s">
        <v>223</v>
      </c>
      <c r="F71" s="9" t="s">
        <v>1</v>
      </c>
      <c r="G71" s="9" t="s">
        <v>97</v>
      </c>
      <c r="H71" s="9" t="s">
        <v>174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8"/>
        <v>05_50-60</v>
      </c>
      <c r="Q71" s="9" t="s">
        <v>64</v>
      </c>
      <c r="R71" s="9" t="s">
        <v>631</v>
      </c>
      <c r="S71" s="9">
        <f t="shared" si="9"/>
        <v>25195265</v>
      </c>
      <c r="T71" s="9">
        <f t="shared" si="7"/>
        <v>339102</v>
      </c>
    </row>
    <row r="72" spans="1:20" ht="14.45" x14ac:dyDescent="0.3">
      <c r="A72" s="9">
        <v>128</v>
      </c>
      <c r="B72" s="9" t="s">
        <v>10</v>
      </c>
      <c r="C72" s="9" t="s">
        <v>479</v>
      </c>
      <c r="D72" s="9" t="s">
        <v>222</v>
      </c>
      <c r="E72" s="9" t="s">
        <v>223</v>
      </c>
      <c r="F72" s="9" t="s">
        <v>5</v>
      </c>
      <c r="G72" s="9" t="s">
        <v>182</v>
      </c>
      <c r="H72" s="9" t="s">
        <v>128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8"/>
        <v>05_50-60</v>
      </c>
      <c r="Q72" s="9" t="s">
        <v>64</v>
      </c>
      <c r="R72" s="9" t="s">
        <v>631</v>
      </c>
      <c r="S72" s="9">
        <f t="shared" si="9"/>
        <v>6887552</v>
      </c>
      <c r="T72" s="9">
        <f t="shared" si="7"/>
        <v>92699</v>
      </c>
    </row>
    <row r="73" spans="1:20" ht="14.45" x14ac:dyDescent="0.3">
      <c r="A73" s="9">
        <v>77</v>
      </c>
      <c r="B73" s="9" t="s">
        <v>10</v>
      </c>
      <c r="C73" s="9" t="s">
        <v>515</v>
      </c>
      <c r="D73" s="9" t="s">
        <v>222</v>
      </c>
      <c r="E73" s="9" t="s">
        <v>223</v>
      </c>
      <c r="F73" s="9" t="s">
        <v>5</v>
      </c>
      <c r="G73" s="9" t="s">
        <v>182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8"/>
        <v>05_50-60</v>
      </c>
      <c r="Q73" s="9" t="s">
        <v>64</v>
      </c>
      <c r="R73" s="9" t="s">
        <v>631</v>
      </c>
      <c r="S73" s="9">
        <f t="shared" si="9"/>
        <v>4474162</v>
      </c>
      <c r="T73" s="9">
        <f t="shared" si="7"/>
        <v>60218</v>
      </c>
    </row>
    <row r="74" spans="1:20" ht="14.45" x14ac:dyDescent="0.3">
      <c r="A74" s="9">
        <v>3926</v>
      </c>
      <c r="B74" s="9" t="s">
        <v>10</v>
      </c>
      <c r="C74" s="9" t="s">
        <v>208</v>
      </c>
      <c r="D74" s="9" t="s">
        <v>224</v>
      </c>
      <c r="E74" s="9" t="s">
        <v>223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8"/>
        <v>03_30-40</v>
      </c>
      <c r="Q74" s="9" t="s">
        <v>64</v>
      </c>
      <c r="R74" s="9" t="s">
        <v>631</v>
      </c>
      <c r="S74" s="9">
        <f t="shared" si="9"/>
        <v>148854290</v>
      </c>
      <c r="T74" s="9">
        <f t="shared" si="7"/>
        <v>2003422</v>
      </c>
    </row>
    <row r="75" spans="1:20" ht="14.45" x14ac:dyDescent="0.3">
      <c r="A75" s="9">
        <v>989</v>
      </c>
      <c r="B75" s="9" t="s">
        <v>10</v>
      </c>
      <c r="C75" s="9" t="s">
        <v>196</v>
      </c>
      <c r="D75" s="9" t="s">
        <v>225</v>
      </c>
      <c r="E75" s="9" t="s">
        <v>223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8"/>
        <v>06_60-70</v>
      </c>
      <c r="Q75" s="9" t="s">
        <v>64</v>
      </c>
      <c r="R75" s="9" t="s">
        <v>631</v>
      </c>
      <c r="S75" s="9">
        <f t="shared" si="9"/>
        <v>60485262</v>
      </c>
      <c r="T75" s="9">
        <f t="shared" si="7"/>
        <v>814068</v>
      </c>
    </row>
    <row r="76" spans="1:20" ht="14.45" x14ac:dyDescent="0.3">
      <c r="A76" s="9">
        <v>85</v>
      </c>
      <c r="B76" s="9" t="s">
        <v>10</v>
      </c>
      <c r="C76" s="9" t="s">
        <v>541</v>
      </c>
      <c r="D76" s="9" t="s">
        <v>228</v>
      </c>
      <c r="E76" s="9" t="s">
        <v>227</v>
      </c>
      <c r="F76" s="9" t="s">
        <v>5</v>
      </c>
      <c r="G76" s="9" t="s">
        <v>518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8"/>
        <v>08_80&gt;</v>
      </c>
      <c r="Q76" s="9" t="s">
        <v>64</v>
      </c>
      <c r="R76" s="9" t="s">
        <v>631</v>
      </c>
      <c r="S76" s="9">
        <f t="shared" si="9"/>
        <v>12603885</v>
      </c>
      <c r="T76" s="9">
        <f t="shared" si="7"/>
        <v>169635</v>
      </c>
    </row>
    <row r="77" spans="1:20" ht="14.45" x14ac:dyDescent="0.3">
      <c r="A77" s="9">
        <v>4</v>
      </c>
      <c r="B77" s="9" t="s">
        <v>10</v>
      </c>
      <c r="C77" s="9" t="s">
        <v>304</v>
      </c>
      <c r="D77" s="9" t="s">
        <v>228</v>
      </c>
      <c r="E77" s="9" t="s">
        <v>227</v>
      </c>
      <c r="F77" s="9" t="s">
        <v>5</v>
      </c>
      <c r="G77" s="9" t="s">
        <v>169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8"/>
        <v>08_80&gt;</v>
      </c>
      <c r="Q77" s="9" t="s">
        <v>64</v>
      </c>
      <c r="R77" s="9" t="s">
        <v>631</v>
      </c>
      <c r="S77" s="9">
        <f t="shared" si="9"/>
        <v>411816</v>
      </c>
      <c r="T77" s="9">
        <f t="shared" si="7"/>
        <v>5543</v>
      </c>
    </row>
    <row r="78" spans="1:20" ht="14.45" x14ac:dyDescent="0.3">
      <c r="A78" s="9">
        <v>13</v>
      </c>
      <c r="B78" s="9" t="s">
        <v>10</v>
      </c>
      <c r="C78" s="9" t="s">
        <v>516</v>
      </c>
      <c r="D78" s="9" t="s">
        <v>230</v>
      </c>
      <c r="E78" s="9" t="s">
        <v>227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8"/>
        <v>08_80&gt;</v>
      </c>
      <c r="Q78" s="9" t="s">
        <v>64</v>
      </c>
      <c r="R78" s="9" t="s">
        <v>631</v>
      </c>
      <c r="S78" s="9">
        <f t="shared" si="9"/>
        <v>2079870</v>
      </c>
      <c r="T78" s="9">
        <f t="shared" si="7"/>
        <v>27993</v>
      </c>
    </row>
    <row r="79" spans="1:20" ht="14.45" x14ac:dyDescent="0.3">
      <c r="A79" s="9">
        <v>4</v>
      </c>
      <c r="B79" s="9" t="s">
        <v>10</v>
      </c>
      <c r="C79" s="9" t="s">
        <v>296</v>
      </c>
      <c r="D79" s="9" t="s">
        <v>230</v>
      </c>
      <c r="E79" s="9" t="s">
        <v>227</v>
      </c>
      <c r="F79" s="9" t="s">
        <v>5</v>
      </c>
      <c r="G79" s="9" t="s">
        <v>75</v>
      </c>
      <c r="H79" s="9" t="s">
        <v>297</v>
      </c>
      <c r="I79" s="9">
        <v>17</v>
      </c>
      <c r="J79" s="9" t="s">
        <v>179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8"/>
        <v>08_80&gt;</v>
      </c>
      <c r="Q79" s="9" t="s">
        <v>64</v>
      </c>
      <c r="R79" s="9" t="s">
        <v>631</v>
      </c>
      <c r="S79" s="9">
        <f t="shared" si="9"/>
        <v>1548000</v>
      </c>
      <c r="T79" s="9">
        <f t="shared" si="7"/>
        <v>20834</v>
      </c>
    </row>
    <row r="80" spans="1:20" ht="14.45" x14ac:dyDescent="0.3">
      <c r="A80" s="9">
        <v>3</v>
      </c>
      <c r="B80" s="9" t="s">
        <v>10</v>
      </c>
      <c r="C80" s="9" t="s">
        <v>571</v>
      </c>
      <c r="D80" s="9" t="s">
        <v>228</v>
      </c>
      <c r="E80" s="9" t="s">
        <v>223</v>
      </c>
      <c r="F80" s="9" t="s">
        <v>1</v>
      </c>
      <c r="G80" s="9" t="s">
        <v>303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8"/>
        <v>05_50-60</v>
      </c>
      <c r="Q80" s="9" t="s">
        <v>64</v>
      </c>
      <c r="R80" s="9" t="s">
        <v>631</v>
      </c>
      <c r="S80" s="9">
        <f t="shared" si="9"/>
        <v>163626</v>
      </c>
      <c r="T80" s="9">
        <f t="shared" si="7"/>
        <v>2202</v>
      </c>
    </row>
    <row r="81" spans="1:20" ht="14.45" x14ac:dyDescent="0.3">
      <c r="A81" s="9">
        <v>81</v>
      </c>
      <c r="B81" s="9" t="s">
        <v>10</v>
      </c>
      <c r="C81" s="9" t="s">
        <v>395</v>
      </c>
      <c r="D81" s="9" t="s">
        <v>224</v>
      </c>
      <c r="E81" s="9" t="s">
        <v>223</v>
      </c>
      <c r="F81" s="9" t="s">
        <v>1</v>
      </c>
      <c r="G81" s="9" t="s">
        <v>303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8"/>
        <v>06_60-70</v>
      </c>
      <c r="Q81" s="9" t="s">
        <v>64</v>
      </c>
      <c r="R81" s="9" t="s">
        <v>631</v>
      </c>
      <c r="S81" s="9">
        <f t="shared" si="9"/>
        <v>5129568</v>
      </c>
      <c r="T81" s="9">
        <f t="shared" si="7"/>
        <v>69039</v>
      </c>
    </row>
    <row r="82" spans="1:20" ht="14.45" x14ac:dyDescent="0.3">
      <c r="A82" s="9">
        <v>26</v>
      </c>
      <c r="B82" s="9" t="s">
        <v>10</v>
      </c>
      <c r="C82" s="9" t="s">
        <v>452</v>
      </c>
      <c r="D82" s="9" t="s">
        <v>228</v>
      </c>
      <c r="E82" s="9" t="s">
        <v>223</v>
      </c>
      <c r="F82" s="9" t="s">
        <v>5</v>
      </c>
      <c r="G82" s="9" t="s">
        <v>182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8"/>
        <v>06_60-70</v>
      </c>
      <c r="Q82" s="9" t="s">
        <v>64</v>
      </c>
      <c r="R82" s="9" t="s">
        <v>631</v>
      </c>
      <c r="S82" s="9">
        <f t="shared" si="9"/>
        <v>1738308</v>
      </c>
      <c r="T82" s="9">
        <f t="shared" si="7"/>
        <v>23396</v>
      </c>
    </row>
    <row r="83" spans="1:20" ht="14.45" x14ac:dyDescent="0.3">
      <c r="A83" s="9">
        <v>43</v>
      </c>
      <c r="B83" s="9" t="s">
        <v>10</v>
      </c>
      <c r="C83" s="9" t="s">
        <v>397</v>
      </c>
      <c r="D83" s="9" t="s">
        <v>228</v>
      </c>
      <c r="E83" s="9" t="s">
        <v>223</v>
      </c>
      <c r="F83" s="9" t="s">
        <v>5</v>
      </c>
      <c r="G83" s="9" t="s">
        <v>169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8"/>
        <v>06_60-70</v>
      </c>
      <c r="Q83" s="9" t="s">
        <v>64</v>
      </c>
      <c r="R83" s="9" t="s">
        <v>631</v>
      </c>
      <c r="S83" s="9">
        <f t="shared" si="9"/>
        <v>2650004</v>
      </c>
      <c r="T83" s="9">
        <f t="shared" si="7"/>
        <v>35666</v>
      </c>
    </row>
    <row r="84" spans="1:20" ht="14.45" x14ac:dyDescent="0.3">
      <c r="A84" s="9">
        <v>223</v>
      </c>
      <c r="B84" s="9" t="s">
        <v>10</v>
      </c>
      <c r="C84" s="9" t="s">
        <v>130</v>
      </c>
      <c r="D84" s="9" t="s">
        <v>222</v>
      </c>
      <c r="E84" s="9" t="s">
        <v>223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8"/>
        <v>05_50-60</v>
      </c>
      <c r="Q84" s="9" t="s">
        <v>64</v>
      </c>
      <c r="R84" s="9" t="s">
        <v>631</v>
      </c>
      <c r="S84" s="9">
        <f t="shared" si="9"/>
        <v>13140275</v>
      </c>
      <c r="T84" s="9">
        <f t="shared" si="7"/>
        <v>176854</v>
      </c>
    </row>
    <row r="85" spans="1:20" ht="14.45" x14ac:dyDescent="0.3">
      <c r="A85" s="9">
        <v>5041</v>
      </c>
      <c r="B85" s="9" t="s">
        <v>10</v>
      </c>
      <c r="C85" s="9" t="s">
        <v>572</v>
      </c>
      <c r="D85" s="9" t="s">
        <v>224</v>
      </c>
      <c r="E85" s="9" t="s">
        <v>223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8"/>
        <v>03_30-40</v>
      </c>
      <c r="Q85" s="9" t="s">
        <v>64</v>
      </c>
      <c r="R85" s="9" t="s">
        <v>631</v>
      </c>
      <c r="S85" s="9">
        <f t="shared" si="9"/>
        <v>177544020</v>
      </c>
      <c r="T85" s="9">
        <f t="shared" si="7"/>
        <v>2389556</v>
      </c>
    </row>
    <row r="86" spans="1:20" ht="14.45" x14ac:dyDescent="0.3">
      <c r="A86" s="9">
        <v>1320</v>
      </c>
      <c r="B86" s="9" t="s">
        <v>10</v>
      </c>
      <c r="C86" s="9" t="s">
        <v>209</v>
      </c>
      <c r="D86" s="9" t="s">
        <v>224</v>
      </c>
      <c r="E86" s="9" t="s">
        <v>223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8"/>
        <v>03_30-40</v>
      </c>
      <c r="Q86" s="9" t="s">
        <v>64</v>
      </c>
      <c r="R86" s="9" t="s">
        <v>631</v>
      </c>
      <c r="S86" s="9">
        <f t="shared" si="9"/>
        <v>50813400</v>
      </c>
      <c r="T86" s="9">
        <f t="shared" si="7"/>
        <v>683895</v>
      </c>
    </row>
    <row r="87" spans="1:20" ht="14.45" x14ac:dyDescent="0.3">
      <c r="A87" s="9">
        <v>57</v>
      </c>
      <c r="B87" s="9" t="s">
        <v>10</v>
      </c>
      <c r="C87" s="9" t="s">
        <v>612</v>
      </c>
      <c r="D87" s="9" t="s">
        <v>228</v>
      </c>
      <c r="E87" s="9" t="s">
        <v>223</v>
      </c>
      <c r="F87" s="9" t="s">
        <v>5</v>
      </c>
      <c r="G87" s="9" t="s">
        <v>518</v>
      </c>
      <c r="H87" s="9" t="s">
        <v>555</v>
      </c>
      <c r="I87" s="9">
        <v>14</v>
      </c>
      <c r="J87" s="9" t="s">
        <v>180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8"/>
        <v>08_80&gt;</v>
      </c>
      <c r="Q87" s="9" t="s">
        <v>64</v>
      </c>
      <c r="R87" s="9" t="s">
        <v>631</v>
      </c>
      <c r="S87" s="9">
        <f t="shared" si="9"/>
        <v>7477032</v>
      </c>
      <c r="T87" s="9">
        <f t="shared" si="7"/>
        <v>100633</v>
      </c>
    </row>
    <row r="88" spans="1:20" x14ac:dyDescent="0.25">
      <c r="A88" s="9">
        <v>111</v>
      </c>
      <c r="B88" s="9" t="s">
        <v>10</v>
      </c>
      <c r="C88" s="9" t="s">
        <v>542</v>
      </c>
      <c r="D88" s="9" t="s">
        <v>228</v>
      </c>
      <c r="E88" s="9" t="s">
        <v>223</v>
      </c>
      <c r="F88" s="9" t="s">
        <v>5</v>
      </c>
      <c r="G88" s="9" t="s">
        <v>518</v>
      </c>
      <c r="H88" s="9" t="s">
        <v>2</v>
      </c>
      <c r="I88" s="9">
        <v>13</v>
      </c>
      <c r="J88" s="9" t="s">
        <v>543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8"/>
        <v>08_80&gt;</v>
      </c>
      <c r="Q88" s="9" t="s">
        <v>64</v>
      </c>
      <c r="R88" s="9" t="s">
        <v>631</v>
      </c>
      <c r="S88" s="9">
        <f t="shared" si="9"/>
        <v>11099889</v>
      </c>
      <c r="T88" s="9">
        <f t="shared" si="7"/>
        <v>149393</v>
      </c>
    </row>
    <row r="89" spans="1:20" ht="14.45" x14ac:dyDescent="0.3">
      <c r="A89" s="9">
        <v>285</v>
      </c>
      <c r="B89" s="9" t="s">
        <v>10</v>
      </c>
      <c r="C89" s="9" t="s">
        <v>154</v>
      </c>
      <c r="D89" s="9" t="s">
        <v>228</v>
      </c>
      <c r="E89" s="9" t="s">
        <v>223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8"/>
        <v>06_60-70</v>
      </c>
      <c r="Q89" s="9" t="s">
        <v>64</v>
      </c>
      <c r="R89" s="9" t="s">
        <v>631</v>
      </c>
      <c r="S89" s="9">
        <f t="shared" si="9"/>
        <v>17383575</v>
      </c>
      <c r="T89" s="9">
        <f t="shared" si="7"/>
        <v>233965</v>
      </c>
    </row>
    <row r="90" spans="1:20" ht="14.45" x14ac:dyDescent="0.3">
      <c r="A90" s="9">
        <v>119</v>
      </c>
      <c r="B90" s="9" t="s">
        <v>10</v>
      </c>
      <c r="C90" s="9" t="s">
        <v>544</v>
      </c>
      <c r="D90" s="9" t="s">
        <v>228</v>
      </c>
      <c r="E90" s="9" t="s">
        <v>223</v>
      </c>
      <c r="F90" s="9" t="s">
        <v>5</v>
      </c>
      <c r="G90" s="9" t="s">
        <v>518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8"/>
        <v>08_80&gt;</v>
      </c>
      <c r="Q90" s="9" t="s">
        <v>64</v>
      </c>
      <c r="R90" s="9" t="s">
        <v>631</v>
      </c>
      <c r="S90" s="9">
        <f t="shared" si="9"/>
        <v>11890956</v>
      </c>
      <c r="T90" s="9">
        <f t="shared" si="7"/>
        <v>160040</v>
      </c>
    </row>
    <row r="91" spans="1:20" ht="14.45" x14ac:dyDescent="0.3">
      <c r="A91" s="9">
        <v>23</v>
      </c>
      <c r="B91" s="9" t="s">
        <v>10</v>
      </c>
      <c r="C91" s="9" t="s">
        <v>545</v>
      </c>
      <c r="D91" s="9" t="s">
        <v>228</v>
      </c>
      <c r="E91" s="9" t="s">
        <v>223</v>
      </c>
      <c r="F91" s="9" t="s">
        <v>5</v>
      </c>
      <c r="G91" s="9" t="s">
        <v>182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8"/>
        <v>08_80&gt;</v>
      </c>
      <c r="Q91" s="9" t="s">
        <v>64</v>
      </c>
      <c r="R91" s="9" t="s">
        <v>631</v>
      </c>
      <c r="S91" s="9">
        <f t="shared" si="9"/>
        <v>2219546</v>
      </c>
      <c r="T91" s="9">
        <f t="shared" si="7"/>
        <v>29873</v>
      </c>
    </row>
    <row r="92" spans="1:20" ht="14.45" x14ac:dyDescent="0.3">
      <c r="A92" s="9">
        <v>13</v>
      </c>
      <c r="B92" s="9" t="s">
        <v>10</v>
      </c>
      <c r="C92" s="9" t="s">
        <v>210</v>
      </c>
      <c r="D92" s="9" t="s">
        <v>228</v>
      </c>
      <c r="E92" s="9" t="s">
        <v>223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8"/>
        <v>08_80&gt;</v>
      </c>
      <c r="Q92" s="9" t="s">
        <v>64</v>
      </c>
      <c r="R92" s="9" t="s">
        <v>631</v>
      </c>
      <c r="S92" s="9">
        <f t="shared" si="9"/>
        <v>1060969</v>
      </c>
      <c r="T92" s="9">
        <f t="shared" si="7"/>
        <v>14280</v>
      </c>
    </row>
    <row r="93" spans="1:20" ht="14.45" x14ac:dyDescent="0.3">
      <c r="A93" s="9">
        <v>106</v>
      </c>
      <c r="B93" s="9" t="s">
        <v>10</v>
      </c>
      <c r="C93" s="9" t="s">
        <v>211</v>
      </c>
      <c r="D93" s="9" t="s">
        <v>225</v>
      </c>
      <c r="E93" s="9" t="s">
        <v>223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8"/>
        <v>08_80&gt;</v>
      </c>
      <c r="Q93" s="9" t="s">
        <v>64</v>
      </c>
      <c r="R93" s="9" t="s">
        <v>631</v>
      </c>
      <c r="S93" s="9">
        <f t="shared" si="9"/>
        <v>11143674</v>
      </c>
      <c r="T93" s="9">
        <f t="shared" si="7"/>
        <v>149982</v>
      </c>
    </row>
    <row r="94" spans="1:20" ht="14.45" x14ac:dyDescent="0.3">
      <c r="A94" s="9">
        <v>213</v>
      </c>
      <c r="B94" s="9" t="s">
        <v>10</v>
      </c>
      <c r="C94" s="9" t="s">
        <v>546</v>
      </c>
      <c r="D94" s="9" t="s">
        <v>228</v>
      </c>
      <c r="E94" s="9" t="s">
        <v>223</v>
      </c>
      <c r="F94" s="9" t="s">
        <v>5</v>
      </c>
      <c r="G94" s="9" t="s">
        <v>518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8"/>
        <v>08_80&gt;</v>
      </c>
      <c r="Q94" s="9" t="s">
        <v>64</v>
      </c>
      <c r="R94" s="9" t="s">
        <v>631</v>
      </c>
      <c r="S94" s="9">
        <f t="shared" si="9"/>
        <v>22256157</v>
      </c>
      <c r="T94" s="9">
        <f t="shared" si="7"/>
        <v>299545</v>
      </c>
    </row>
    <row r="95" spans="1:20" ht="14.45" x14ac:dyDescent="0.3">
      <c r="A95" s="9">
        <v>17</v>
      </c>
      <c r="B95" s="9" t="s">
        <v>10</v>
      </c>
      <c r="C95" s="9" t="s">
        <v>573</v>
      </c>
      <c r="D95" s="9" t="s">
        <v>228</v>
      </c>
      <c r="E95" s="9" t="s">
        <v>223</v>
      </c>
      <c r="F95" s="9" t="s">
        <v>5</v>
      </c>
      <c r="G95" s="9" t="s">
        <v>518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8"/>
        <v>08_80&gt;</v>
      </c>
      <c r="Q95" s="9" t="s">
        <v>64</v>
      </c>
      <c r="R95" s="9" t="s">
        <v>631</v>
      </c>
      <c r="S95" s="9">
        <f t="shared" si="9"/>
        <v>2098650</v>
      </c>
      <c r="T95" s="9">
        <f t="shared" si="7"/>
        <v>28246</v>
      </c>
    </row>
    <row r="96" spans="1:20" ht="14.45" x14ac:dyDescent="0.3">
      <c r="A96" s="9">
        <v>230</v>
      </c>
      <c r="B96" s="9" t="s">
        <v>10</v>
      </c>
      <c r="C96" s="9" t="s">
        <v>517</v>
      </c>
      <c r="D96" s="9" t="s">
        <v>228</v>
      </c>
      <c r="E96" s="9" t="s">
        <v>223</v>
      </c>
      <c r="F96" s="9" t="s">
        <v>5</v>
      </c>
      <c r="G96" s="9" t="s">
        <v>518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8"/>
        <v>08_80&gt;</v>
      </c>
      <c r="Q96" s="9" t="s">
        <v>64</v>
      </c>
      <c r="R96" s="9" t="s">
        <v>631</v>
      </c>
      <c r="S96" s="9">
        <f t="shared" si="9"/>
        <v>21651970</v>
      </c>
      <c r="T96" s="9">
        <f t="shared" si="7"/>
        <v>291413</v>
      </c>
    </row>
    <row r="97" spans="1:20" ht="14.45" x14ac:dyDescent="0.3">
      <c r="A97" s="9">
        <v>149</v>
      </c>
      <c r="B97" s="9" t="s">
        <v>10</v>
      </c>
      <c r="C97" s="9" t="s">
        <v>106</v>
      </c>
      <c r="D97" s="9" t="s">
        <v>228</v>
      </c>
      <c r="E97" s="9" t="s">
        <v>223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8"/>
        <v>08_80&gt;</v>
      </c>
      <c r="Q97" s="9" t="s">
        <v>64</v>
      </c>
      <c r="R97" s="9" t="s">
        <v>631</v>
      </c>
      <c r="S97" s="9">
        <f t="shared" si="9"/>
        <v>11981984</v>
      </c>
      <c r="T97" s="9">
        <f t="shared" si="7"/>
        <v>161265</v>
      </c>
    </row>
    <row r="98" spans="1:20" ht="14.45" x14ac:dyDescent="0.3">
      <c r="A98" s="9">
        <v>304</v>
      </c>
      <c r="B98" s="9" t="s">
        <v>10</v>
      </c>
      <c r="C98" s="9" t="s">
        <v>176</v>
      </c>
      <c r="D98" s="9" t="s">
        <v>228</v>
      </c>
      <c r="E98" s="9" t="s">
        <v>223</v>
      </c>
      <c r="F98" s="9" t="s">
        <v>5</v>
      </c>
      <c r="G98" s="9" t="s">
        <v>169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8"/>
        <v>08_80&gt;</v>
      </c>
      <c r="Q98" s="9" t="s">
        <v>64</v>
      </c>
      <c r="R98" s="9" t="s">
        <v>631</v>
      </c>
      <c r="S98" s="9">
        <f t="shared" si="9"/>
        <v>28008432</v>
      </c>
      <c r="T98" s="9">
        <f t="shared" si="7"/>
        <v>376964</v>
      </c>
    </row>
    <row r="99" spans="1:20" ht="14.45" x14ac:dyDescent="0.3">
      <c r="A99" s="9">
        <v>130</v>
      </c>
      <c r="B99" s="9" t="s">
        <v>10</v>
      </c>
      <c r="C99" s="9" t="s">
        <v>574</v>
      </c>
      <c r="D99" s="9" t="s">
        <v>228</v>
      </c>
      <c r="E99" s="9" t="s">
        <v>223</v>
      </c>
      <c r="F99" s="9" t="s">
        <v>5</v>
      </c>
      <c r="G99" s="9" t="s">
        <v>518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8"/>
        <v>08_80&gt;</v>
      </c>
      <c r="Q99" s="9" t="s">
        <v>64</v>
      </c>
      <c r="R99" s="9" t="s">
        <v>631</v>
      </c>
      <c r="S99" s="9">
        <f t="shared" si="9"/>
        <v>11138400</v>
      </c>
      <c r="T99" s="9">
        <f t="shared" si="7"/>
        <v>149911</v>
      </c>
    </row>
    <row r="100" spans="1:20" ht="14.45" x14ac:dyDescent="0.3">
      <c r="A100" s="9">
        <v>6</v>
      </c>
      <c r="B100" s="9" t="s">
        <v>13</v>
      </c>
      <c r="C100" s="9" t="s">
        <v>400</v>
      </c>
      <c r="D100" s="9" t="s">
        <v>225</v>
      </c>
      <c r="E100" s="9" t="s">
        <v>223</v>
      </c>
      <c r="F100" s="9" t="s">
        <v>5</v>
      </c>
      <c r="G100" s="9" t="s">
        <v>350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8"/>
        <v>08_80&gt;</v>
      </c>
      <c r="Q100" s="9" t="s">
        <v>64</v>
      </c>
      <c r="R100" s="9" t="s">
        <v>631</v>
      </c>
      <c r="S100" s="9">
        <f t="shared" si="9"/>
        <v>1533678</v>
      </c>
      <c r="T100" s="9">
        <f t="shared" si="7"/>
        <v>20642</v>
      </c>
    </row>
    <row r="101" spans="1:20" ht="14.45" x14ac:dyDescent="0.3">
      <c r="A101" s="9">
        <v>6</v>
      </c>
      <c r="B101" s="9" t="s">
        <v>13</v>
      </c>
      <c r="C101" s="9" t="s">
        <v>613</v>
      </c>
      <c r="D101" s="9" t="s">
        <v>224</v>
      </c>
      <c r="E101" s="9" t="s">
        <v>223</v>
      </c>
      <c r="F101" s="9" t="s">
        <v>5</v>
      </c>
      <c r="G101" s="9" t="s">
        <v>182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8"/>
        <v>03_30-40</v>
      </c>
      <c r="Q101" s="9" t="s">
        <v>64</v>
      </c>
      <c r="R101" s="9" t="s">
        <v>631</v>
      </c>
      <c r="S101" s="9">
        <f t="shared" si="9"/>
        <v>221940</v>
      </c>
      <c r="T101" s="9">
        <f t="shared" si="7"/>
        <v>2987</v>
      </c>
    </row>
    <row r="102" spans="1:20" ht="14.45" x14ac:dyDescent="0.3">
      <c r="A102" s="9">
        <v>10</v>
      </c>
      <c r="B102" s="9" t="s">
        <v>13</v>
      </c>
      <c r="C102" s="9" t="s">
        <v>199</v>
      </c>
      <c r="D102" s="9" t="s">
        <v>222</v>
      </c>
      <c r="E102" s="9" t="s">
        <v>223</v>
      </c>
      <c r="F102" s="9" t="s">
        <v>5</v>
      </c>
      <c r="G102" s="9" t="s">
        <v>182</v>
      </c>
      <c r="H102" s="9" t="s">
        <v>174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8"/>
        <v>05_50-60</v>
      </c>
      <c r="Q102" s="9" t="s">
        <v>64</v>
      </c>
      <c r="R102" s="9" t="s">
        <v>631</v>
      </c>
      <c r="S102" s="9">
        <f t="shared" si="9"/>
        <v>542700</v>
      </c>
      <c r="T102" s="9">
        <f t="shared" si="7"/>
        <v>7304</v>
      </c>
    </row>
    <row r="103" spans="1:20" ht="14.45" x14ac:dyDescent="0.3">
      <c r="A103" s="9">
        <v>895</v>
      </c>
      <c r="B103" s="9" t="s">
        <v>13</v>
      </c>
      <c r="C103" s="9" t="s">
        <v>200</v>
      </c>
      <c r="D103" s="9" t="s">
        <v>222</v>
      </c>
      <c r="E103" s="9" t="s">
        <v>223</v>
      </c>
      <c r="F103" s="9" t="s">
        <v>5</v>
      </c>
      <c r="G103" s="9" t="s">
        <v>182</v>
      </c>
      <c r="H103" s="9" t="s">
        <v>181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8"/>
        <v>07_70-80</v>
      </c>
      <c r="Q103" s="9" t="s">
        <v>64</v>
      </c>
      <c r="R103" s="9" t="s">
        <v>631</v>
      </c>
      <c r="S103" s="9">
        <f t="shared" si="9"/>
        <v>63345415</v>
      </c>
      <c r="T103" s="9">
        <f t="shared" si="7"/>
        <v>852563</v>
      </c>
    </row>
    <row r="104" spans="1:20" ht="14.45" x14ac:dyDescent="0.3">
      <c r="A104" s="9">
        <v>20</v>
      </c>
      <c r="B104" s="9" t="s">
        <v>13</v>
      </c>
      <c r="C104" s="9" t="s">
        <v>575</v>
      </c>
      <c r="D104" s="9" t="s">
        <v>228</v>
      </c>
      <c r="E104" s="9" t="s">
        <v>223</v>
      </c>
      <c r="F104" s="9" t="s">
        <v>5</v>
      </c>
      <c r="G104" s="9" t="s">
        <v>518</v>
      </c>
      <c r="H104" s="9" t="s">
        <v>398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8"/>
        <v>08_80&gt;</v>
      </c>
      <c r="Q104" s="9" t="s">
        <v>64</v>
      </c>
      <c r="R104" s="9" t="s">
        <v>631</v>
      </c>
      <c r="S104" s="9">
        <f t="shared" si="9"/>
        <v>1994460</v>
      </c>
      <c r="T104" s="9">
        <f t="shared" si="7"/>
        <v>26843</v>
      </c>
    </row>
    <row r="105" spans="1:20" ht="14.45" x14ac:dyDescent="0.3">
      <c r="A105" s="9">
        <v>274</v>
      </c>
      <c r="B105" s="9" t="s">
        <v>13</v>
      </c>
      <c r="C105" s="9" t="s">
        <v>401</v>
      </c>
      <c r="D105" s="9" t="s">
        <v>225</v>
      </c>
      <c r="E105" s="9" t="s">
        <v>223</v>
      </c>
      <c r="F105" s="9" t="s">
        <v>5</v>
      </c>
      <c r="G105" s="9" t="s">
        <v>350</v>
      </c>
      <c r="H105" s="9" t="s">
        <v>402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8"/>
        <v>08_80&gt;</v>
      </c>
      <c r="Q105" s="9" t="s">
        <v>64</v>
      </c>
      <c r="R105" s="9" t="s">
        <v>631</v>
      </c>
      <c r="S105" s="9">
        <f t="shared" si="9"/>
        <v>26884880</v>
      </c>
      <c r="T105" s="9">
        <f t="shared" si="7"/>
        <v>361842</v>
      </c>
    </row>
    <row r="106" spans="1:20" ht="14.45" x14ac:dyDescent="0.3">
      <c r="A106" s="9">
        <v>294</v>
      </c>
      <c r="B106" s="9" t="s">
        <v>13</v>
      </c>
      <c r="C106" s="9" t="s">
        <v>403</v>
      </c>
      <c r="D106" s="9" t="s">
        <v>225</v>
      </c>
      <c r="E106" s="9" t="s">
        <v>223</v>
      </c>
      <c r="F106" s="9" t="s">
        <v>5</v>
      </c>
      <c r="G106" s="9" t="s">
        <v>350</v>
      </c>
      <c r="H106" s="9" t="s">
        <v>404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8"/>
        <v>08_80&gt;</v>
      </c>
      <c r="Q106" s="9" t="s">
        <v>64</v>
      </c>
      <c r="R106" s="9" t="s">
        <v>631</v>
      </c>
      <c r="S106" s="9">
        <f t="shared" si="9"/>
        <v>34396824</v>
      </c>
      <c r="T106" s="9">
        <f t="shared" si="7"/>
        <v>462945</v>
      </c>
    </row>
    <row r="107" spans="1:20" ht="14.45" x14ac:dyDescent="0.3">
      <c r="A107" s="9">
        <v>16</v>
      </c>
      <c r="B107" s="9" t="s">
        <v>13</v>
      </c>
      <c r="C107" s="9" t="s">
        <v>198</v>
      </c>
      <c r="D107" s="9" t="s">
        <v>225</v>
      </c>
      <c r="E107" s="9" t="s">
        <v>223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8"/>
        <v>08_80&gt;</v>
      </c>
      <c r="Q107" s="9" t="s">
        <v>64</v>
      </c>
      <c r="R107" s="9" t="s">
        <v>631</v>
      </c>
      <c r="S107" s="9">
        <f t="shared" si="9"/>
        <v>1689584</v>
      </c>
      <c r="T107" s="9">
        <f t="shared" si="7"/>
        <v>22740</v>
      </c>
    </row>
    <row r="108" spans="1:20" ht="14.45" x14ac:dyDescent="0.3">
      <c r="A108" s="9">
        <v>58</v>
      </c>
      <c r="B108" s="9" t="s">
        <v>13</v>
      </c>
      <c r="C108" s="9" t="s">
        <v>485</v>
      </c>
      <c r="D108" s="9" t="s">
        <v>225</v>
      </c>
      <c r="E108" s="9" t="s">
        <v>223</v>
      </c>
      <c r="F108" s="9" t="s">
        <v>5</v>
      </c>
      <c r="G108" s="9" t="s">
        <v>350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8"/>
        <v>08_80&gt;</v>
      </c>
      <c r="Q108" s="9" t="s">
        <v>64</v>
      </c>
      <c r="R108" s="9" t="s">
        <v>631</v>
      </c>
      <c r="S108" s="9">
        <f t="shared" si="9"/>
        <v>9019290</v>
      </c>
      <c r="T108" s="9">
        <f t="shared" si="7"/>
        <v>121390</v>
      </c>
    </row>
    <row r="109" spans="1:20" ht="14.45" x14ac:dyDescent="0.3">
      <c r="A109" s="9">
        <v>79</v>
      </c>
      <c r="B109" s="9" t="s">
        <v>13</v>
      </c>
      <c r="C109" s="9" t="s">
        <v>155</v>
      </c>
      <c r="D109" s="9" t="s">
        <v>228</v>
      </c>
      <c r="E109" s="9" t="s">
        <v>227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8"/>
        <v>07_70-80</v>
      </c>
      <c r="Q109" s="9" t="s">
        <v>64</v>
      </c>
      <c r="R109" s="9" t="s">
        <v>631</v>
      </c>
      <c r="S109" s="9">
        <f t="shared" si="9"/>
        <v>5847580</v>
      </c>
      <c r="T109" s="9">
        <f t="shared" si="7"/>
        <v>78702</v>
      </c>
    </row>
    <row r="110" spans="1:20" ht="14.45" x14ac:dyDescent="0.3">
      <c r="A110" s="9">
        <v>212</v>
      </c>
      <c r="B110" s="9" t="s">
        <v>13</v>
      </c>
      <c r="C110" s="9" t="s">
        <v>457</v>
      </c>
      <c r="D110" s="9" t="s">
        <v>228</v>
      </c>
      <c r="E110" s="9" t="s">
        <v>227</v>
      </c>
      <c r="F110" s="9" t="s">
        <v>5</v>
      </c>
      <c r="G110" s="9" t="s">
        <v>169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8"/>
        <v>06_60-70</v>
      </c>
      <c r="Q110" s="9" t="s">
        <v>64</v>
      </c>
      <c r="R110" s="9" t="s">
        <v>631</v>
      </c>
      <c r="S110" s="9">
        <f t="shared" si="9"/>
        <v>14659164</v>
      </c>
      <c r="T110" s="9">
        <f t="shared" si="7"/>
        <v>197297</v>
      </c>
    </row>
    <row r="111" spans="1:20" ht="14.45" x14ac:dyDescent="0.3">
      <c r="A111" s="9">
        <v>964</v>
      </c>
      <c r="B111" s="9" t="s">
        <v>13</v>
      </c>
      <c r="C111" s="9" t="s">
        <v>453</v>
      </c>
      <c r="D111" s="9" t="s">
        <v>222</v>
      </c>
      <c r="E111" s="9" t="s">
        <v>227</v>
      </c>
      <c r="F111" s="9" t="s">
        <v>5</v>
      </c>
      <c r="G111" s="9" t="s">
        <v>169</v>
      </c>
      <c r="H111" s="9" t="s">
        <v>454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8"/>
        <v>05_50-60</v>
      </c>
      <c r="Q111" s="9" t="s">
        <v>64</v>
      </c>
      <c r="R111" s="9" t="s">
        <v>631</v>
      </c>
      <c r="S111" s="9">
        <f t="shared" si="9"/>
        <v>53707332</v>
      </c>
      <c r="T111" s="9">
        <f t="shared" si="7"/>
        <v>722844</v>
      </c>
    </row>
    <row r="112" spans="1:20" ht="14.45" x14ac:dyDescent="0.3">
      <c r="A112" s="9">
        <v>218</v>
      </c>
      <c r="B112" s="9" t="s">
        <v>13</v>
      </c>
      <c r="C112" s="9" t="s">
        <v>353</v>
      </c>
      <c r="D112" s="9" t="s">
        <v>228</v>
      </c>
      <c r="E112" s="9" t="s">
        <v>227</v>
      </c>
      <c r="F112" s="9" t="s">
        <v>5</v>
      </c>
      <c r="G112" s="9" t="s">
        <v>169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8"/>
        <v>08_80&gt;</v>
      </c>
      <c r="Q112" s="9" t="s">
        <v>64</v>
      </c>
      <c r="R112" s="9" t="s">
        <v>631</v>
      </c>
      <c r="S112" s="9">
        <f t="shared" si="9"/>
        <v>20207728</v>
      </c>
      <c r="T112" s="9">
        <f t="shared" si="7"/>
        <v>271975</v>
      </c>
    </row>
    <row r="113" spans="1:20" ht="14.45" x14ac:dyDescent="0.3">
      <c r="A113" s="9">
        <v>34</v>
      </c>
      <c r="B113" s="9" t="s">
        <v>13</v>
      </c>
      <c r="C113" s="9" t="s">
        <v>405</v>
      </c>
      <c r="D113" s="9" t="s">
        <v>228</v>
      </c>
      <c r="E113" s="9" t="s">
        <v>227</v>
      </c>
      <c r="F113" s="9" t="s">
        <v>5</v>
      </c>
      <c r="G113" s="9" t="s">
        <v>169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8"/>
        <v>08_80&gt;</v>
      </c>
      <c r="Q113" s="9" t="s">
        <v>64</v>
      </c>
      <c r="R113" s="9" t="s">
        <v>631</v>
      </c>
      <c r="S113" s="9">
        <f t="shared" si="9"/>
        <v>3487380</v>
      </c>
      <c r="T113" s="9">
        <f t="shared" si="7"/>
        <v>46936</v>
      </c>
    </row>
    <row r="114" spans="1:20" ht="14.45" x14ac:dyDescent="0.3">
      <c r="A114" s="9">
        <v>744</v>
      </c>
      <c r="B114" s="9" t="s">
        <v>13</v>
      </c>
      <c r="C114" s="9" t="s">
        <v>354</v>
      </c>
      <c r="D114" s="9" t="s">
        <v>228</v>
      </c>
      <c r="E114" s="9" t="s">
        <v>227</v>
      </c>
      <c r="F114" s="9" t="s">
        <v>5</v>
      </c>
      <c r="G114" s="9" t="s">
        <v>169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8"/>
        <v>08_80&gt;</v>
      </c>
      <c r="Q114" s="9" t="s">
        <v>64</v>
      </c>
      <c r="R114" s="9" t="s">
        <v>631</v>
      </c>
      <c r="S114" s="9">
        <f t="shared" si="9"/>
        <v>60799680</v>
      </c>
      <c r="T114" s="9">
        <f t="shared" si="7"/>
        <v>818300</v>
      </c>
    </row>
    <row r="115" spans="1:20" ht="14.45" x14ac:dyDescent="0.3">
      <c r="A115" s="9">
        <v>73</v>
      </c>
      <c r="B115" s="9" t="s">
        <v>13</v>
      </c>
      <c r="C115" s="9" t="s">
        <v>486</v>
      </c>
      <c r="D115" s="9" t="s">
        <v>228</v>
      </c>
      <c r="E115" s="9" t="s">
        <v>227</v>
      </c>
      <c r="F115" s="9" t="s">
        <v>5</v>
      </c>
      <c r="G115" s="9" t="s">
        <v>350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8"/>
        <v>08_80&gt;</v>
      </c>
      <c r="Q115" s="9" t="s">
        <v>64</v>
      </c>
      <c r="R115" s="9" t="s">
        <v>631</v>
      </c>
      <c r="S115" s="9">
        <f t="shared" si="9"/>
        <v>6904340</v>
      </c>
      <c r="T115" s="9">
        <f t="shared" si="7"/>
        <v>92925</v>
      </c>
    </row>
    <row r="116" spans="1:20" ht="14.45" x14ac:dyDescent="0.3">
      <c r="A116" s="9">
        <v>22</v>
      </c>
      <c r="B116" s="9" t="s">
        <v>13</v>
      </c>
      <c r="C116" s="9" t="s">
        <v>131</v>
      </c>
      <c r="D116" s="9" t="s">
        <v>224</v>
      </c>
      <c r="E116" s="9" t="s">
        <v>227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8"/>
        <v>08_80&gt;</v>
      </c>
      <c r="Q116" s="9" t="s">
        <v>64</v>
      </c>
      <c r="R116" s="9" t="s">
        <v>631</v>
      </c>
      <c r="S116" s="9">
        <f t="shared" si="9"/>
        <v>2265978</v>
      </c>
      <c r="T116" s="9">
        <f t="shared" si="7"/>
        <v>30498</v>
      </c>
    </row>
    <row r="117" spans="1:20" ht="14.45" x14ac:dyDescent="0.3">
      <c r="A117" s="9">
        <v>50</v>
      </c>
      <c r="B117" s="9" t="s">
        <v>13</v>
      </c>
      <c r="C117" s="9" t="s">
        <v>406</v>
      </c>
      <c r="D117" s="9" t="s">
        <v>224</v>
      </c>
      <c r="E117" s="9" t="s">
        <v>227</v>
      </c>
      <c r="F117" s="9" t="s">
        <v>5</v>
      </c>
      <c r="G117" s="9" t="s">
        <v>169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8"/>
        <v>07_70-80</v>
      </c>
      <c r="Q117" s="9" t="s">
        <v>64</v>
      </c>
      <c r="R117" s="9" t="s">
        <v>631</v>
      </c>
      <c r="S117" s="9">
        <f t="shared" si="9"/>
        <v>3988500</v>
      </c>
      <c r="T117" s="9">
        <f t="shared" si="7"/>
        <v>53681</v>
      </c>
    </row>
    <row r="118" spans="1:20" ht="14.45" x14ac:dyDescent="0.3">
      <c r="A118" s="9">
        <v>347</v>
      </c>
      <c r="B118" s="9" t="s">
        <v>13</v>
      </c>
      <c r="C118" s="9" t="s">
        <v>412</v>
      </c>
      <c r="D118" s="9" t="s">
        <v>224</v>
      </c>
      <c r="E118" s="9" t="s">
        <v>227</v>
      </c>
      <c r="F118" s="9" t="s">
        <v>5</v>
      </c>
      <c r="G118" s="9" t="s">
        <v>169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8"/>
        <v>08_80&gt;</v>
      </c>
      <c r="Q118" s="9" t="s">
        <v>64</v>
      </c>
      <c r="R118" s="9" t="s">
        <v>631</v>
      </c>
      <c r="S118" s="9">
        <f t="shared" si="9"/>
        <v>32906704</v>
      </c>
      <c r="T118" s="9">
        <f t="shared" si="7"/>
        <v>442890</v>
      </c>
    </row>
    <row r="119" spans="1:20" ht="14.45" x14ac:dyDescent="0.3">
      <c r="A119" s="9">
        <v>280</v>
      </c>
      <c r="B119" s="9" t="s">
        <v>13</v>
      </c>
      <c r="C119" s="9" t="s">
        <v>614</v>
      </c>
      <c r="D119" s="9" t="s">
        <v>229</v>
      </c>
      <c r="E119" s="9" t="s">
        <v>227</v>
      </c>
      <c r="F119" s="9" t="s">
        <v>5</v>
      </c>
      <c r="G119" s="9" t="s">
        <v>169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8"/>
        <v>08_80&gt;</v>
      </c>
      <c r="Q119" s="9" t="s">
        <v>64</v>
      </c>
      <c r="R119" s="9" t="s">
        <v>631</v>
      </c>
      <c r="S119" s="9">
        <f t="shared" si="9"/>
        <v>35000000</v>
      </c>
      <c r="T119" s="9">
        <f t="shared" si="7"/>
        <v>471063</v>
      </c>
    </row>
    <row r="120" spans="1:20" ht="14.45" x14ac:dyDescent="0.3">
      <c r="A120" s="9">
        <v>40</v>
      </c>
      <c r="B120" s="9" t="s">
        <v>13</v>
      </c>
      <c r="C120" s="9" t="s">
        <v>352</v>
      </c>
      <c r="D120" s="9" t="s">
        <v>228</v>
      </c>
      <c r="E120" s="9" t="s">
        <v>227</v>
      </c>
      <c r="F120" s="9" t="s">
        <v>5</v>
      </c>
      <c r="G120" s="9" t="s">
        <v>169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8"/>
        <v>08_80&gt;</v>
      </c>
      <c r="Q120" s="9" t="s">
        <v>64</v>
      </c>
      <c r="R120" s="9" t="s">
        <v>631</v>
      </c>
      <c r="S120" s="9">
        <f t="shared" si="9"/>
        <v>4161880</v>
      </c>
      <c r="T120" s="9">
        <f t="shared" si="7"/>
        <v>56015</v>
      </c>
    </row>
    <row r="121" spans="1:20" ht="14.45" x14ac:dyDescent="0.3">
      <c r="A121" s="9">
        <v>270</v>
      </c>
      <c r="B121" s="9" t="s">
        <v>13</v>
      </c>
      <c r="C121" s="9" t="s">
        <v>407</v>
      </c>
      <c r="D121" s="9" t="s">
        <v>228</v>
      </c>
      <c r="E121" s="9" t="s">
        <v>227</v>
      </c>
      <c r="F121" s="9" t="s">
        <v>5</v>
      </c>
      <c r="G121" s="9" t="s">
        <v>169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8"/>
        <v>08_80&gt;</v>
      </c>
      <c r="Q121" s="9" t="s">
        <v>64</v>
      </c>
      <c r="R121" s="9" t="s">
        <v>631</v>
      </c>
      <c r="S121" s="9">
        <f t="shared" si="9"/>
        <v>32782860</v>
      </c>
      <c r="T121" s="9">
        <f t="shared" si="7"/>
        <v>441223</v>
      </c>
    </row>
    <row r="122" spans="1:20" ht="14.45" x14ac:dyDescent="0.3">
      <c r="A122" s="9">
        <v>28</v>
      </c>
      <c r="B122" s="9" t="s">
        <v>13</v>
      </c>
      <c r="C122" s="9" t="s">
        <v>458</v>
      </c>
      <c r="D122" s="9" t="s">
        <v>224</v>
      </c>
      <c r="E122" s="9" t="s">
        <v>227</v>
      </c>
      <c r="F122" s="9" t="s">
        <v>5</v>
      </c>
      <c r="G122" s="9" t="s">
        <v>169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8"/>
        <v>08_80&gt;</v>
      </c>
      <c r="Q122" s="9" t="s">
        <v>64</v>
      </c>
      <c r="R122" s="9" t="s">
        <v>631</v>
      </c>
      <c r="S122" s="9">
        <f t="shared" si="9"/>
        <v>5694080</v>
      </c>
      <c r="T122" s="9">
        <f t="shared" si="7"/>
        <v>76636</v>
      </c>
    </row>
    <row r="123" spans="1:20" ht="14.45" x14ac:dyDescent="0.3">
      <c r="A123" s="9">
        <v>169</v>
      </c>
      <c r="B123" s="9" t="s">
        <v>13</v>
      </c>
      <c r="C123" s="9" t="s">
        <v>119</v>
      </c>
      <c r="D123" s="9" t="s">
        <v>228</v>
      </c>
      <c r="E123" s="9" t="s">
        <v>227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8"/>
        <v>08_80&gt;</v>
      </c>
      <c r="Q123" s="9" t="s">
        <v>64</v>
      </c>
      <c r="R123" s="9" t="s">
        <v>631</v>
      </c>
      <c r="S123" s="9">
        <f t="shared" si="9"/>
        <v>21125000</v>
      </c>
      <c r="T123" s="9">
        <f t="shared" si="7"/>
        <v>284320</v>
      </c>
    </row>
    <row r="124" spans="1:20" ht="14.45" x14ac:dyDescent="0.3">
      <c r="A124" s="9">
        <v>28</v>
      </c>
      <c r="B124" s="9" t="s">
        <v>13</v>
      </c>
      <c r="C124" s="9" t="s">
        <v>459</v>
      </c>
      <c r="D124" s="9" t="s">
        <v>230</v>
      </c>
      <c r="E124" s="9" t="s">
        <v>227</v>
      </c>
      <c r="F124" s="9" t="s">
        <v>5</v>
      </c>
      <c r="G124" s="9" t="s">
        <v>350</v>
      </c>
      <c r="H124" s="9" t="s">
        <v>187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8"/>
        <v>08_80&gt;</v>
      </c>
      <c r="Q124" s="9" t="s">
        <v>64</v>
      </c>
      <c r="R124" s="9" t="s">
        <v>631</v>
      </c>
      <c r="S124" s="9">
        <f t="shared" si="9"/>
        <v>3210900</v>
      </c>
      <c r="T124" s="9">
        <f t="shared" si="7"/>
        <v>43215</v>
      </c>
    </row>
    <row r="125" spans="1:20" ht="14.45" x14ac:dyDescent="0.3">
      <c r="A125" s="9">
        <v>22</v>
      </c>
      <c r="B125" s="9" t="s">
        <v>13</v>
      </c>
      <c r="C125" s="9" t="s">
        <v>413</v>
      </c>
      <c r="D125" s="9" t="s">
        <v>230</v>
      </c>
      <c r="E125" s="9" t="s">
        <v>227</v>
      </c>
      <c r="F125" s="9" t="s">
        <v>5</v>
      </c>
      <c r="G125" s="9" t="s">
        <v>350</v>
      </c>
      <c r="H125" s="9" t="s">
        <v>414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8"/>
        <v>08_80&gt;</v>
      </c>
      <c r="Q125" s="9" t="s">
        <v>64</v>
      </c>
      <c r="R125" s="9" t="s">
        <v>631</v>
      </c>
      <c r="S125" s="9">
        <f t="shared" si="9"/>
        <v>3180430</v>
      </c>
      <c r="T125" s="9">
        <f t="shared" si="7"/>
        <v>42805</v>
      </c>
    </row>
    <row r="126" spans="1:20" ht="14.45" x14ac:dyDescent="0.3">
      <c r="A126" s="9">
        <v>12</v>
      </c>
      <c r="B126" s="9" t="s">
        <v>13</v>
      </c>
      <c r="C126" s="9" t="s">
        <v>156</v>
      </c>
      <c r="D126" s="9" t="s">
        <v>230</v>
      </c>
      <c r="E126" s="9" t="s">
        <v>227</v>
      </c>
      <c r="F126" s="9" t="s">
        <v>5</v>
      </c>
      <c r="G126" s="9" t="s">
        <v>75</v>
      </c>
      <c r="H126" s="9" t="s">
        <v>399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8"/>
        <v>08_80&gt;</v>
      </c>
      <c r="Q126" s="9" t="s">
        <v>64</v>
      </c>
      <c r="R126" s="9" t="s">
        <v>631</v>
      </c>
      <c r="S126" s="9">
        <f t="shared" si="9"/>
        <v>2701980</v>
      </c>
      <c r="T126" s="9">
        <f t="shared" si="7"/>
        <v>36366</v>
      </c>
    </row>
    <row r="127" spans="1:20" ht="14.45" x14ac:dyDescent="0.3">
      <c r="A127" s="9">
        <v>6</v>
      </c>
      <c r="B127" s="9" t="s">
        <v>13</v>
      </c>
      <c r="C127" s="9" t="s">
        <v>408</v>
      </c>
      <c r="D127" s="9" t="s">
        <v>230</v>
      </c>
      <c r="E127" s="9" t="s">
        <v>227</v>
      </c>
      <c r="F127" s="9" t="s">
        <v>5</v>
      </c>
      <c r="G127" s="9" t="s">
        <v>350</v>
      </c>
      <c r="H127" s="9" t="s">
        <v>409</v>
      </c>
      <c r="I127" s="9">
        <v>15</v>
      </c>
      <c r="J127" s="9" t="s">
        <v>410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8"/>
        <v>08_80&gt;</v>
      </c>
      <c r="Q127" s="9" t="s">
        <v>64</v>
      </c>
      <c r="R127" s="9" t="s">
        <v>631</v>
      </c>
      <c r="S127" s="9">
        <f t="shared" si="9"/>
        <v>1710648</v>
      </c>
      <c r="T127" s="9">
        <f t="shared" si="7"/>
        <v>23024</v>
      </c>
    </row>
    <row r="128" spans="1:20" ht="14.45" x14ac:dyDescent="0.3">
      <c r="A128" s="9">
        <v>16</v>
      </c>
      <c r="B128" s="9" t="s">
        <v>13</v>
      </c>
      <c r="C128" s="9" t="s">
        <v>415</v>
      </c>
      <c r="D128" s="9" t="s">
        <v>230</v>
      </c>
      <c r="E128" s="9" t="s">
        <v>227</v>
      </c>
      <c r="F128" s="9" t="s">
        <v>5</v>
      </c>
      <c r="G128" s="9" t="s">
        <v>350</v>
      </c>
      <c r="H128" s="9" t="s">
        <v>416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8"/>
        <v>08_80&gt;</v>
      </c>
      <c r="Q128" s="9" t="s">
        <v>64</v>
      </c>
      <c r="R128" s="9" t="s">
        <v>631</v>
      </c>
      <c r="S128" s="9">
        <f t="shared" si="9"/>
        <v>4236208</v>
      </c>
      <c r="T128" s="9">
        <f t="shared" si="7"/>
        <v>57015</v>
      </c>
    </row>
    <row r="129" spans="1:20" ht="14.45" x14ac:dyDescent="0.3">
      <c r="A129" s="9">
        <v>12</v>
      </c>
      <c r="B129" s="9" t="s">
        <v>13</v>
      </c>
      <c r="C129" s="9" t="s">
        <v>455</v>
      </c>
      <c r="D129" s="9" t="s">
        <v>230</v>
      </c>
      <c r="E129" s="9" t="s">
        <v>227</v>
      </c>
      <c r="F129" s="9" t="s">
        <v>5</v>
      </c>
      <c r="G129" s="9" t="s">
        <v>350</v>
      </c>
      <c r="H129" s="9" t="s">
        <v>157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8"/>
        <v>08_80&gt;</v>
      </c>
      <c r="Q129" s="9" t="s">
        <v>64</v>
      </c>
      <c r="R129" s="9" t="s">
        <v>631</v>
      </c>
      <c r="S129" s="9">
        <f t="shared" si="9"/>
        <v>3574656</v>
      </c>
      <c r="T129" s="9">
        <f t="shared" ref="T129:T192" si="12">ROUND(S129/74.3,0)</f>
        <v>48111</v>
      </c>
    </row>
    <row r="130" spans="1:20" ht="14.45" x14ac:dyDescent="0.3">
      <c r="A130" s="9">
        <v>117</v>
      </c>
      <c r="B130" s="9" t="s">
        <v>13</v>
      </c>
      <c r="C130" s="9" t="s">
        <v>547</v>
      </c>
      <c r="D130" s="9" t="s">
        <v>228</v>
      </c>
      <c r="E130" s="9" t="s">
        <v>227</v>
      </c>
      <c r="F130" s="9" t="s">
        <v>5</v>
      </c>
      <c r="G130" s="9" t="s">
        <v>182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8"/>
        <v>04_40-50</v>
      </c>
      <c r="Q130" s="9" t="s">
        <v>64</v>
      </c>
      <c r="R130" s="9" t="s">
        <v>631</v>
      </c>
      <c r="S130" s="9">
        <f t="shared" si="9"/>
        <v>5703282</v>
      </c>
      <c r="T130" s="9">
        <f t="shared" si="12"/>
        <v>76760</v>
      </c>
    </row>
    <row r="131" spans="1:20" ht="14.45" x14ac:dyDescent="0.3">
      <c r="A131" s="9">
        <v>95</v>
      </c>
      <c r="B131" s="9" t="s">
        <v>13</v>
      </c>
      <c r="C131" s="9" t="s">
        <v>201</v>
      </c>
      <c r="D131" s="9" t="s">
        <v>228</v>
      </c>
      <c r="E131" s="9" t="s">
        <v>227</v>
      </c>
      <c r="F131" s="9" t="s">
        <v>5</v>
      </c>
      <c r="G131" s="9" t="s">
        <v>169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3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631</v>
      </c>
      <c r="S131" s="9">
        <f t="shared" ref="S131:S194" si="14">M131*A131</f>
        <v>5157835</v>
      </c>
      <c r="T131" s="9">
        <f t="shared" si="12"/>
        <v>69419</v>
      </c>
    </row>
    <row r="132" spans="1:20" ht="14.45" x14ac:dyDescent="0.3">
      <c r="A132" s="9">
        <v>83</v>
      </c>
      <c r="B132" s="9" t="s">
        <v>13</v>
      </c>
      <c r="C132" s="9" t="s">
        <v>355</v>
      </c>
      <c r="D132" s="9" t="s">
        <v>228</v>
      </c>
      <c r="E132" s="9" t="s">
        <v>227</v>
      </c>
      <c r="F132" s="9" t="s">
        <v>5</v>
      </c>
      <c r="G132" s="9" t="s">
        <v>182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3"/>
        <v>04_40-50</v>
      </c>
      <c r="Q132" s="9" t="s">
        <v>64</v>
      </c>
      <c r="R132" s="9" t="s">
        <v>631</v>
      </c>
      <c r="S132" s="9">
        <f t="shared" si="14"/>
        <v>4097461</v>
      </c>
      <c r="T132" s="9">
        <f t="shared" si="12"/>
        <v>55148</v>
      </c>
    </row>
    <row r="133" spans="1:20" ht="14.45" x14ac:dyDescent="0.3">
      <c r="A133" s="9">
        <v>6</v>
      </c>
      <c r="B133" s="9" t="s">
        <v>13</v>
      </c>
      <c r="C133" s="9" t="s">
        <v>548</v>
      </c>
      <c r="D133" s="9" t="s">
        <v>224</v>
      </c>
      <c r="E133" s="9" t="s">
        <v>227</v>
      </c>
      <c r="F133" s="9" t="s">
        <v>5</v>
      </c>
      <c r="G133" s="9" t="s">
        <v>182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3"/>
        <v>05_50-60</v>
      </c>
      <c r="Q133" s="9" t="s">
        <v>64</v>
      </c>
      <c r="R133" s="9" t="s">
        <v>631</v>
      </c>
      <c r="S133" s="9">
        <f t="shared" si="14"/>
        <v>318618</v>
      </c>
      <c r="T133" s="9">
        <f t="shared" si="12"/>
        <v>4288</v>
      </c>
    </row>
    <row r="134" spans="1:20" ht="14.45" x14ac:dyDescent="0.3">
      <c r="A134" s="9">
        <v>6</v>
      </c>
      <c r="B134" s="9" t="s">
        <v>13</v>
      </c>
      <c r="C134" s="9" t="s">
        <v>356</v>
      </c>
      <c r="D134" s="9" t="s">
        <v>224</v>
      </c>
      <c r="E134" s="9" t="s">
        <v>227</v>
      </c>
      <c r="F134" s="9" t="s">
        <v>5</v>
      </c>
      <c r="G134" s="9" t="s">
        <v>182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3"/>
        <v>05_50-60</v>
      </c>
      <c r="Q134" s="9" t="s">
        <v>64</v>
      </c>
      <c r="R134" s="9" t="s">
        <v>631</v>
      </c>
      <c r="S134" s="9">
        <f t="shared" si="14"/>
        <v>312366</v>
      </c>
      <c r="T134" s="9">
        <f t="shared" si="12"/>
        <v>4204</v>
      </c>
    </row>
    <row r="135" spans="1:20" ht="14.45" x14ac:dyDescent="0.3">
      <c r="A135" s="9">
        <v>67</v>
      </c>
      <c r="B135" s="9" t="s">
        <v>13</v>
      </c>
      <c r="C135" s="9" t="s">
        <v>576</v>
      </c>
      <c r="D135" s="9" t="s">
        <v>228</v>
      </c>
      <c r="E135" s="9" t="s">
        <v>227</v>
      </c>
      <c r="F135" s="9" t="s">
        <v>5</v>
      </c>
      <c r="G135" s="9" t="s">
        <v>518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3"/>
        <v>07_70-80</v>
      </c>
      <c r="Q135" s="9" t="s">
        <v>64</v>
      </c>
      <c r="R135" s="9" t="s">
        <v>631</v>
      </c>
      <c r="S135" s="9">
        <f t="shared" si="14"/>
        <v>5157459</v>
      </c>
      <c r="T135" s="9">
        <f t="shared" si="12"/>
        <v>69414</v>
      </c>
    </row>
    <row r="136" spans="1:20" ht="14.45" x14ac:dyDescent="0.3">
      <c r="A136" s="9">
        <v>12</v>
      </c>
      <c r="B136" s="9" t="s">
        <v>13</v>
      </c>
      <c r="C136" s="9" t="s">
        <v>202</v>
      </c>
      <c r="D136" s="9" t="s">
        <v>228</v>
      </c>
      <c r="E136" s="9" t="s">
        <v>227</v>
      </c>
      <c r="F136" s="9" t="s">
        <v>5</v>
      </c>
      <c r="G136" s="9" t="s">
        <v>169</v>
      </c>
      <c r="H136" s="9" t="s">
        <v>174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3"/>
        <v>05_50-60</v>
      </c>
      <c r="Q136" s="9" t="s">
        <v>64</v>
      </c>
      <c r="R136" s="9" t="s">
        <v>631</v>
      </c>
      <c r="S136" s="9">
        <f t="shared" si="14"/>
        <v>709320</v>
      </c>
      <c r="T136" s="9">
        <f t="shared" si="12"/>
        <v>9547</v>
      </c>
    </row>
    <row r="137" spans="1:20" ht="14.45" x14ac:dyDescent="0.3">
      <c r="A137" s="9">
        <v>16</v>
      </c>
      <c r="B137" s="9" t="s">
        <v>13</v>
      </c>
      <c r="C137" s="9" t="s">
        <v>487</v>
      </c>
      <c r="D137" s="9" t="s">
        <v>228</v>
      </c>
      <c r="E137" s="9" t="s">
        <v>227</v>
      </c>
      <c r="F137" s="9" t="s">
        <v>5</v>
      </c>
      <c r="G137" s="9" t="s">
        <v>182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3"/>
        <v>06_60-70</v>
      </c>
      <c r="Q137" s="9" t="s">
        <v>64</v>
      </c>
      <c r="R137" s="9" t="s">
        <v>631</v>
      </c>
      <c r="S137" s="9">
        <f t="shared" si="14"/>
        <v>1037792</v>
      </c>
      <c r="T137" s="9">
        <f t="shared" si="12"/>
        <v>13968</v>
      </c>
    </row>
    <row r="138" spans="1:20" ht="14.45" x14ac:dyDescent="0.3">
      <c r="A138" s="9">
        <v>202</v>
      </c>
      <c r="B138" s="9" t="s">
        <v>13</v>
      </c>
      <c r="C138" s="9" t="s">
        <v>456</v>
      </c>
      <c r="D138" s="9" t="s">
        <v>224</v>
      </c>
      <c r="E138" s="9" t="s">
        <v>227</v>
      </c>
      <c r="F138" s="9" t="s">
        <v>5</v>
      </c>
      <c r="G138" s="9" t="s">
        <v>182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3"/>
        <v>06_60-70</v>
      </c>
      <c r="Q138" s="9" t="s">
        <v>64</v>
      </c>
      <c r="R138" s="9" t="s">
        <v>631</v>
      </c>
      <c r="S138" s="9">
        <f t="shared" si="14"/>
        <v>13893358</v>
      </c>
      <c r="T138" s="9">
        <f t="shared" si="12"/>
        <v>186990</v>
      </c>
    </row>
    <row r="139" spans="1:20" ht="14.45" x14ac:dyDescent="0.3">
      <c r="A139" s="9">
        <v>12</v>
      </c>
      <c r="B139" s="9" t="s">
        <v>13</v>
      </c>
      <c r="C139" s="9" t="s">
        <v>488</v>
      </c>
      <c r="D139" s="9" t="s">
        <v>225</v>
      </c>
      <c r="E139" s="9" t="s">
        <v>227</v>
      </c>
      <c r="F139" s="9" t="s">
        <v>5</v>
      </c>
      <c r="G139" s="9" t="s">
        <v>350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3"/>
        <v>08_80&gt;</v>
      </c>
      <c r="Q139" s="9" t="s">
        <v>64</v>
      </c>
      <c r="R139" s="9" t="s">
        <v>631</v>
      </c>
      <c r="S139" s="9">
        <f t="shared" si="14"/>
        <v>1294680</v>
      </c>
      <c r="T139" s="9">
        <f t="shared" si="12"/>
        <v>17425</v>
      </c>
    </row>
    <row r="140" spans="1:20" ht="14.45" x14ac:dyDescent="0.3">
      <c r="A140" s="9">
        <v>34</v>
      </c>
      <c r="B140" s="9" t="s">
        <v>13</v>
      </c>
      <c r="C140" s="9" t="s">
        <v>132</v>
      </c>
      <c r="D140" s="9" t="s">
        <v>225</v>
      </c>
      <c r="E140" s="9" t="s">
        <v>227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3"/>
        <v>08_80&gt;</v>
      </c>
      <c r="Q140" s="9" t="s">
        <v>64</v>
      </c>
      <c r="R140" s="9" t="s">
        <v>631</v>
      </c>
      <c r="S140" s="9">
        <f t="shared" si="14"/>
        <v>3010564</v>
      </c>
      <c r="T140" s="9">
        <f t="shared" si="12"/>
        <v>40519</v>
      </c>
    </row>
    <row r="141" spans="1:20" ht="14.45" x14ac:dyDescent="0.3">
      <c r="A141" s="9">
        <v>42</v>
      </c>
      <c r="B141" s="9" t="s">
        <v>13</v>
      </c>
      <c r="C141" s="9" t="s">
        <v>305</v>
      </c>
      <c r="D141" s="9" t="s">
        <v>228</v>
      </c>
      <c r="E141" s="9" t="s">
        <v>223</v>
      </c>
      <c r="F141" s="9" t="s">
        <v>5</v>
      </c>
      <c r="G141" s="9" t="s">
        <v>169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3"/>
        <v>08_80&gt;</v>
      </c>
      <c r="Q141" s="9" t="s">
        <v>64</v>
      </c>
      <c r="R141" s="9" t="s">
        <v>631</v>
      </c>
      <c r="S141" s="9">
        <f t="shared" si="14"/>
        <v>5258064</v>
      </c>
      <c r="T141" s="9">
        <f t="shared" si="12"/>
        <v>70768</v>
      </c>
    </row>
    <row r="142" spans="1:20" ht="14.45" x14ac:dyDescent="0.3">
      <c r="A142" s="9">
        <v>6</v>
      </c>
      <c r="B142" s="9" t="s">
        <v>13</v>
      </c>
      <c r="C142" s="9" t="s">
        <v>307</v>
      </c>
      <c r="D142" s="9" t="s">
        <v>228</v>
      </c>
      <c r="E142" s="9" t="s">
        <v>223</v>
      </c>
      <c r="F142" s="9" t="s">
        <v>5</v>
      </c>
      <c r="G142" s="9" t="s">
        <v>182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3"/>
        <v>08_80&gt;</v>
      </c>
      <c r="Q142" s="9" t="s">
        <v>64</v>
      </c>
      <c r="R142" s="9" t="s">
        <v>631</v>
      </c>
      <c r="S142" s="9">
        <f t="shared" si="14"/>
        <v>725712</v>
      </c>
      <c r="T142" s="9">
        <f t="shared" si="12"/>
        <v>9767</v>
      </c>
    </row>
    <row r="143" spans="1:20" ht="14.45" x14ac:dyDescent="0.3">
      <c r="A143" s="9">
        <v>6</v>
      </c>
      <c r="B143" s="9" t="s">
        <v>13</v>
      </c>
      <c r="C143" s="9" t="s">
        <v>308</v>
      </c>
      <c r="D143" s="9" t="s">
        <v>228</v>
      </c>
      <c r="E143" s="9" t="s">
        <v>223</v>
      </c>
      <c r="F143" s="9" t="s">
        <v>5</v>
      </c>
      <c r="G143" s="9" t="s">
        <v>182</v>
      </c>
      <c r="H143" s="9" t="s">
        <v>2</v>
      </c>
      <c r="I143" s="9">
        <v>13</v>
      </c>
      <c r="J143" s="9" t="s">
        <v>615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3"/>
        <v>08_80&gt;</v>
      </c>
      <c r="Q143" s="9" t="s">
        <v>64</v>
      </c>
      <c r="R143" s="9" t="s">
        <v>631</v>
      </c>
      <c r="S143" s="9">
        <f t="shared" si="14"/>
        <v>876948</v>
      </c>
      <c r="T143" s="9">
        <f t="shared" si="12"/>
        <v>11803</v>
      </c>
    </row>
    <row r="144" spans="1:20" ht="14.45" x14ac:dyDescent="0.3">
      <c r="A144" s="9">
        <v>20</v>
      </c>
      <c r="B144" s="9" t="s">
        <v>13</v>
      </c>
      <c r="C144" s="9" t="s">
        <v>549</v>
      </c>
      <c r="D144" s="9" t="s">
        <v>228</v>
      </c>
      <c r="E144" s="9" t="s">
        <v>223</v>
      </c>
      <c r="F144" s="9" t="s">
        <v>5</v>
      </c>
      <c r="G144" s="9" t="s">
        <v>518</v>
      </c>
      <c r="H144" s="9" t="s">
        <v>2</v>
      </c>
      <c r="I144" s="9">
        <v>13</v>
      </c>
      <c r="J144" s="9" t="s">
        <v>615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3"/>
        <v>08_80&gt;</v>
      </c>
      <c r="Q144" s="9" t="s">
        <v>64</v>
      </c>
      <c r="R144" s="9" t="s">
        <v>631</v>
      </c>
      <c r="S144" s="9">
        <f t="shared" si="14"/>
        <v>3298720</v>
      </c>
      <c r="T144" s="9">
        <f t="shared" si="12"/>
        <v>44397</v>
      </c>
    </row>
    <row r="145" spans="1:20" ht="14.45" x14ac:dyDescent="0.3">
      <c r="A145" s="9">
        <v>17</v>
      </c>
      <c r="B145" s="9" t="s">
        <v>13</v>
      </c>
      <c r="C145" s="9" t="s">
        <v>550</v>
      </c>
      <c r="D145" s="9" t="s">
        <v>228</v>
      </c>
      <c r="E145" s="9" t="s">
        <v>223</v>
      </c>
      <c r="F145" s="9" t="s">
        <v>5</v>
      </c>
      <c r="G145" s="9" t="s">
        <v>518</v>
      </c>
      <c r="H145" s="9" t="s">
        <v>2</v>
      </c>
      <c r="I145" s="9">
        <v>13</v>
      </c>
      <c r="J145" s="9" t="s">
        <v>615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3"/>
        <v>08_80&gt;</v>
      </c>
      <c r="Q145" s="9" t="s">
        <v>64</v>
      </c>
      <c r="R145" s="9" t="s">
        <v>631</v>
      </c>
      <c r="S145" s="9">
        <f t="shared" si="14"/>
        <v>2838184</v>
      </c>
      <c r="T145" s="9">
        <f t="shared" si="12"/>
        <v>38199</v>
      </c>
    </row>
    <row r="146" spans="1:20" ht="14.45" x14ac:dyDescent="0.3">
      <c r="A146" s="9">
        <v>32</v>
      </c>
      <c r="B146" s="9" t="s">
        <v>13</v>
      </c>
      <c r="C146" s="9" t="s">
        <v>306</v>
      </c>
      <c r="D146" s="9" t="s">
        <v>225</v>
      </c>
      <c r="E146" s="9" t="s">
        <v>223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3"/>
        <v>08_80&gt;</v>
      </c>
      <c r="Q146" s="9" t="s">
        <v>64</v>
      </c>
      <c r="R146" s="9" t="s">
        <v>631</v>
      </c>
      <c r="S146" s="9">
        <f t="shared" si="14"/>
        <v>5006336</v>
      </c>
      <c r="T146" s="9">
        <f t="shared" si="12"/>
        <v>67380</v>
      </c>
    </row>
    <row r="147" spans="1:20" ht="14.45" x14ac:dyDescent="0.3">
      <c r="A147" s="9">
        <v>200</v>
      </c>
      <c r="B147" s="9" t="s">
        <v>13</v>
      </c>
      <c r="C147" s="9" t="s">
        <v>358</v>
      </c>
      <c r="D147" s="9" t="s">
        <v>225</v>
      </c>
      <c r="E147" s="9" t="s">
        <v>223</v>
      </c>
      <c r="F147" s="9" t="s">
        <v>5</v>
      </c>
      <c r="G147" s="9" t="s">
        <v>350</v>
      </c>
      <c r="H147" s="9" t="s">
        <v>112</v>
      </c>
      <c r="I147" s="9">
        <v>15</v>
      </c>
      <c r="J147" s="9" t="s">
        <v>357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3"/>
        <v>08_80&gt;</v>
      </c>
      <c r="Q147" s="9" t="s">
        <v>64</v>
      </c>
      <c r="R147" s="9" t="s">
        <v>631</v>
      </c>
      <c r="S147" s="9">
        <f t="shared" si="14"/>
        <v>43121000</v>
      </c>
      <c r="T147" s="9">
        <f t="shared" si="12"/>
        <v>580363</v>
      </c>
    </row>
    <row r="148" spans="1:20" ht="14.45" x14ac:dyDescent="0.3">
      <c r="A148" s="9">
        <v>32</v>
      </c>
      <c r="B148" s="9" t="s">
        <v>13</v>
      </c>
      <c r="C148" s="9" t="s">
        <v>411</v>
      </c>
      <c r="D148" s="9" t="s">
        <v>225</v>
      </c>
      <c r="E148" s="9" t="s">
        <v>223</v>
      </c>
      <c r="F148" s="9" t="s">
        <v>5</v>
      </c>
      <c r="G148" s="9" t="s">
        <v>350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3"/>
        <v>08_80&gt;</v>
      </c>
      <c r="Q148" s="9" t="s">
        <v>64</v>
      </c>
      <c r="R148" s="9" t="s">
        <v>631</v>
      </c>
      <c r="S148" s="9">
        <f t="shared" si="14"/>
        <v>7805696</v>
      </c>
      <c r="T148" s="9">
        <f t="shared" si="12"/>
        <v>105056</v>
      </c>
    </row>
    <row r="149" spans="1:20" ht="14.45" x14ac:dyDescent="0.3">
      <c r="A149" s="9">
        <v>40</v>
      </c>
      <c r="B149" s="9" t="s">
        <v>14</v>
      </c>
      <c r="C149" s="9" t="s">
        <v>313</v>
      </c>
      <c r="D149" s="9" t="s">
        <v>228</v>
      </c>
      <c r="E149" s="9" t="s">
        <v>227</v>
      </c>
      <c r="F149" s="9" t="s">
        <v>5</v>
      </c>
      <c r="G149" s="9" t="s">
        <v>182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3"/>
        <v>05_50-60</v>
      </c>
      <c r="Q149" s="9" t="s">
        <v>64</v>
      </c>
      <c r="R149" s="9" t="s">
        <v>631</v>
      </c>
      <c r="S149" s="9">
        <f t="shared" si="14"/>
        <v>2277080</v>
      </c>
      <c r="T149" s="9">
        <f t="shared" si="12"/>
        <v>30647</v>
      </c>
    </row>
    <row r="150" spans="1:20" ht="14.45" x14ac:dyDescent="0.3">
      <c r="A150" s="9">
        <v>54</v>
      </c>
      <c r="B150" s="9" t="s">
        <v>14</v>
      </c>
      <c r="C150" s="9" t="s">
        <v>212</v>
      </c>
      <c r="D150" s="9" t="s">
        <v>228</v>
      </c>
      <c r="E150" s="9" t="s">
        <v>227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3"/>
        <v>08_80&gt;</v>
      </c>
      <c r="Q150" s="9" t="s">
        <v>64</v>
      </c>
      <c r="R150" s="9" t="s">
        <v>631</v>
      </c>
      <c r="S150" s="9">
        <f t="shared" si="14"/>
        <v>8697564</v>
      </c>
      <c r="T150" s="9">
        <f t="shared" si="12"/>
        <v>117060</v>
      </c>
    </row>
    <row r="151" spans="1:20" ht="14.45" x14ac:dyDescent="0.3">
      <c r="A151" s="9">
        <v>34</v>
      </c>
      <c r="B151" s="9" t="s">
        <v>14</v>
      </c>
      <c r="C151" s="9" t="s">
        <v>134</v>
      </c>
      <c r="D151" s="9" t="s">
        <v>228</v>
      </c>
      <c r="E151" s="9" t="s">
        <v>227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3"/>
        <v>08_80&gt;</v>
      </c>
      <c r="Q151" s="9" t="s">
        <v>64</v>
      </c>
      <c r="R151" s="9" t="s">
        <v>631</v>
      </c>
      <c r="S151" s="9">
        <f t="shared" si="14"/>
        <v>3637660</v>
      </c>
      <c r="T151" s="9">
        <f t="shared" si="12"/>
        <v>48959</v>
      </c>
    </row>
    <row r="152" spans="1:20" ht="14.45" x14ac:dyDescent="0.3">
      <c r="A152" s="9">
        <v>12</v>
      </c>
      <c r="B152" s="9" t="s">
        <v>14</v>
      </c>
      <c r="C152" s="9" t="s">
        <v>135</v>
      </c>
      <c r="D152" s="9" t="s">
        <v>228</v>
      </c>
      <c r="E152" s="9" t="s">
        <v>227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3"/>
        <v>08_80&gt;</v>
      </c>
      <c r="Q152" s="9" t="s">
        <v>64</v>
      </c>
      <c r="R152" s="9" t="s">
        <v>631</v>
      </c>
      <c r="S152" s="9">
        <f t="shared" si="14"/>
        <v>1151880</v>
      </c>
      <c r="T152" s="9">
        <f t="shared" si="12"/>
        <v>15503</v>
      </c>
    </row>
    <row r="153" spans="1:20" ht="14.45" x14ac:dyDescent="0.3">
      <c r="A153" s="9">
        <v>128</v>
      </c>
      <c r="B153" s="9" t="s">
        <v>14</v>
      </c>
      <c r="C153" s="9" t="s">
        <v>490</v>
      </c>
      <c r="D153" s="9" t="s">
        <v>228</v>
      </c>
      <c r="E153" s="9" t="s">
        <v>227</v>
      </c>
      <c r="F153" s="9" t="s">
        <v>5</v>
      </c>
      <c r="G153" s="9" t="s">
        <v>169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3"/>
        <v>08_80&gt;</v>
      </c>
      <c r="Q153" s="9" t="s">
        <v>64</v>
      </c>
      <c r="R153" s="9" t="s">
        <v>631</v>
      </c>
      <c r="S153" s="9">
        <f t="shared" si="14"/>
        <v>16319872</v>
      </c>
      <c r="T153" s="9">
        <f t="shared" si="12"/>
        <v>219648</v>
      </c>
    </row>
    <row r="154" spans="1:20" ht="14.45" x14ac:dyDescent="0.3">
      <c r="A154" s="9">
        <v>70</v>
      </c>
      <c r="B154" s="9" t="s">
        <v>14</v>
      </c>
      <c r="C154" s="9" t="s">
        <v>519</v>
      </c>
      <c r="D154" s="9" t="s">
        <v>228</v>
      </c>
      <c r="E154" s="9" t="s">
        <v>227</v>
      </c>
      <c r="F154" s="9" t="s">
        <v>1</v>
      </c>
      <c r="G154" s="9" t="s">
        <v>303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3"/>
        <v>08_80&gt;</v>
      </c>
      <c r="Q154" s="9" t="s">
        <v>64</v>
      </c>
      <c r="R154" s="9" t="s">
        <v>631</v>
      </c>
      <c r="S154" s="9">
        <f t="shared" si="14"/>
        <v>8026620</v>
      </c>
      <c r="T154" s="9">
        <f t="shared" si="12"/>
        <v>108030</v>
      </c>
    </row>
    <row r="155" spans="1:20" ht="14.45" x14ac:dyDescent="0.3">
      <c r="A155" s="9">
        <v>3</v>
      </c>
      <c r="B155" s="9" t="s">
        <v>14</v>
      </c>
      <c r="C155" s="9" t="s">
        <v>133</v>
      </c>
      <c r="D155" s="9" t="s">
        <v>228</v>
      </c>
      <c r="E155" s="9" t="s">
        <v>227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3"/>
        <v>08_80&gt;</v>
      </c>
      <c r="Q155" s="9" t="s">
        <v>64</v>
      </c>
      <c r="R155" s="9" t="s">
        <v>631</v>
      </c>
      <c r="S155" s="9">
        <f t="shared" si="14"/>
        <v>271209</v>
      </c>
      <c r="T155" s="9">
        <f t="shared" si="12"/>
        <v>3650</v>
      </c>
    </row>
    <row r="156" spans="1:20" ht="14.45" x14ac:dyDescent="0.3">
      <c r="A156" s="9">
        <v>1402</v>
      </c>
      <c r="B156" s="9" t="s">
        <v>14</v>
      </c>
      <c r="C156" s="9" t="s">
        <v>462</v>
      </c>
      <c r="D156" s="9" t="s">
        <v>228</v>
      </c>
      <c r="E156" s="9" t="s">
        <v>227</v>
      </c>
      <c r="F156" s="9" t="s">
        <v>5</v>
      </c>
      <c r="G156" s="9" t="s">
        <v>169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3"/>
        <v>08_80&gt;</v>
      </c>
      <c r="Q156" s="9" t="s">
        <v>64</v>
      </c>
      <c r="R156" s="9" t="s">
        <v>631</v>
      </c>
      <c r="S156" s="9">
        <f t="shared" si="14"/>
        <v>151738460</v>
      </c>
      <c r="T156" s="9">
        <f t="shared" si="12"/>
        <v>2042240</v>
      </c>
    </row>
    <row r="157" spans="1:20" ht="14.45" x14ac:dyDescent="0.3">
      <c r="A157" s="9">
        <v>3467</v>
      </c>
      <c r="B157" s="9" t="s">
        <v>14</v>
      </c>
      <c r="C157" s="9" t="s">
        <v>520</v>
      </c>
      <c r="D157" s="9" t="s">
        <v>228</v>
      </c>
      <c r="E157" s="9" t="s">
        <v>227</v>
      </c>
      <c r="F157" s="9" t="s">
        <v>1</v>
      </c>
      <c r="G157" s="9" t="s">
        <v>303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3"/>
        <v>08_80&gt;</v>
      </c>
      <c r="Q157" s="9" t="s">
        <v>64</v>
      </c>
      <c r="R157" s="9" t="s">
        <v>631</v>
      </c>
      <c r="S157" s="9">
        <f t="shared" si="14"/>
        <v>317095287</v>
      </c>
      <c r="T157" s="9">
        <f t="shared" si="12"/>
        <v>4267770</v>
      </c>
    </row>
    <row r="158" spans="1:20" ht="14.45" x14ac:dyDescent="0.3">
      <c r="A158" s="9">
        <v>9</v>
      </c>
      <c r="B158" s="9" t="s">
        <v>14</v>
      </c>
      <c r="C158" s="9" t="s">
        <v>136</v>
      </c>
      <c r="D158" s="9" t="s">
        <v>224</v>
      </c>
      <c r="E158" s="9" t="s">
        <v>227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3"/>
        <v>08_80&gt;</v>
      </c>
      <c r="Q158" s="9" t="s">
        <v>64</v>
      </c>
      <c r="R158" s="9" t="s">
        <v>631</v>
      </c>
      <c r="S158" s="9">
        <f t="shared" si="14"/>
        <v>912186</v>
      </c>
      <c r="T158" s="9">
        <f t="shared" si="12"/>
        <v>12277</v>
      </c>
    </row>
    <row r="159" spans="1:20" ht="14.45" x14ac:dyDescent="0.3">
      <c r="A159" s="9">
        <v>49</v>
      </c>
      <c r="B159" s="9" t="s">
        <v>14</v>
      </c>
      <c r="C159" s="9" t="s">
        <v>491</v>
      </c>
      <c r="D159" s="9" t="s">
        <v>222</v>
      </c>
      <c r="E159" s="9" t="s">
        <v>227</v>
      </c>
      <c r="F159" s="9" t="s">
        <v>5</v>
      </c>
      <c r="G159" s="9" t="s">
        <v>169</v>
      </c>
      <c r="H159" s="9" t="s">
        <v>174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3"/>
        <v>08_80&gt;</v>
      </c>
      <c r="Q159" s="9" t="s">
        <v>64</v>
      </c>
      <c r="R159" s="9" t="s">
        <v>631</v>
      </c>
      <c r="S159" s="9">
        <f t="shared" si="14"/>
        <v>4440037</v>
      </c>
      <c r="T159" s="9">
        <f t="shared" si="12"/>
        <v>59758</v>
      </c>
    </row>
    <row r="160" spans="1:20" ht="14.45" x14ac:dyDescent="0.3">
      <c r="A160" s="9">
        <v>21</v>
      </c>
      <c r="B160" s="9" t="s">
        <v>14</v>
      </c>
      <c r="C160" s="9" t="s">
        <v>521</v>
      </c>
      <c r="D160" s="9" t="s">
        <v>224</v>
      </c>
      <c r="E160" s="9" t="s">
        <v>227</v>
      </c>
      <c r="F160" s="9" t="s">
        <v>1</v>
      </c>
      <c r="G160" s="9" t="s">
        <v>303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3"/>
        <v>08_80&gt;</v>
      </c>
      <c r="Q160" s="9" t="s">
        <v>64</v>
      </c>
      <c r="R160" s="9" t="s">
        <v>631</v>
      </c>
      <c r="S160" s="9">
        <f t="shared" si="14"/>
        <v>2150064</v>
      </c>
      <c r="T160" s="9">
        <f t="shared" si="12"/>
        <v>28938</v>
      </c>
    </row>
    <row r="161" spans="1:20" ht="14.45" x14ac:dyDescent="0.3">
      <c r="A161" s="9">
        <v>18</v>
      </c>
      <c r="B161" s="9" t="s">
        <v>14</v>
      </c>
      <c r="C161" s="9" t="s">
        <v>158</v>
      </c>
      <c r="D161" s="9" t="s">
        <v>228</v>
      </c>
      <c r="E161" s="9" t="s">
        <v>227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3"/>
        <v>08_80&gt;</v>
      </c>
      <c r="Q161" s="9" t="s">
        <v>64</v>
      </c>
      <c r="R161" s="9" t="s">
        <v>631</v>
      </c>
      <c r="S161" s="9">
        <f t="shared" si="14"/>
        <v>2446524</v>
      </c>
      <c r="T161" s="9">
        <f t="shared" si="12"/>
        <v>32928</v>
      </c>
    </row>
    <row r="162" spans="1:20" ht="14.45" x14ac:dyDescent="0.3">
      <c r="A162" s="9">
        <v>63</v>
      </c>
      <c r="B162" s="9" t="s">
        <v>14</v>
      </c>
      <c r="C162" s="9" t="s">
        <v>492</v>
      </c>
      <c r="D162" s="9" t="s">
        <v>228</v>
      </c>
      <c r="E162" s="9" t="s">
        <v>227</v>
      </c>
      <c r="F162" s="9" t="s">
        <v>5</v>
      </c>
      <c r="G162" s="9" t="s">
        <v>169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3"/>
        <v>08_80&gt;</v>
      </c>
      <c r="Q162" s="9" t="s">
        <v>64</v>
      </c>
      <c r="R162" s="9" t="s">
        <v>631</v>
      </c>
      <c r="S162" s="9">
        <f t="shared" si="14"/>
        <v>10583937</v>
      </c>
      <c r="T162" s="9">
        <f t="shared" si="12"/>
        <v>142449</v>
      </c>
    </row>
    <row r="163" spans="1:20" ht="14.45" x14ac:dyDescent="0.3">
      <c r="A163" s="9">
        <v>25</v>
      </c>
      <c r="B163" s="9" t="s">
        <v>14</v>
      </c>
      <c r="C163" s="9" t="s">
        <v>159</v>
      </c>
      <c r="D163" s="9" t="s">
        <v>228</v>
      </c>
      <c r="E163" s="9" t="s">
        <v>227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3"/>
        <v>06_60-70</v>
      </c>
      <c r="Q163" s="9" t="s">
        <v>64</v>
      </c>
      <c r="R163" s="9" t="s">
        <v>631</v>
      </c>
      <c r="S163" s="9">
        <f t="shared" si="14"/>
        <v>1622275</v>
      </c>
      <c r="T163" s="9">
        <f t="shared" si="12"/>
        <v>21834</v>
      </c>
    </row>
    <row r="164" spans="1:20" ht="14.45" x14ac:dyDescent="0.3">
      <c r="A164" s="9">
        <v>94</v>
      </c>
      <c r="B164" s="9" t="s">
        <v>14</v>
      </c>
      <c r="C164" s="9" t="s">
        <v>493</v>
      </c>
      <c r="D164" s="9" t="s">
        <v>228</v>
      </c>
      <c r="E164" s="9" t="s">
        <v>227</v>
      </c>
      <c r="F164" s="9" t="s">
        <v>5</v>
      </c>
      <c r="G164" s="9" t="s">
        <v>169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3"/>
        <v>08_80&gt;</v>
      </c>
      <c r="Q164" s="9" t="s">
        <v>64</v>
      </c>
      <c r="R164" s="9" t="s">
        <v>631</v>
      </c>
      <c r="S164" s="9">
        <f t="shared" si="14"/>
        <v>14214774</v>
      </c>
      <c r="T164" s="9">
        <f t="shared" si="12"/>
        <v>191316</v>
      </c>
    </row>
    <row r="165" spans="1:20" ht="14.45" x14ac:dyDescent="0.3">
      <c r="A165" s="9">
        <v>9</v>
      </c>
      <c r="B165" s="9" t="s">
        <v>14</v>
      </c>
      <c r="C165" s="9" t="s">
        <v>137</v>
      </c>
      <c r="D165" s="9" t="s">
        <v>228</v>
      </c>
      <c r="E165" s="9" t="s">
        <v>227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3"/>
        <v>08_80&gt;</v>
      </c>
      <c r="Q165" s="9" t="s">
        <v>64</v>
      </c>
      <c r="R165" s="9" t="s">
        <v>631</v>
      </c>
      <c r="S165" s="9">
        <f t="shared" si="14"/>
        <v>1275300</v>
      </c>
      <c r="T165" s="9">
        <f t="shared" si="12"/>
        <v>17164</v>
      </c>
    </row>
    <row r="166" spans="1:20" ht="14.45" x14ac:dyDescent="0.3">
      <c r="A166" s="9">
        <v>590</v>
      </c>
      <c r="B166" s="9" t="s">
        <v>14</v>
      </c>
      <c r="C166" s="9" t="s">
        <v>494</v>
      </c>
      <c r="D166" s="9" t="s">
        <v>228</v>
      </c>
      <c r="E166" s="9" t="s">
        <v>227</v>
      </c>
      <c r="F166" s="9" t="s">
        <v>5</v>
      </c>
      <c r="G166" s="9" t="s">
        <v>169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3"/>
        <v>08_80&gt;</v>
      </c>
      <c r="Q166" s="9" t="s">
        <v>64</v>
      </c>
      <c r="R166" s="9" t="s">
        <v>631</v>
      </c>
      <c r="S166" s="9">
        <f t="shared" si="14"/>
        <v>69749800</v>
      </c>
      <c r="T166" s="9">
        <f t="shared" si="12"/>
        <v>938759</v>
      </c>
    </row>
    <row r="167" spans="1:20" ht="14.45" x14ac:dyDescent="0.3">
      <c r="A167" s="9">
        <v>76</v>
      </c>
      <c r="B167" s="9" t="s">
        <v>14</v>
      </c>
      <c r="C167" s="9" t="s">
        <v>577</v>
      </c>
      <c r="D167" s="9" t="s">
        <v>228</v>
      </c>
      <c r="E167" s="9" t="s">
        <v>223</v>
      </c>
      <c r="F167" s="9" t="s">
        <v>5</v>
      </c>
      <c r="G167" s="9" t="s">
        <v>518</v>
      </c>
      <c r="H167" s="9" t="s">
        <v>555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3"/>
        <v>08_80&gt;</v>
      </c>
      <c r="Q167" s="9" t="s">
        <v>64</v>
      </c>
      <c r="R167" s="9" t="s">
        <v>631</v>
      </c>
      <c r="S167" s="9">
        <f t="shared" si="14"/>
        <v>6763468</v>
      </c>
      <c r="T167" s="9">
        <f t="shared" si="12"/>
        <v>91029</v>
      </c>
    </row>
    <row r="168" spans="1:20" ht="14.45" x14ac:dyDescent="0.3">
      <c r="A168" s="9">
        <v>154</v>
      </c>
      <c r="B168" s="9" t="s">
        <v>14</v>
      </c>
      <c r="C168" s="9" t="s">
        <v>417</v>
      </c>
      <c r="D168" s="9" t="s">
        <v>225</v>
      </c>
      <c r="E168" s="9" t="s">
        <v>223</v>
      </c>
      <c r="F168" s="9" t="s">
        <v>5</v>
      </c>
      <c r="G168" s="9" t="s">
        <v>350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3"/>
        <v>08_80&gt;</v>
      </c>
      <c r="Q168" s="9" t="s">
        <v>64</v>
      </c>
      <c r="R168" s="9" t="s">
        <v>631</v>
      </c>
      <c r="S168" s="9">
        <f t="shared" si="14"/>
        <v>20814024</v>
      </c>
      <c r="T168" s="9">
        <f t="shared" si="12"/>
        <v>280135</v>
      </c>
    </row>
    <row r="169" spans="1:20" ht="14.45" x14ac:dyDescent="0.3">
      <c r="A169" s="9">
        <v>959</v>
      </c>
      <c r="B169" s="9" t="s">
        <v>14</v>
      </c>
      <c r="C169" s="9" t="s">
        <v>616</v>
      </c>
      <c r="D169" s="9" t="s">
        <v>222</v>
      </c>
      <c r="E169" s="9" t="s">
        <v>223</v>
      </c>
      <c r="F169" s="9" t="s">
        <v>5</v>
      </c>
      <c r="G169" s="9" t="s">
        <v>518</v>
      </c>
      <c r="H169" s="9" t="s">
        <v>555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3"/>
        <v>08_80&gt;</v>
      </c>
      <c r="Q169" s="9" t="s">
        <v>64</v>
      </c>
      <c r="R169" s="9" t="s">
        <v>631</v>
      </c>
      <c r="S169" s="9">
        <f t="shared" si="14"/>
        <v>92735300</v>
      </c>
      <c r="T169" s="9">
        <f t="shared" si="12"/>
        <v>1248120</v>
      </c>
    </row>
    <row r="170" spans="1:20" ht="14.45" x14ac:dyDescent="0.3">
      <c r="A170" s="9">
        <v>134</v>
      </c>
      <c r="B170" s="9" t="s">
        <v>14</v>
      </c>
      <c r="C170" s="9" t="s">
        <v>461</v>
      </c>
      <c r="D170" s="9" t="s">
        <v>228</v>
      </c>
      <c r="E170" s="9" t="s">
        <v>223</v>
      </c>
      <c r="F170" s="9" t="s">
        <v>1</v>
      </c>
      <c r="G170" s="9" t="s">
        <v>303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3"/>
        <v>07_70-80</v>
      </c>
      <c r="Q170" s="9" t="s">
        <v>64</v>
      </c>
      <c r="R170" s="9" t="s">
        <v>631</v>
      </c>
      <c r="S170" s="9">
        <f t="shared" si="14"/>
        <v>9573362</v>
      </c>
      <c r="T170" s="9">
        <f t="shared" si="12"/>
        <v>128847</v>
      </c>
    </row>
    <row r="171" spans="1:20" ht="14.45" x14ac:dyDescent="0.3">
      <c r="A171" s="9">
        <v>288</v>
      </c>
      <c r="B171" s="9" t="s">
        <v>14</v>
      </c>
      <c r="C171" s="9" t="s">
        <v>578</v>
      </c>
      <c r="D171" s="9" t="s">
        <v>222</v>
      </c>
      <c r="E171" s="9" t="s">
        <v>223</v>
      </c>
      <c r="F171" s="9" t="s">
        <v>5</v>
      </c>
      <c r="G171" s="9" t="s">
        <v>518</v>
      </c>
      <c r="H171" s="9" t="s">
        <v>555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3"/>
        <v>08_80&gt;</v>
      </c>
      <c r="Q171" s="9" t="s">
        <v>64</v>
      </c>
      <c r="R171" s="9" t="s">
        <v>631</v>
      </c>
      <c r="S171" s="9">
        <f t="shared" si="14"/>
        <v>27033120</v>
      </c>
      <c r="T171" s="9">
        <f t="shared" si="12"/>
        <v>363837</v>
      </c>
    </row>
    <row r="172" spans="1:20" ht="14.45" x14ac:dyDescent="0.3">
      <c r="A172" s="9">
        <v>212</v>
      </c>
      <c r="B172" s="9" t="s">
        <v>14</v>
      </c>
      <c r="C172" s="9" t="s">
        <v>579</v>
      </c>
      <c r="D172" s="9" t="s">
        <v>228</v>
      </c>
      <c r="E172" s="9" t="s">
        <v>227</v>
      </c>
      <c r="F172" s="9" t="s">
        <v>5</v>
      </c>
      <c r="G172" s="9" t="s">
        <v>182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3"/>
        <v>05_50-60</v>
      </c>
      <c r="Q172" s="9" t="s">
        <v>64</v>
      </c>
      <c r="R172" s="9" t="s">
        <v>631</v>
      </c>
      <c r="S172" s="9">
        <f t="shared" si="14"/>
        <v>12717880</v>
      </c>
      <c r="T172" s="9">
        <f t="shared" si="12"/>
        <v>171169</v>
      </c>
    </row>
    <row r="173" spans="1:20" ht="14.45" x14ac:dyDescent="0.3">
      <c r="A173" s="9">
        <v>12</v>
      </c>
      <c r="B173" s="9" t="s">
        <v>14</v>
      </c>
      <c r="C173" s="9" t="s">
        <v>160</v>
      </c>
      <c r="D173" s="9" t="s">
        <v>224</v>
      </c>
      <c r="E173" s="9" t="s">
        <v>227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3"/>
        <v>03_30-40</v>
      </c>
      <c r="Q173" s="9" t="s">
        <v>64</v>
      </c>
      <c r="R173" s="9" t="s">
        <v>631</v>
      </c>
      <c r="S173" s="9">
        <f t="shared" si="14"/>
        <v>460512</v>
      </c>
      <c r="T173" s="9">
        <f t="shared" si="12"/>
        <v>6198</v>
      </c>
    </row>
    <row r="174" spans="1:20" ht="14.45" x14ac:dyDescent="0.3">
      <c r="A174" s="9">
        <v>15</v>
      </c>
      <c r="B174" s="9" t="s">
        <v>14</v>
      </c>
      <c r="C174" s="9" t="s">
        <v>101</v>
      </c>
      <c r="D174" s="9" t="s">
        <v>224</v>
      </c>
      <c r="E174" s="9" t="s">
        <v>227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3"/>
        <v>05_50-60</v>
      </c>
      <c r="Q174" s="9" t="s">
        <v>64</v>
      </c>
      <c r="R174" s="9" t="s">
        <v>631</v>
      </c>
      <c r="S174" s="9">
        <f t="shared" si="14"/>
        <v>778455</v>
      </c>
      <c r="T174" s="9">
        <f t="shared" si="12"/>
        <v>10477</v>
      </c>
    </row>
    <row r="175" spans="1:20" ht="14.45" x14ac:dyDescent="0.3">
      <c r="A175" s="9">
        <v>670</v>
      </c>
      <c r="B175" s="9" t="s">
        <v>14</v>
      </c>
      <c r="C175" s="9" t="s">
        <v>489</v>
      </c>
      <c r="D175" s="9" t="s">
        <v>224</v>
      </c>
      <c r="E175" s="9" t="s">
        <v>227</v>
      </c>
      <c r="F175" s="9" t="s">
        <v>5</v>
      </c>
      <c r="G175" s="9" t="s">
        <v>182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3"/>
        <v>05_50-60</v>
      </c>
      <c r="Q175" s="9" t="s">
        <v>64</v>
      </c>
      <c r="R175" s="9" t="s">
        <v>631</v>
      </c>
      <c r="S175" s="9">
        <f t="shared" si="14"/>
        <v>39160830</v>
      </c>
      <c r="T175" s="9">
        <f t="shared" si="12"/>
        <v>527064</v>
      </c>
    </row>
    <row r="176" spans="1:20" ht="14.45" x14ac:dyDescent="0.3">
      <c r="A176" s="9">
        <v>198</v>
      </c>
      <c r="B176" s="9" t="s">
        <v>14</v>
      </c>
      <c r="C176" s="9" t="s">
        <v>617</v>
      </c>
      <c r="D176" s="9" t="s">
        <v>224</v>
      </c>
      <c r="E176" s="9" t="s">
        <v>227</v>
      </c>
      <c r="F176" s="9" t="s">
        <v>5</v>
      </c>
      <c r="G176" s="9" t="s">
        <v>182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3"/>
        <v>06_60-70</v>
      </c>
      <c r="Q176" s="9" t="s">
        <v>64</v>
      </c>
      <c r="R176" s="9" t="s">
        <v>631</v>
      </c>
      <c r="S176" s="9">
        <f t="shared" si="14"/>
        <v>13175316</v>
      </c>
      <c r="T176" s="9">
        <f t="shared" si="12"/>
        <v>177326</v>
      </c>
    </row>
    <row r="177" spans="1:20" ht="14.45" x14ac:dyDescent="0.3">
      <c r="A177" s="9">
        <v>1957</v>
      </c>
      <c r="B177" s="9" t="s">
        <v>14</v>
      </c>
      <c r="C177" s="9" t="s">
        <v>102</v>
      </c>
      <c r="D177" s="9" t="s">
        <v>224</v>
      </c>
      <c r="E177" s="9" t="s">
        <v>227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3"/>
        <v>05_50-60</v>
      </c>
      <c r="Q177" s="9" t="s">
        <v>64</v>
      </c>
      <c r="R177" s="9" t="s">
        <v>631</v>
      </c>
      <c r="S177" s="9">
        <f t="shared" si="14"/>
        <v>101394127</v>
      </c>
      <c r="T177" s="9">
        <f t="shared" si="12"/>
        <v>1364659</v>
      </c>
    </row>
    <row r="178" spans="1:20" ht="14.45" x14ac:dyDescent="0.3">
      <c r="A178" s="9">
        <v>9</v>
      </c>
      <c r="B178" s="9" t="s">
        <v>14</v>
      </c>
      <c r="C178" s="9" t="s">
        <v>90</v>
      </c>
      <c r="D178" s="9" t="s">
        <v>228</v>
      </c>
      <c r="E178" s="9" t="s">
        <v>223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3"/>
        <v>04_40-50</v>
      </c>
      <c r="Q178" s="9" t="s">
        <v>64</v>
      </c>
      <c r="R178" s="9" t="s">
        <v>631</v>
      </c>
      <c r="S178" s="9">
        <f t="shared" si="14"/>
        <v>422910</v>
      </c>
      <c r="T178" s="9">
        <f t="shared" si="12"/>
        <v>5692</v>
      </c>
    </row>
    <row r="179" spans="1:20" ht="14.45" x14ac:dyDescent="0.3">
      <c r="A179" s="9">
        <v>48</v>
      </c>
      <c r="B179" s="9" t="s">
        <v>14</v>
      </c>
      <c r="C179" s="9" t="s">
        <v>364</v>
      </c>
      <c r="D179" s="9" t="s">
        <v>228</v>
      </c>
      <c r="E179" s="9" t="s">
        <v>223</v>
      </c>
      <c r="F179" s="9" t="s">
        <v>5</v>
      </c>
      <c r="G179" s="9" t="s">
        <v>182</v>
      </c>
      <c r="H179" s="9" t="s">
        <v>365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3"/>
        <v>05_50-60</v>
      </c>
      <c r="Q179" s="9" t="s">
        <v>64</v>
      </c>
      <c r="R179" s="9" t="s">
        <v>631</v>
      </c>
      <c r="S179" s="9">
        <f t="shared" si="14"/>
        <v>2533104</v>
      </c>
      <c r="T179" s="9">
        <f t="shared" si="12"/>
        <v>34093</v>
      </c>
    </row>
    <row r="180" spans="1:20" ht="14.45" x14ac:dyDescent="0.3">
      <c r="A180" s="9">
        <v>797</v>
      </c>
      <c r="B180" s="9" t="s">
        <v>14</v>
      </c>
      <c r="C180" s="9" t="s">
        <v>203</v>
      </c>
      <c r="D180" s="9" t="s">
        <v>228</v>
      </c>
      <c r="E180" s="9" t="s">
        <v>223</v>
      </c>
      <c r="F180" s="9" t="s">
        <v>5</v>
      </c>
      <c r="G180" s="9" t="s">
        <v>182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3"/>
        <v>04_40-50</v>
      </c>
      <c r="Q180" s="9" t="s">
        <v>64</v>
      </c>
      <c r="R180" s="9" t="s">
        <v>631</v>
      </c>
      <c r="S180" s="9">
        <f t="shared" si="14"/>
        <v>39213994</v>
      </c>
      <c r="T180" s="9">
        <f t="shared" si="12"/>
        <v>527779</v>
      </c>
    </row>
    <row r="181" spans="1:20" ht="14.45" x14ac:dyDescent="0.3">
      <c r="A181" s="9">
        <v>192</v>
      </c>
      <c r="B181" s="9" t="s">
        <v>14</v>
      </c>
      <c r="C181" s="9" t="s">
        <v>580</v>
      </c>
      <c r="D181" s="9" t="s">
        <v>228</v>
      </c>
      <c r="E181" s="9" t="s">
        <v>223</v>
      </c>
      <c r="F181" s="9" t="s">
        <v>5</v>
      </c>
      <c r="G181" s="9" t="s">
        <v>518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3"/>
        <v>05_50-60</v>
      </c>
      <c r="Q181" s="9" t="s">
        <v>64</v>
      </c>
      <c r="R181" s="9" t="s">
        <v>631</v>
      </c>
      <c r="S181" s="9">
        <f t="shared" si="14"/>
        <v>9790080</v>
      </c>
      <c r="T181" s="9">
        <f t="shared" si="12"/>
        <v>131764</v>
      </c>
    </row>
    <row r="182" spans="1:20" ht="14.45" x14ac:dyDescent="0.3">
      <c r="A182" s="9">
        <v>6037</v>
      </c>
      <c r="B182" s="9" t="s">
        <v>14</v>
      </c>
      <c r="C182" s="9" t="s">
        <v>496</v>
      </c>
      <c r="D182" s="9" t="s">
        <v>228</v>
      </c>
      <c r="E182" s="9" t="s">
        <v>223</v>
      </c>
      <c r="F182" s="9" t="s">
        <v>1</v>
      </c>
      <c r="G182" s="9" t="s">
        <v>303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3"/>
        <v>04_40-50</v>
      </c>
      <c r="Q182" s="9" t="s">
        <v>64</v>
      </c>
      <c r="R182" s="9" t="s">
        <v>631</v>
      </c>
      <c r="S182" s="9">
        <f t="shared" si="14"/>
        <v>257182237</v>
      </c>
      <c r="T182" s="9">
        <f t="shared" si="12"/>
        <v>3461403</v>
      </c>
    </row>
    <row r="183" spans="1:20" ht="14.45" x14ac:dyDescent="0.3">
      <c r="A183" s="9">
        <v>96</v>
      </c>
      <c r="B183" s="9" t="s">
        <v>14</v>
      </c>
      <c r="C183" s="9" t="s">
        <v>551</v>
      </c>
      <c r="D183" s="9" t="s">
        <v>224</v>
      </c>
      <c r="E183" s="9" t="s">
        <v>223</v>
      </c>
      <c r="F183" s="9" t="s">
        <v>5</v>
      </c>
      <c r="G183" s="9" t="s">
        <v>182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3"/>
        <v>04_40-50</v>
      </c>
      <c r="Q183" s="9" t="s">
        <v>64</v>
      </c>
      <c r="R183" s="9" t="s">
        <v>631</v>
      </c>
      <c r="S183" s="9">
        <f t="shared" si="14"/>
        <v>4695648</v>
      </c>
      <c r="T183" s="9">
        <f t="shared" si="12"/>
        <v>63198</v>
      </c>
    </row>
    <row r="184" spans="1:20" ht="14.45" x14ac:dyDescent="0.3">
      <c r="A184" s="9">
        <v>500</v>
      </c>
      <c r="B184" s="9" t="s">
        <v>14</v>
      </c>
      <c r="C184" s="9" t="s">
        <v>113</v>
      </c>
      <c r="D184" s="9" t="s">
        <v>224</v>
      </c>
      <c r="E184" s="9" t="s">
        <v>223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3"/>
        <v>04_40-50</v>
      </c>
      <c r="Q184" s="9" t="s">
        <v>64</v>
      </c>
      <c r="R184" s="9" t="s">
        <v>631</v>
      </c>
      <c r="S184" s="9">
        <f t="shared" si="14"/>
        <v>23305000</v>
      </c>
      <c r="T184" s="9">
        <f t="shared" si="12"/>
        <v>313661</v>
      </c>
    </row>
    <row r="185" spans="1:20" ht="14.45" x14ac:dyDescent="0.3">
      <c r="A185" s="9">
        <v>28</v>
      </c>
      <c r="B185" s="9" t="s">
        <v>14</v>
      </c>
      <c r="C185" s="9" t="s">
        <v>497</v>
      </c>
      <c r="D185" s="9" t="s">
        <v>224</v>
      </c>
      <c r="E185" s="9" t="s">
        <v>223</v>
      </c>
      <c r="F185" s="9" t="s">
        <v>5</v>
      </c>
      <c r="G185" s="9" t="s">
        <v>169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3"/>
        <v>05_50-60</v>
      </c>
      <c r="Q185" s="9" t="s">
        <v>64</v>
      </c>
      <c r="R185" s="9" t="s">
        <v>631</v>
      </c>
      <c r="S185" s="9">
        <f t="shared" si="14"/>
        <v>1513372</v>
      </c>
      <c r="T185" s="9">
        <f t="shared" si="12"/>
        <v>20368</v>
      </c>
    </row>
    <row r="186" spans="1:20" ht="14.45" x14ac:dyDescent="0.3">
      <c r="A186" s="9">
        <v>422</v>
      </c>
      <c r="B186" s="9" t="s">
        <v>14</v>
      </c>
      <c r="C186" s="9" t="s">
        <v>581</v>
      </c>
      <c r="D186" s="9" t="s">
        <v>222</v>
      </c>
      <c r="E186" s="9" t="s">
        <v>223</v>
      </c>
      <c r="F186" s="9" t="s">
        <v>5</v>
      </c>
      <c r="G186" s="9" t="s">
        <v>518</v>
      </c>
      <c r="H186" s="9" t="s">
        <v>331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3"/>
        <v>06_60-70</v>
      </c>
      <c r="Q186" s="9" t="s">
        <v>64</v>
      </c>
      <c r="R186" s="9" t="s">
        <v>631</v>
      </c>
      <c r="S186" s="9">
        <f t="shared" si="14"/>
        <v>25923460</v>
      </c>
      <c r="T186" s="9">
        <f t="shared" si="12"/>
        <v>348903</v>
      </c>
    </row>
    <row r="187" spans="1:20" ht="14.45" x14ac:dyDescent="0.3">
      <c r="A187" s="9">
        <v>327</v>
      </c>
      <c r="B187" s="9" t="s">
        <v>14</v>
      </c>
      <c r="C187" s="9" t="s">
        <v>498</v>
      </c>
      <c r="D187" s="9" t="s">
        <v>224</v>
      </c>
      <c r="E187" s="9" t="s">
        <v>223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3"/>
        <v>04_40-50</v>
      </c>
      <c r="Q187" s="9" t="s">
        <v>64</v>
      </c>
      <c r="R187" s="9" t="s">
        <v>631</v>
      </c>
      <c r="S187" s="9">
        <f t="shared" si="14"/>
        <v>14436396</v>
      </c>
      <c r="T187" s="9">
        <f t="shared" si="12"/>
        <v>194299</v>
      </c>
    </row>
    <row r="188" spans="1:20" ht="14.45" x14ac:dyDescent="0.3">
      <c r="A188" s="9">
        <v>720</v>
      </c>
      <c r="B188" s="9" t="s">
        <v>14</v>
      </c>
      <c r="C188" s="9" t="s">
        <v>359</v>
      </c>
      <c r="D188" s="9" t="s">
        <v>224</v>
      </c>
      <c r="E188" s="9" t="s">
        <v>223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3"/>
        <v>04_40-50</v>
      </c>
      <c r="Q188" s="9" t="s">
        <v>64</v>
      </c>
      <c r="R188" s="9" t="s">
        <v>631</v>
      </c>
      <c r="S188" s="9">
        <f t="shared" si="14"/>
        <v>34817760</v>
      </c>
      <c r="T188" s="9">
        <f t="shared" si="12"/>
        <v>468610</v>
      </c>
    </row>
    <row r="189" spans="1:20" ht="14.45" x14ac:dyDescent="0.3">
      <c r="A189" s="9">
        <v>1247</v>
      </c>
      <c r="B189" s="9" t="s">
        <v>14</v>
      </c>
      <c r="C189" s="9" t="s">
        <v>309</v>
      </c>
      <c r="D189" s="9" t="s">
        <v>224</v>
      </c>
      <c r="E189" s="9" t="s">
        <v>223</v>
      </c>
      <c r="F189" s="9" t="s">
        <v>5</v>
      </c>
      <c r="G189" s="9" t="s">
        <v>182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3"/>
        <v>04_40-50</v>
      </c>
      <c r="Q189" s="9" t="s">
        <v>64</v>
      </c>
      <c r="R189" s="9" t="s">
        <v>631</v>
      </c>
      <c r="S189" s="9">
        <f t="shared" si="14"/>
        <v>55681044</v>
      </c>
      <c r="T189" s="9">
        <f t="shared" si="12"/>
        <v>749408</v>
      </c>
    </row>
    <row r="190" spans="1:20" ht="14.45" x14ac:dyDescent="0.3">
      <c r="A190" s="9">
        <v>3935</v>
      </c>
      <c r="B190" s="9" t="s">
        <v>14</v>
      </c>
      <c r="C190" s="9" t="s">
        <v>582</v>
      </c>
      <c r="D190" s="9" t="s">
        <v>224</v>
      </c>
      <c r="E190" s="9" t="s">
        <v>223</v>
      </c>
      <c r="F190" s="9" t="s">
        <v>5</v>
      </c>
      <c r="G190" s="9" t="s">
        <v>518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3"/>
        <v>05_50-60</v>
      </c>
      <c r="Q190" s="9" t="s">
        <v>64</v>
      </c>
      <c r="R190" s="9" t="s">
        <v>631</v>
      </c>
      <c r="S190" s="9">
        <f t="shared" si="14"/>
        <v>224054965</v>
      </c>
      <c r="T190" s="9">
        <f t="shared" si="12"/>
        <v>3015545</v>
      </c>
    </row>
    <row r="191" spans="1:20" ht="14.45" x14ac:dyDescent="0.3">
      <c r="A191" s="9">
        <v>58</v>
      </c>
      <c r="B191" s="9" t="s">
        <v>14</v>
      </c>
      <c r="C191" s="9" t="s">
        <v>366</v>
      </c>
      <c r="D191" s="9" t="s">
        <v>222</v>
      </c>
      <c r="E191" s="9" t="s">
        <v>223</v>
      </c>
      <c r="F191" s="9" t="s">
        <v>5</v>
      </c>
      <c r="G191" s="9" t="s">
        <v>182</v>
      </c>
      <c r="H191" s="9" t="s">
        <v>367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3"/>
        <v>06_60-70</v>
      </c>
      <c r="Q191" s="9" t="s">
        <v>64</v>
      </c>
      <c r="R191" s="9" t="s">
        <v>631</v>
      </c>
      <c r="S191" s="9">
        <f t="shared" si="14"/>
        <v>3679288</v>
      </c>
      <c r="T191" s="9">
        <f t="shared" si="12"/>
        <v>49519</v>
      </c>
    </row>
    <row r="192" spans="1:20" ht="14.45" x14ac:dyDescent="0.3">
      <c r="A192" s="9">
        <v>154</v>
      </c>
      <c r="B192" s="9" t="s">
        <v>14</v>
      </c>
      <c r="C192" s="9" t="s">
        <v>583</v>
      </c>
      <c r="D192" s="9" t="s">
        <v>222</v>
      </c>
      <c r="E192" s="9" t="s">
        <v>223</v>
      </c>
      <c r="F192" s="9" t="s">
        <v>5</v>
      </c>
      <c r="G192" s="9" t="s">
        <v>518</v>
      </c>
      <c r="H192" s="9" t="s">
        <v>398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3"/>
        <v>04_40-50</v>
      </c>
      <c r="Q192" s="9" t="s">
        <v>64</v>
      </c>
      <c r="R192" s="9" t="s">
        <v>631</v>
      </c>
      <c r="S192" s="9">
        <f t="shared" si="14"/>
        <v>7082460</v>
      </c>
      <c r="T192" s="9">
        <f t="shared" si="12"/>
        <v>95322</v>
      </c>
    </row>
    <row r="193" spans="1:20" ht="14.45" x14ac:dyDescent="0.3">
      <c r="A193" s="9">
        <v>58</v>
      </c>
      <c r="B193" s="9" t="s">
        <v>14</v>
      </c>
      <c r="C193" s="9" t="s">
        <v>368</v>
      </c>
      <c r="D193" s="9" t="s">
        <v>224</v>
      </c>
      <c r="E193" s="9" t="s">
        <v>223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3"/>
        <v>04_40-50</v>
      </c>
      <c r="Q193" s="9" t="s">
        <v>64</v>
      </c>
      <c r="R193" s="9" t="s">
        <v>631</v>
      </c>
      <c r="S193" s="9">
        <f t="shared" si="14"/>
        <v>2869956</v>
      </c>
      <c r="T193" s="9">
        <f t="shared" ref="T193:T255" si="17">ROUND(S193/74.3,0)</f>
        <v>38627</v>
      </c>
    </row>
    <row r="194" spans="1:20" ht="14.45" x14ac:dyDescent="0.3">
      <c r="A194" s="9">
        <v>19</v>
      </c>
      <c r="B194" s="9" t="s">
        <v>14</v>
      </c>
      <c r="C194" s="9" t="s">
        <v>360</v>
      </c>
      <c r="D194" s="9" t="s">
        <v>225</v>
      </c>
      <c r="E194" s="9" t="s">
        <v>223</v>
      </c>
      <c r="F194" s="9" t="s">
        <v>5</v>
      </c>
      <c r="G194" s="9" t="s">
        <v>350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3"/>
        <v>08_80&gt;</v>
      </c>
      <c r="Q194" s="9" t="s">
        <v>64</v>
      </c>
      <c r="R194" s="9" t="s">
        <v>631</v>
      </c>
      <c r="S194" s="9">
        <f t="shared" si="14"/>
        <v>3363418</v>
      </c>
      <c r="T194" s="9">
        <f t="shared" si="17"/>
        <v>45268</v>
      </c>
    </row>
    <row r="195" spans="1:20" ht="14.45" x14ac:dyDescent="0.3">
      <c r="A195" s="9">
        <v>39</v>
      </c>
      <c r="B195" s="9" t="s">
        <v>14</v>
      </c>
      <c r="C195" s="9" t="s">
        <v>460</v>
      </c>
      <c r="D195" s="9" t="s">
        <v>225</v>
      </c>
      <c r="E195" s="9" t="s">
        <v>223</v>
      </c>
      <c r="F195" s="9" t="s">
        <v>5</v>
      </c>
      <c r="G195" s="9" t="s">
        <v>350</v>
      </c>
      <c r="H195" s="9" t="s">
        <v>147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8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631</v>
      </c>
      <c r="S195" s="9">
        <f t="shared" ref="S195:S258" si="19">M195*A195</f>
        <v>5223660</v>
      </c>
      <c r="T195" s="9">
        <f t="shared" si="17"/>
        <v>70305</v>
      </c>
    </row>
    <row r="196" spans="1:20" ht="14.45" x14ac:dyDescent="0.3">
      <c r="A196" s="9">
        <v>19</v>
      </c>
      <c r="B196" s="9" t="s">
        <v>14</v>
      </c>
      <c r="C196" s="9" t="s">
        <v>522</v>
      </c>
      <c r="D196" s="9" t="s">
        <v>225</v>
      </c>
      <c r="E196" s="9" t="s">
        <v>223</v>
      </c>
      <c r="F196" s="9" t="s">
        <v>1</v>
      </c>
      <c r="G196" s="9" t="s">
        <v>303</v>
      </c>
      <c r="H196" s="9" t="s">
        <v>147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8"/>
        <v>08_80&gt;</v>
      </c>
      <c r="Q196" s="9" t="s">
        <v>64</v>
      </c>
      <c r="R196" s="9" t="s">
        <v>631</v>
      </c>
      <c r="S196" s="9">
        <f t="shared" si="19"/>
        <v>1814462</v>
      </c>
      <c r="T196" s="9">
        <f t="shared" si="17"/>
        <v>24421</v>
      </c>
    </row>
    <row r="197" spans="1:20" ht="14.45" x14ac:dyDescent="0.3">
      <c r="A197" s="9">
        <v>163</v>
      </c>
      <c r="B197" s="9" t="s">
        <v>14</v>
      </c>
      <c r="C197" s="9" t="s">
        <v>361</v>
      </c>
      <c r="D197" s="9" t="s">
        <v>225</v>
      </c>
      <c r="E197" s="9" t="s">
        <v>223</v>
      </c>
      <c r="F197" s="9" t="s">
        <v>5</v>
      </c>
      <c r="G197" s="9" t="s">
        <v>350</v>
      </c>
      <c r="H197" s="9" t="s">
        <v>342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8"/>
        <v>08_80&gt;</v>
      </c>
      <c r="Q197" s="9" t="s">
        <v>64</v>
      </c>
      <c r="R197" s="9" t="s">
        <v>631</v>
      </c>
      <c r="S197" s="9">
        <f t="shared" si="19"/>
        <v>22527252</v>
      </c>
      <c r="T197" s="9">
        <f t="shared" si="17"/>
        <v>303193</v>
      </c>
    </row>
    <row r="198" spans="1:20" ht="14.45" x14ac:dyDescent="0.3">
      <c r="A198" s="9">
        <v>212</v>
      </c>
      <c r="B198" s="9" t="s">
        <v>14</v>
      </c>
      <c r="C198" s="9" t="s">
        <v>584</v>
      </c>
      <c r="D198" s="9" t="s">
        <v>228</v>
      </c>
      <c r="E198" s="9" t="s">
        <v>223</v>
      </c>
      <c r="F198" s="9" t="s">
        <v>5</v>
      </c>
      <c r="G198" s="9" t="s">
        <v>518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8"/>
        <v>06_60-70</v>
      </c>
      <c r="Q198" s="9" t="s">
        <v>64</v>
      </c>
      <c r="R198" s="9" t="s">
        <v>631</v>
      </c>
      <c r="S198" s="9">
        <f t="shared" si="19"/>
        <v>14656408</v>
      </c>
      <c r="T198" s="9">
        <f t="shared" si="17"/>
        <v>197260</v>
      </c>
    </row>
    <row r="199" spans="1:20" ht="14.45" x14ac:dyDescent="0.3">
      <c r="A199" s="9">
        <v>163</v>
      </c>
      <c r="B199" s="9" t="s">
        <v>14</v>
      </c>
      <c r="C199" s="9" t="s">
        <v>362</v>
      </c>
      <c r="D199" s="9" t="s">
        <v>225</v>
      </c>
      <c r="E199" s="9" t="s">
        <v>223</v>
      </c>
      <c r="F199" s="9" t="s">
        <v>5</v>
      </c>
      <c r="G199" s="9" t="s">
        <v>350</v>
      </c>
      <c r="H199" s="9" t="s">
        <v>197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8"/>
        <v>08_80&gt;</v>
      </c>
      <c r="Q199" s="9" t="s">
        <v>64</v>
      </c>
      <c r="R199" s="9" t="s">
        <v>631</v>
      </c>
      <c r="S199" s="9">
        <f t="shared" si="19"/>
        <v>15096408</v>
      </c>
      <c r="T199" s="9">
        <f t="shared" si="17"/>
        <v>203182</v>
      </c>
    </row>
    <row r="200" spans="1:20" ht="14.45" x14ac:dyDescent="0.3">
      <c r="A200" s="9">
        <v>221</v>
      </c>
      <c r="B200" s="9" t="s">
        <v>14</v>
      </c>
      <c r="C200" s="9" t="s">
        <v>418</v>
      </c>
      <c r="D200" s="9" t="s">
        <v>225</v>
      </c>
      <c r="E200" s="9" t="s">
        <v>223</v>
      </c>
      <c r="F200" s="9" t="s">
        <v>1</v>
      </c>
      <c r="G200" s="9" t="s">
        <v>303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8"/>
        <v>08_80&gt;</v>
      </c>
      <c r="Q200" s="9" t="s">
        <v>64</v>
      </c>
      <c r="R200" s="9" t="s">
        <v>631</v>
      </c>
      <c r="S200" s="9">
        <f t="shared" si="19"/>
        <v>18761795</v>
      </c>
      <c r="T200" s="9">
        <f t="shared" si="17"/>
        <v>252514</v>
      </c>
    </row>
    <row r="201" spans="1:20" ht="14.45" x14ac:dyDescent="0.3">
      <c r="A201" s="9">
        <v>154</v>
      </c>
      <c r="B201" s="9" t="s">
        <v>14</v>
      </c>
      <c r="C201" s="9" t="s">
        <v>585</v>
      </c>
      <c r="D201" s="9" t="s">
        <v>222</v>
      </c>
      <c r="E201" s="9" t="s">
        <v>223</v>
      </c>
      <c r="F201" s="9" t="s">
        <v>5</v>
      </c>
      <c r="G201" s="9" t="s">
        <v>518</v>
      </c>
      <c r="H201" s="9" t="s">
        <v>563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8"/>
        <v>07_70-80</v>
      </c>
      <c r="Q201" s="9" t="s">
        <v>64</v>
      </c>
      <c r="R201" s="9" t="s">
        <v>631</v>
      </c>
      <c r="S201" s="9">
        <f t="shared" si="19"/>
        <v>10932460</v>
      </c>
      <c r="T201" s="9">
        <f t="shared" si="17"/>
        <v>147139</v>
      </c>
    </row>
    <row r="202" spans="1:20" ht="14.45" x14ac:dyDescent="0.3">
      <c r="A202" s="9">
        <v>279</v>
      </c>
      <c r="B202" s="9" t="s">
        <v>14</v>
      </c>
      <c r="C202" s="9" t="s">
        <v>523</v>
      </c>
      <c r="D202" s="9" t="s">
        <v>224</v>
      </c>
      <c r="E202" s="9" t="s">
        <v>223</v>
      </c>
      <c r="F202" s="9" t="s">
        <v>1</v>
      </c>
      <c r="G202" s="9" t="s">
        <v>303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8"/>
        <v>04_40-50</v>
      </c>
      <c r="Q202" s="9" t="s">
        <v>64</v>
      </c>
      <c r="R202" s="9" t="s">
        <v>631</v>
      </c>
      <c r="S202" s="9">
        <f t="shared" si="19"/>
        <v>12470463</v>
      </c>
      <c r="T202" s="9">
        <f t="shared" si="17"/>
        <v>167839</v>
      </c>
    </row>
    <row r="203" spans="1:20" ht="14.45" x14ac:dyDescent="0.3">
      <c r="A203" s="9">
        <v>192</v>
      </c>
      <c r="B203" s="9" t="s">
        <v>14</v>
      </c>
      <c r="C203" s="9" t="s">
        <v>495</v>
      </c>
      <c r="D203" s="9" t="s">
        <v>225</v>
      </c>
      <c r="E203" s="9" t="s">
        <v>223</v>
      </c>
      <c r="F203" s="9" t="s">
        <v>5</v>
      </c>
      <c r="G203" s="9" t="s">
        <v>350</v>
      </c>
      <c r="H203" s="9" t="s">
        <v>148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8"/>
        <v>08_80&gt;</v>
      </c>
      <c r="Q203" s="9" t="s">
        <v>64</v>
      </c>
      <c r="R203" s="9" t="s">
        <v>631</v>
      </c>
      <c r="S203" s="9">
        <f t="shared" si="19"/>
        <v>17729856</v>
      </c>
      <c r="T203" s="9">
        <f t="shared" si="17"/>
        <v>238625</v>
      </c>
    </row>
    <row r="204" spans="1:20" ht="14.45" x14ac:dyDescent="0.3">
      <c r="A204" s="9">
        <v>240</v>
      </c>
      <c r="B204" s="9" t="s">
        <v>14</v>
      </c>
      <c r="C204" s="9" t="s">
        <v>363</v>
      </c>
      <c r="D204" s="9" t="s">
        <v>225</v>
      </c>
      <c r="E204" s="9" t="s">
        <v>223</v>
      </c>
      <c r="F204" s="9" t="s">
        <v>5</v>
      </c>
      <c r="G204" s="9" t="s">
        <v>350</v>
      </c>
      <c r="H204" s="9" t="s">
        <v>197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8"/>
        <v>08_80&gt;</v>
      </c>
      <c r="Q204" s="9" t="s">
        <v>64</v>
      </c>
      <c r="R204" s="9" t="s">
        <v>631</v>
      </c>
      <c r="S204" s="9">
        <f t="shared" si="19"/>
        <v>22936560</v>
      </c>
      <c r="T204" s="9">
        <f t="shared" si="17"/>
        <v>308702</v>
      </c>
    </row>
    <row r="205" spans="1:20" ht="14.45" x14ac:dyDescent="0.3">
      <c r="A205" s="9">
        <v>595</v>
      </c>
      <c r="B205" s="9" t="s">
        <v>14</v>
      </c>
      <c r="C205" s="9" t="s">
        <v>586</v>
      </c>
      <c r="D205" s="9" t="s">
        <v>228</v>
      </c>
      <c r="E205" s="9" t="s">
        <v>223</v>
      </c>
      <c r="F205" s="9" t="s">
        <v>5</v>
      </c>
      <c r="G205" s="9" t="s">
        <v>518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8"/>
        <v>05_50-60</v>
      </c>
      <c r="Q205" s="9" t="s">
        <v>64</v>
      </c>
      <c r="R205" s="9" t="s">
        <v>631</v>
      </c>
      <c r="S205" s="9">
        <f t="shared" si="19"/>
        <v>30790655</v>
      </c>
      <c r="T205" s="9">
        <f t="shared" si="17"/>
        <v>414410</v>
      </c>
    </row>
    <row r="206" spans="1:20" ht="14.45" x14ac:dyDescent="0.3">
      <c r="A206" s="9">
        <v>9</v>
      </c>
      <c r="B206" s="9" t="s">
        <v>14</v>
      </c>
      <c r="C206" s="9" t="s">
        <v>114</v>
      </c>
      <c r="D206" s="9" t="s">
        <v>224</v>
      </c>
      <c r="E206" s="9" t="s">
        <v>223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8"/>
        <v>06_60-70</v>
      </c>
      <c r="Q206" s="9" t="s">
        <v>64</v>
      </c>
      <c r="R206" s="9" t="s">
        <v>631</v>
      </c>
      <c r="S206" s="9">
        <f t="shared" si="19"/>
        <v>568890</v>
      </c>
      <c r="T206" s="9">
        <f t="shared" si="17"/>
        <v>7657</v>
      </c>
    </row>
    <row r="207" spans="1:20" ht="14.45" x14ac:dyDescent="0.3">
      <c r="A207" s="9">
        <v>673</v>
      </c>
      <c r="B207" s="9" t="s">
        <v>14</v>
      </c>
      <c r="C207" s="9" t="s">
        <v>311</v>
      </c>
      <c r="D207" s="9" t="s">
        <v>228</v>
      </c>
      <c r="E207" s="9" t="s">
        <v>227</v>
      </c>
      <c r="F207" s="9" t="s">
        <v>5</v>
      </c>
      <c r="G207" s="9" t="s">
        <v>169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8"/>
        <v>07_70-80</v>
      </c>
      <c r="Q207" s="9" t="s">
        <v>64</v>
      </c>
      <c r="R207" s="9" t="s">
        <v>631</v>
      </c>
      <c r="S207" s="9">
        <f t="shared" si="19"/>
        <v>47560910</v>
      </c>
      <c r="T207" s="9">
        <f t="shared" si="17"/>
        <v>640120</v>
      </c>
    </row>
    <row r="208" spans="1:20" ht="14.45" x14ac:dyDescent="0.3">
      <c r="A208" s="9">
        <v>3</v>
      </c>
      <c r="B208" s="9" t="s">
        <v>14</v>
      </c>
      <c r="C208" s="9" t="s">
        <v>618</v>
      </c>
      <c r="D208" s="9" t="s">
        <v>228</v>
      </c>
      <c r="E208" s="9" t="s">
        <v>227</v>
      </c>
      <c r="F208" s="9" t="s">
        <v>5</v>
      </c>
      <c r="G208" s="9" t="s">
        <v>518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8"/>
        <v>08_80&gt;</v>
      </c>
      <c r="Q208" s="9" t="s">
        <v>64</v>
      </c>
      <c r="R208" s="9" t="s">
        <v>631</v>
      </c>
      <c r="S208" s="9">
        <f t="shared" si="19"/>
        <v>250686</v>
      </c>
      <c r="T208" s="9">
        <f t="shared" si="17"/>
        <v>3374</v>
      </c>
    </row>
    <row r="209" spans="1:20" ht="14.45" x14ac:dyDescent="0.3">
      <c r="A209" s="9">
        <v>1445</v>
      </c>
      <c r="B209" s="9" t="s">
        <v>14</v>
      </c>
      <c r="C209" s="9" t="s">
        <v>310</v>
      </c>
      <c r="D209" s="9" t="s">
        <v>228</v>
      </c>
      <c r="E209" s="9" t="s">
        <v>227</v>
      </c>
      <c r="F209" s="9" t="s">
        <v>5</v>
      </c>
      <c r="G209" s="9" t="s">
        <v>169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8"/>
        <v>07_70-80</v>
      </c>
      <c r="Q209" s="9" t="s">
        <v>64</v>
      </c>
      <c r="R209" s="9" t="s">
        <v>631</v>
      </c>
      <c r="S209" s="9">
        <f t="shared" si="19"/>
        <v>101969315</v>
      </c>
      <c r="T209" s="9">
        <f t="shared" si="17"/>
        <v>1372400</v>
      </c>
    </row>
    <row r="210" spans="1:20" ht="14.45" x14ac:dyDescent="0.3">
      <c r="A210" s="9">
        <v>3</v>
      </c>
      <c r="B210" s="9" t="s">
        <v>14</v>
      </c>
      <c r="C210" s="9" t="s">
        <v>619</v>
      </c>
      <c r="D210" s="9" t="s">
        <v>228</v>
      </c>
      <c r="E210" s="9" t="s">
        <v>227</v>
      </c>
      <c r="F210" s="9" t="s">
        <v>5</v>
      </c>
      <c r="G210" s="9" t="s">
        <v>518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8"/>
        <v>07_70-80</v>
      </c>
      <c r="Q210" s="9" t="s">
        <v>64</v>
      </c>
      <c r="R210" s="9" t="s">
        <v>631</v>
      </c>
      <c r="S210" s="9">
        <f t="shared" si="19"/>
        <v>237900</v>
      </c>
      <c r="T210" s="9">
        <f t="shared" si="17"/>
        <v>3202</v>
      </c>
    </row>
    <row r="211" spans="1:20" ht="14.45" x14ac:dyDescent="0.3">
      <c r="A211" s="9">
        <v>378</v>
      </c>
      <c r="B211" s="9" t="s">
        <v>14</v>
      </c>
      <c r="C211" s="9" t="s">
        <v>419</v>
      </c>
      <c r="D211" s="9" t="s">
        <v>228</v>
      </c>
      <c r="E211" s="9" t="s">
        <v>227</v>
      </c>
      <c r="F211" s="9" t="s">
        <v>1</v>
      </c>
      <c r="G211" s="9" t="s">
        <v>303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8"/>
        <v>06_60-70</v>
      </c>
      <c r="Q211" s="9" t="s">
        <v>64</v>
      </c>
      <c r="R211" s="9" t="s">
        <v>631</v>
      </c>
      <c r="S211" s="9">
        <f t="shared" si="19"/>
        <v>25660530</v>
      </c>
      <c r="T211" s="9">
        <f t="shared" si="17"/>
        <v>345364</v>
      </c>
    </row>
    <row r="212" spans="1:20" ht="14.45" x14ac:dyDescent="0.3">
      <c r="A212" s="9">
        <v>970</v>
      </c>
      <c r="B212" s="9" t="s">
        <v>14</v>
      </c>
      <c r="C212" s="9" t="s">
        <v>312</v>
      </c>
      <c r="D212" s="9" t="s">
        <v>224</v>
      </c>
      <c r="E212" s="9" t="s">
        <v>227</v>
      </c>
      <c r="F212" s="9" t="s">
        <v>5</v>
      </c>
      <c r="G212" s="9" t="s">
        <v>169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8"/>
        <v>07_70-80</v>
      </c>
      <c r="Q212" s="9" t="s">
        <v>64</v>
      </c>
      <c r="R212" s="9" t="s">
        <v>631</v>
      </c>
      <c r="S212" s="9">
        <f t="shared" si="19"/>
        <v>77388540</v>
      </c>
      <c r="T212" s="9">
        <f t="shared" si="17"/>
        <v>1041569</v>
      </c>
    </row>
    <row r="213" spans="1:20" ht="14.45" x14ac:dyDescent="0.3">
      <c r="A213" s="9">
        <v>272</v>
      </c>
      <c r="B213" s="9" t="s">
        <v>14</v>
      </c>
      <c r="C213" s="9" t="s">
        <v>587</v>
      </c>
      <c r="D213" s="9" t="s">
        <v>224</v>
      </c>
      <c r="E213" s="9" t="s">
        <v>227</v>
      </c>
      <c r="F213" s="9" t="s">
        <v>5</v>
      </c>
      <c r="G213" s="9" t="s">
        <v>518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8"/>
        <v>08_80&gt;</v>
      </c>
      <c r="Q213" s="9" t="s">
        <v>64</v>
      </c>
      <c r="R213" s="9" t="s">
        <v>631</v>
      </c>
      <c r="S213" s="9">
        <f t="shared" si="19"/>
        <v>22072800</v>
      </c>
      <c r="T213" s="9">
        <f t="shared" si="17"/>
        <v>297077</v>
      </c>
    </row>
    <row r="214" spans="1:20" ht="14.45" x14ac:dyDescent="0.3">
      <c r="A214" s="9">
        <v>3</v>
      </c>
      <c r="B214" s="9" t="s">
        <v>14</v>
      </c>
      <c r="C214" s="9" t="s">
        <v>162</v>
      </c>
      <c r="D214" s="9" t="s">
        <v>224</v>
      </c>
      <c r="E214" s="9" t="s">
        <v>227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8"/>
        <v>06_60-70</v>
      </c>
      <c r="Q214" s="9" t="s">
        <v>64</v>
      </c>
      <c r="R214" s="9" t="s">
        <v>631</v>
      </c>
      <c r="S214" s="9">
        <f t="shared" si="19"/>
        <v>197346</v>
      </c>
      <c r="T214" s="9">
        <f t="shared" si="17"/>
        <v>2656</v>
      </c>
    </row>
    <row r="215" spans="1:20" ht="14.45" x14ac:dyDescent="0.3">
      <c r="A215" s="9">
        <v>3</v>
      </c>
      <c r="B215" s="9" t="s">
        <v>14</v>
      </c>
      <c r="C215" s="9" t="s">
        <v>282</v>
      </c>
      <c r="D215" s="9" t="s">
        <v>222</v>
      </c>
      <c r="E215" s="9" t="s">
        <v>227</v>
      </c>
      <c r="F215" s="9" t="s">
        <v>5</v>
      </c>
      <c r="G215" s="9" t="s">
        <v>169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8"/>
        <v>07_70-80</v>
      </c>
      <c r="Q215" s="9" t="s">
        <v>64</v>
      </c>
      <c r="R215" s="9" t="s">
        <v>631</v>
      </c>
      <c r="S215" s="9">
        <f t="shared" si="19"/>
        <v>212436</v>
      </c>
      <c r="T215" s="9">
        <f t="shared" si="17"/>
        <v>2859</v>
      </c>
    </row>
    <row r="216" spans="1:20" ht="14.45" x14ac:dyDescent="0.3">
      <c r="A216" s="9">
        <v>15</v>
      </c>
      <c r="B216" s="9" t="s">
        <v>14</v>
      </c>
      <c r="C216" s="9" t="s">
        <v>620</v>
      </c>
      <c r="D216" s="9" t="s">
        <v>228</v>
      </c>
      <c r="E216" s="9" t="s">
        <v>227</v>
      </c>
      <c r="F216" s="9" t="s">
        <v>5</v>
      </c>
      <c r="G216" s="9" t="s">
        <v>518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8"/>
        <v>08_80&gt;</v>
      </c>
      <c r="Q216" s="9" t="s">
        <v>64</v>
      </c>
      <c r="R216" s="9" t="s">
        <v>631</v>
      </c>
      <c r="S216" s="9">
        <f t="shared" si="19"/>
        <v>1218000</v>
      </c>
      <c r="T216" s="9">
        <f t="shared" si="17"/>
        <v>16393</v>
      </c>
    </row>
    <row r="217" spans="1:20" ht="14.45" x14ac:dyDescent="0.3">
      <c r="A217" s="9">
        <v>45</v>
      </c>
      <c r="B217" s="9" t="s">
        <v>14</v>
      </c>
      <c r="C217" s="9" t="s">
        <v>621</v>
      </c>
      <c r="D217" s="9" t="s">
        <v>228</v>
      </c>
      <c r="E217" s="9" t="s">
        <v>227</v>
      </c>
      <c r="F217" s="9" t="s">
        <v>1</v>
      </c>
      <c r="G217" s="9" t="s">
        <v>303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8"/>
        <v>08_80&gt;</v>
      </c>
      <c r="Q217" s="9" t="s">
        <v>64</v>
      </c>
      <c r="R217" s="9" t="s">
        <v>631</v>
      </c>
      <c r="S217" s="9">
        <f t="shared" si="19"/>
        <v>3735000</v>
      </c>
      <c r="T217" s="9">
        <f t="shared" si="17"/>
        <v>50269</v>
      </c>
    </row>
    <row r="218" spans="1:20" ht="14.45" x14ac:dyDescent="0.3">
      <c r="A218" s="9">
        <v>9</v>
      </c>
      <c r="B218" s="9" t="s">
        <v>14</v>
      </c>
      <c r="C218" s="9" t="s">
        <v>138</v>
      </c>
      <c r="D218" s="9" t="s">
        <v>228</v>
      </c>
      <c r="E218" s="9" t="s">
        <v>227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8"/>
        <v>08_80&gt;</v>
      </c>
      <c r="Q218" s="9" t="s">
        <v>64</v>
      </c>
      <c r="R218" s="9" t="s">
        <v>631</v>
      </c>
      <c r="S218" s="9">
        <f t="shared" si="19"/>
        <v>786978</v>
      </c>
      <c r="T218" s="9">
        <f t="shared" si="17"/>
        <v>10592</v>
      </c>
    </row>
    <row r="219" spans="1:20" ht="14.45" x14ac:dyDescent="0.3">
      <c r="A219" s="9">
        <v>9</v>
      </c>
      <c r="B219" s="9" t="s">
        <v>14</v>
      </c>
      <c r="C219" s="9" t="s">
        <v>622</v>
      </c>
      <c r="D219" s="9" t="s">
        <v>228</v>
      </c>
      <c r="E219" s="9" t="s">
        <v>227</v>
      </c>
      <c r="F219" s="9" t="s">
        <v>5</v>
      </c>
      <c r="G219" s="9" t="s">
        <v>518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8"/>
        <v>08_80&gt;</v>
      </c>
      <c r="Q219" s="9" t="s">
        <v>64</v>
      </c>
      <c r="R219" s="9" t="s">
        <v>631</v>
      </c>
      <c r="S219" s="9">
        <f t="shared" si="19"/>
        <v>802890</v>
      </c>
      <c r="T219" s="9">
        <f t="shared" si="17"/>
        <v>10806</v>
      </c>
    </row>
    <row r="220" spans="1:20" ht="14.45" x14ac:dyDescent="0.3">
      <c r="A220" s="9">
        <v>9</v>
      </c>
      <c r="B220" s="9" t="s">
        <v>14</v>
      </c>
      <c r="C220" s="9" t="s">
        <v>139</v>
      </c>
      <c r="D220" s="9" t="s">
        <v>224</v>
      </c>
      <c r="E220" s="9" t="s">
        <v>227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8"/>
        <v>06_60-70</v>
      </c>
      <c r="Q220" s="9" t="s">
        <v>64</v>
      </c>
      <c r="R220" s="9" t="s">
        <v>631</v>
      </c>
      <c r="S220" s="9">
        <f t="shared" si="19"/>
        <v>570978</v>
      </c>
      <c r="T220" s="9">
        <f t="shared" si="17"/>
        <v>7685</v>
      </c>
    </row>
    <row r="221" spans="1:20" ht="14.45" x14ac:dyDescent="0.3">
      <c r="A221" s="9">
        <v>27</v>
      </c>
      <c r="B221" s="9" t="s">
        <v>14</v>
      </c>
      <c r="C221" s="9" t="s">
        <v>588</v>
      </c>
      <c r="D221" s="9" t="s">
        <v>224</v>
      </c>
      <c r="E221" s="9" t="s">
        <v>227</v>
      </c>
      <c r="F221" s="9" t="s">
        <v>5</v>
      </c>
      <c r="G221" s="9" t="s">
        <v>518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8"/>
        <v>08_80&gt;</v>
      </c>
      <c r="Q221" s="9" t="s">
        <v>64</v>
      </c>
      <c r="R221" s="9" t="s">
        <v>631</v>
      </c>
      <c r="S221" s="9">
        <f t="shared" si="19"/>
        <v>2507274</v>
      </c>
      <c r="T221" s="9">
        <f t="shared" si="17"/>
        <v>33745</v>
      </c>
    </row>
    <row r="222" spans="1:20" ht="14.45" x14ac:dyDescent="0.3">
      <c r="A222" s="9">
        <v>134</v>
      </c>
      <c r="B222" s="9" t="s">
        <v>14</v>
      </c>
      <c r="C222" s="9" t="s">
        <v>589</v>
      </c>
      <c r="D222" s="9" t="s">
        <v>228</v>
      </c>
      <c r="E222" s="9" t="s">
        <v>223</v>
      </c>
      <c r="F222" s="9" t="s">
        <v>5</v>
      </c>
      <c r="G222" s="9" t="s">
        <v>518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8"/>
        <v>08_80&gt;</v>
      </c>
      <c r="Q222" s="9" t="s">
        <v>64</v>
      </c>
      <c r="R222" s="9" t="s">
        <v>631</v>
      </c>
      <c r="S222" s="9">
        <f t="shared" si="19"/>
        <v>16869528</v>
      </c>
      <c r="T222" s="9">
        <f t="shared" si="17"/>
        <v>227046</v>
      </c>
    </row>
    <row r="223" spans="1:20" ht="14.45" x14ac:dyDescent="0.3">
      <c r="A223" s="9">
        <v>6</v>
      </c>
      <c r="B223" s="9" t="s">
        <v>14</v>
      </c>
      <c r="C223" s="9" t="s">
        <v>140</v>
      </c>
      <c r="D223" s="9" t="s">
        <v>230</v>
      </c>
      <c r="E223" s="9" t="s">
        <v>227</v>
      </c>
      <c r="F223" s="9" t="s">
        <v>5</v>
      </c>
      <c r="G223" s="9" t="s">
        <v>93</v>
      </c>
      <c r="H223" s="9" t="s">
        <v>141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8"/>
        <v>08_80&gt;</v>
      </c>
      <c r="Q223" s="9" t="s">
        <v>64</v>
      </c>
      <c r="R223" s="9" t="s">
        <v>631</v>
      </c>
      <c r="S223" s="9">
        <f t="shared" si="19"/>
        <v>709584</v>
      </c>
      <c r="T223" s="9">
        <f t="shared" si="17"/>
        <v>9550</v>
      </c>
    </row>
    <row r="224" spans="1:20" ht="14.45" x14ac:dyDescent="0.3">
      <c r="A224" s="9">
        <v>9</v>
      </c>
      <c r="B224" s="9" t="s">
        <v>14</v>
      </c>
      <c r="C224" s="9" t="s">
        <v>524</v>
      </c>
      <c r="D224" s="9" t="s">
        <v>230</v>
      </c>
      <c r="E224" s="9" t="s">
        <v>227</v>
      </c>
      <c r="F224" s="9" t="s">
        <v>5</v>
      </c>
      <c r="G224" s="9" t="s">
        <v>350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8"/>
        <v>08_80&gt;</v>
      </c>
      <c r="Q224" s="9" t="s">
        <v>64</v>
      </c>
      <c r="R224" s="9" t="s">
        <v>631</v>
      </c>
      <c r="S224" s="9">
        <f t="shared" si="19"/>
        <v>1934604</v>
      </c>
      <c r="T224" s="9">
        <f t="shared" si="17"/>
        <v>26038</v>
      </c>
    </row>
    <row r="225" spans="1:20" ht="14.45" x14ac:dyDescent="0.3">
      <c r="A225" s="9">
        <v>12</v>
      </c>
      <c r="B225" s="9" t="s">
        <v>14</v>
      </c>
      <c r="C225" s="9" t="s">
        <v>163</v>
      </c>
      <c r="D225" s="9" t="s">
        <v>230</v>
      </c>
      <c r="E225" s="9" t="s">
        <v>227</v>
      </c>
      <c r="F225" s="9" t="s">
        <v>5</v>
      </c>
      <c r="G225" s="9" t="s">
        <v>75</v>
      </c>
      <c r="H225" s="9" t="s">
        <v>164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8"/>
        <v>08_80&gt;</v>
      </c>
      <c r="Q225" s="9" t="s">
        <v>64</v>
      </c>
      <c r="R225" s="9" t="s">
        <v>631</v>
      </c>
      <c r="S225" s="9">
        <f t="shared" si="19"/>
        <v>2845440</v>
      </c>
      <c r="T225" s="9">
        <f t="shared" si="17"/>
        <v>38297</v>
      </c>
    </row>
    <row r="226" spans="1:20" ht="14.45" x14ac:dyDescent="0.3">
      <c r="A226" s="9">
        <v>4</v>
      </c>
      <c r="B226" s="9" t="s">
        <v>14</v>
      </c>
      <c r="C226" s="9" t="s">
        <v>590</v>
      </c>
      <c r="D226" s="9" t="s">
        <v>230</v>
      </c>
      <c r="E226" s="9" t="s">
        <v>227</v>
      </c>
      <c r="F226" s="9" t="s">
        <v>5</v>
      </c>
      <c r="G226" s="9" t="s">
        <v>350</v>
      </c>
      <c r="H226" s="9" t="s">
        <v>184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8"/>
        <v>08_80&gt;</v>
      </c>
      <c r="Q226" s="9" t="s">
        <v>64</v>
      </c>
      <c r="R226" s="9" t="s">
        <v>631</v>
      </c>
      <c r="S226" s="9">
        <f t="shared" si="19"/>
        <v>519960</v>
      </c>
      <c r="T226" s="9">
        <f t="shared" si="17"/>
        <v>6998</v>
      </c>
    </row>
    <row r="227" spans="1:20" ht="14.45" x14ac:dyDescent="0.3">
      <c r="A227" s="9">
        <v>6</v>
      </c>
      <c r="B227" s="9" t="s">
        <v>14</v>
      </c>
      <c r="C227" s="9" t="s">
        <v>525</v>
      </c>
      <c r="D227" s="9" t="s">
        <v>230</v>
      </c>
      <c r="E227" s="9" t="s">
        <v>227</v>
      </c>
      <c r="F227" s="9" t="s">
        <v>5</v>
      </c>
      <c r="G227" s="9" t="s">
        <v>350</v>
      </c>
      <c r="H227" s="9" t="s">
        <v>526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8"/>
        <v>08_80&gt;</v>
      </c>
      <c r="Q227" s="9" t="s">
        <v>64</v>
      </c>
      <c r="R227" s="9" t="s">
        <v>631</v>
      </c>
      <c r="S227" s="9">
        <f t="shared" si="19"/>
        <v>1268040</v>
      </c>
      <c r="T227" s="9">
        <f t="shared" si="17"/>
        <v>17066</v>
      </c>
    </row>
    <row r="228" spans="1:20" ht="14.45" x14ac:dyDescent="0.3">
      <c r="A228" s="9">
        <v>25</v>
      </c>
      <c r="B228" s="9" t="s">
        <v>14</v>
      </c>
      <c r="C228" s="9" t="s">
        <v>88</v>
      </c>
      <c r="D228" s="9" t="s">
        <v>230</v>
      </c>
      <c r="E228" s="9" t="s">
        <v>227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8"/>
        <v>08_80&gt;</v>
      </c>
      <c r="Q228" s="9" t="s">
        <v>64</v>
      </c>
      <c r="R228" s="9" t="s">
        <v>631</v>
      </c>
      <c r="S228" s="9">
        <f t="shared" si="19"/>
        <v>3325200</v>
      </c>
      <c r="T228" s="9">
        <f t="shared" si="17"/>
        <v>44754</v>
      </c>
    </row>
    <row r="229" spans="1:20" ht="14.45" x14ac:dyDescent="0.3">
      <c r="A229" s="9">
        <v>9</v>
      </c>
      <c r="B229" s="9" t="s">
        <v>14</v>
      </c>
      <c r="C229" s="9" t="s">
        <v>165</v>
      </c>
      <c r="D229" s="9" t="s">
        <v>230</v>
      </c>
      <c r="E229" s="9" t="s">
        <v>227</v>
      </c>
      <c r="F229" s="9" t="s">
        <v>5</v>
      </c>
      <c r="G229" s="9" t="s">
        <v>75</v>
      </c>
      <c r="H229" s="9" t="s">
        <v>166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8"/>
        <v>08_80&gt;</v>
      </c>
      <c r="Q229" s="9" t="s">
        <v>64</v>
      </c>
      <c r="R229" s="9" t="s">
        <v>631</v>
      </c>
      <c r="S229" s="9">
        <f t="shared" si="19"/>
        <v>2018691</v>
      </c>
      <c r="T229" s="9">
        <f t="shared" si="17"/>
        <v>27169</v>
      </c>
    </row>
    <row r="230" spans="1:20" ht="14.45" x14ac:dyDescent="0.3">
      <c r="A230" s="9">
        <v>430</v>
      </c>
      <c r="B230" s="9" t="s">
        <v>14</v>
      </c>
      <c r="C230" s="9" t="s">
        <v>527</v>
      </c>
      <c r="D230" s="9" t="s">
        <v>230</v>
      </c>
      <c r="E230" s="9" t="s">
        <v>227</v>
      </c>
      <c r="F230" s="9" t="s">
        <v>5</v>
      </c>
      <c r="G230" s="9" t="s">
        <v>350</v>
      </c>
      <c r="H230" s="9" t="s">
        <v>528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8"/>
        <v>08_80&gt;</v>
      </c>
      <c r="Q230" s="9" t="s">
        <v>64</v>
      </c>
      <c r="R230" s="9" t="s">
        <v>631</v>
      </c>
      <c r="S230" s="9">
        <f t="shared" si="19"/>
        <v>59931680</v>
      </c>
      <c r="T230" s="9">
        <f t="shared" si="17"/>
        <v>806617</v>
      </c>
    </row>
    <row r="231" spans="1:20" ht="14.45" x14ac:dyDescent="0.3">
      <c r="A231" s="9">
        <v>34</v>
      </c>
      <c r="B231" s="9" t="s">
        <v>14</v>
      </c>
      <c r="C231" s="9" t="s">
        <v>529</v>
      </c>
      <c r="D231" s="9" t="s">
        <v>230</v>
      </c>
      <c r="E231" s="9" t="s">
        <v>227</v>
      </c>
      <c r="F231" s="9" t="s">
        <v>5</v>
      </c>
      <c r="G231" s="9" t="s">
        <v>350</v>
      </c>
      <c r="H231" s="9" t="s">
        <v>187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8"/>
        <v>08_80&gt;</v>
      </c>
      <c r="Q231" s="9" t="s">
        <v>64</v>
      </c>
      <c r="R231" s="9" t="s">
        <v>631</v>
      </c>
      <c r="S231" s="9">
        <f t="shared" si="19"/>
        <v>4827660</v>
      </c>
      <c r="T231" s="9">
        <f t="shared" si="17"/>
        <v>64975</v>
      </c>
    </row>
    <row r="232" spans="1:20" ht="14.45" x14ac:dyDescent="0.3">
      <c r="A232" s="9">
        <v>30</v>
      </c>
      <c r="B232" s="9" t="s">
        <v>14</v>
      </c>
      <c r="C232" s="9" t="s">
        <v>591</v>
      </c>
      <c r="D232" s="9" t="s">
        <v>230</v>
      </c>
      <c r="E232" s="9" t="s">
        <v>227</v>
      </c>
      <c r="F232" s="9" t="s">
        <v>5</v>
      </c>
      <c r="G232" s="9" t="s">
        <v>350</v>
      </c>
      <c r="H232" s="9" t="s">
        <v>592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8"/>
        <v>08_80&gt;</v>
      </c>
      <c r="Q232" s="9" t="s">
        <v>64</v>
      </c>
      <c r="R232" s="9" t="s">
        <v>631</v>
      </c>
      <c r="S232" s="9">
        <f t="shared" si="19"/>
        <v>6996000</v>
      </c>
      <c r="T232" s="9">
        <f t="shared" si="17"/>
        <v>94159</v>
      </c>
    </row>
    <row r="233" spans="1:20" ht="14.45" x14ac:dyDescent="0.3">
      <c r="A233" s="9">
        <v>21</v>
      </c>
      <c r="B233" s="9" t="s">
        <v>14</v>
      </c>
      <c r="C233" s="9" t="s">
        <v>89</v>
      </c>
      <c r="D233" s="9" t="s">
        <v>230</v>
      </c>
      <c r="E233" s="9" t="s">
        <v>227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8"/>
        <v>08_80&gt;</v>
      </c>
      <c r="Q233" s="9" t="s">
        <v>64</v>
      </c>
      <c r="R233" s="9" t="s">
        <v>631</v>
      </c>
      <c r="S233" s="9">
        <f t="shared" si="19"/>
        <v>4656750</v>
      </c>
      <c r="T233" s="9">
        <f t="shared" si="17"/>
        <v>62675</v>
      </c>
    </row>
    <row r="234" spans="1:20" ht="14.45" x14ac:dyDescent="0.3">
      <c r="A234" s="9">
        <v>4</v>
      </c>
      <c r="B234" s="9" t="s">
        <v>15</v>
      </c>
      <c r="C234" s="9" t="s">
        <v>430</v>
      </c>
      <c r="D234" s="9" t="s">
        <v>222</v>
      </c>
      <c r="E234" s="9" t="s">
        <v>223</v>
      </c>
      <c r="F234" s="9" t="s">
        <v>1</v>
      </c>
      <c r="G234" s="9" t="s">
        <v>51</v>
      </c>
      <c r="H234" s="9" t="s">
        <v>431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8"/>
        <v>02_20-30</v>
      </c>
      <c r="Q234" s="9" t="s">
        <v>64</v>
      </c>
      <c r="R234" s="9" t="s">
        <v>631</v>
      </c>
      <c r="S234" s="9">
        <f t="shared" si="19"/>
        <v>100000</v>
      </c>
      <c r="T234" s="9">
        <f t="shared" si="17"/>
        <v>1346</v>
      </c>
    </row>
    <row r="235" spans="1:20" ht="14.45" x14ac:dyDescent="0.3">
      <c r="A235" s="9">
        <v>133</v>
      </c>
      <c r="B235" s="9" t="s">
        <v>15</v>
      </c>
      <c r="C235" s="9" t="s">
        <v>420</v>
      </c>
      <c r="D235" s="9" t="s">
        <v>224</v>
      </c>
      <c r="E235" s="9" t="s">
        <v>223</v>
      </c>
      <c r="F235" s="9" t="s">
        <v>1</v>
      </c>
      <c r="G235" s="9" t="s">
        <v>303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8"/>
        <v>05_50-60</v>
      </c>
      <c r="Q235" s="9" t="s">
        <v>64</v>
      </c>
      <c r="R235" s="9" t="s">
        <v>631</v>
      </c>
      <c r="S235" s="9">
        <f t="shared" si="19"/>
        <v>7016282</v>
      </c>
      <c r="T235" s="9">
        <f t="shared" si="17"/>
        <v>94432</v>
      </c>
    </row>
    <row r="236" spans="1:20" ht="14.45" x14ac:dyDescent="0.3">
      <c r="A236" s="9">
        <v>750</v>
      </c>
      <c r="B236" s="9" t="s">
        <v>15</v>
      </c>
      <c r="C236" s="9" t="s">
        <v>375</v>
      </c>
      <c r="D236" s="9" t="s">
        <v>224</v>
      </c>
      <c r="E236" s="9" t="s">
        <v>223</v>
      </c>
      <c r="F236" s="9" t="s">
        <v>5</v>
      </c>
      <c r="G236" s="9" t="s">
        <v>182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8"/>
        <v>05_50-60</v>
      </c>
      <c r="Q236" s="9" t="s">
        <v>64</v>
      </c>
      <c r="R236" s="9" t="s">
        <v>631</v>
      </c>
      <c r="S236" s="9">
        <f t="shared" si="19"/>
        <v>41580000</v>
      </c>
      <c r="T236" s="9">
        <f t="shared" si="17"/>
        <v>559623</v>
      </c>
    </row>
    <row r="237" spans="1:20" ht="14.45" x14ac:dyDescent="0.3">
      <c r="A237" s="9">
        <v>791</v>
      </c>
      <c r="B237" s="9" t="s">
        <v>15</v>
      </c>
      <c r="C237" s="9" t="s">
        <v>623</v>
      </c>
      <c r="D237" s="9" t="s">
        <v>222</v>
      </c>
      <c r="E237" s="9" t="s">
        <v>223</v>
      </c>
      <c r="F237" s="9" t="s">
        <v>5</v>
      </c>
      <c r="G237" s="9" t="s">
        <v>169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8"/>
        <v>04_40-50</v>
      </c>
      <c r="Q237" s="9" t="s">
        <v>64</v>
      </c>
      <c r="R237" s="9" t="s">
        <v>631</v>
      </c>
      <c r="S237" s="9">
        <f t="shared" si="19"/>
        <v>39391800</v>
      </c>
      <c r="T237" s="9">
        <f t="shared" si="17"/>
        <v>530172</v>
      </c>
    </row>
    <row r="238" spans="1:20" ht="14.45" x14ac:dyDescent="0.3">
      <c r="A238" s="9">
        <v>509</v>
      </c>
      <c r="B238" s="9" t="s">
        <v>15</v>
      </c>
      <c r="C238" s="9" t="s">
        <v>338</v>
      </c>
      <c r="D238" s="9" t="s">
        <v>224</v>
      </c>
      <c r="E238" s="9" t="s">
        <v>223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8"/>
        <v>04_40-50</v>
      </c>
      <c r="Q238" s="9" t="s">
        <v>64</v>
      </c>
      <c r="R238" s="9" t="s">
        <v>631</v>
      </c>
      <c r="S238" s="9">
        <f t="shared" si="19"/>
        <v>23406874</v>
      </c>
      <c r="T238" s="9">
        <f t="shared" si="17"/>
        <v>315032</v>
      </c>
    </row>
    <row r="239" spans="1:20" ht="14.45" x14ac:dyDescent="0.3">
      <c r="A239" s="9">
        <v>6</v>
      </c>
      <c r="B239" s="9" t="s">
        <v>15</v>
      </c>
      <c r="C239" s="9" t="s">
        <v>85</v>
      </c>
      <c r="D239" s="9" t="s">
        <v>224</v>
      </c>
      <c r="E239" s="9" t="s">
        <v>223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8"/>
        <v>04_40-50</v>
      </c>
      <c r="Q239" s="9" t="s">
        <v>64</v>
      </c>
      <c r="R239" s="9" t="s">
        <v>631</v>
      </c>
      <c r="S239" s="9">
        <f t="shared" si="19"/>
        <v>254958</v>
      </c>
      <c r="T239" s="9">
        <f t="shared" si="17"/>
        <v>3431</v>
      </c>
    </row>
    <row r="240" spans="1:20" ht="14.45" x14ac:dyDescent="0.3">
      <c r="A240" s="9">
        <v>6</v>
      </c>
      <c r="B240" s="9" t="s">
        <v>15</v>
      </c>
      <c r="C240" s="9" t="s">
        <v>78</v>
      </c>
      <c r="D240" s="9" t="s">
        <v>222</v>
      </c>
      <c r="E240" s="9" t="s">
        <v>223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8"/>
        <v>07_70-80</v>
      </c>
      <c r="Q240" s="9" t="s">
        <v>64</v>
      </c>
      <c r="R240" s="9" t="s">
        <v>631</v>
      </c>
      <c r="S240" s="9">
        <f t="shared" si="19"/>
        <v>451962</v>
      </c>
      <c r="T240" s="9">
        <f t="shared" si="17"/>
        <v>6083</v>
      </c>
    </row>
    <row r="241" spans="1:20" ht="14.45" x14ac:dyDescent="0.3">
      <c r="A241" s="9">
        <v>4</v>
      </c>
      <c r="B241" s="9" t="s">
        <v>15</v>
      </c>
      <c r="C241" s="9" t="s">
        <v>79</v>
      </c>
      <c r="D241" s="9" t="s">
        <v>222</v>
      </c>
      <c r="E241" s="9" t="s">
        <v>223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8"/>
        <v>05_50-60</v>
      </c>
      <c r="Q241" s="9" t="s">
        <v>64</v>
      </c>
      <c r="R241" s="9" t="s">
        <v>631</v>
      </c>
      <c r="S241" s="9">
        <f t="shared" si="19"/>
        <v>201168</v>
      </c>
      <c r="T241" s="9">
        <f t="shared" si="17"/>
        <v>2708</v>
      </c>
    </row>
    <row r="242" spans="1:20" ht="14.45" x14ac:dyDescent="0.3">
      <c r="A242" s="9">
        <v>184</v>
      </c>
      <c r="B242" s="9" t="s">
        <v>15</v>
      </c>
      <c r="C242" s="9" t="s">
        <v>370</v>
      </c>
      <c r="D242" s="9" t="s">
        <v>228</v>
      </c>
      <c r="E242" s="9" t="s">
        <v>223</v>
      </c>
      <c r="F242" s="9" t="s">
        <v>1</v>
      </c>
      <c r="G242" s="9" t="s">
        <v>303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8"/>
        <v>05_50-60</v>
      </c>
      <c r="Q242" s="9" t="s">
        <v>64</v>
      </c>
      <c r="R242" s="9" t="s">
        <v>631</v>
      </c>
      <c r="S242" s="9">
        <f t="shared" si="19"/>
        <v>10019904</v>
      </c>
      <c r="T242" s="9">
        <f t="shared" si="17"/>
        <v>134857</v>
      </c>
    </row>
    <row r="243" spans="1:20" ht="14.45" x14ac:dyDescent="0.3">
      <c r="A243" s="9">
        <v>14</v>
      </c>
      <c r="B243" s="9" t="s">
        <v>15</v>
      </c>
      <c r="C243" s="9" t="s">
        <v>339</v>
      </c>
      <c r="D243" s="9" t="s">
        <v>228</v>
      </c>
      <c r="E243" s="9" t="s">
        <v>223</v>
      </c>
      <c r="F243" s="9" t="s">
        <v>5</v>
      </c>
      <c r="G243" s="9" t="s">
        <v>182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8"/>
        <v>05_50-60</v>
      </c>
      <c r="Q243" s="9" t="s">
        <v>64</v>
      </c>
      <c r="R243" s="9" t="s">
        <v>631</v>
      </c>
      <c r="S243" s="9">
        <f t="shared" si="19"/>
        <v>746396</v>
      </c>
      <c r="T243" s="9">
        <f t="shared" si="17"/>
        <v>10046</v>
      </c>
    </row>
    <row r="244" spans="1:20" ht="14.45" x14ac:dyDescent="0.3">
      <c r="A244" s="9">
        <v>32</v>
      </c>
      <c r="B244" s="9" t="s">
        <v>15</v>
      </c>
      <c r="C244" s="9" t="s">
        <v>593</v>
      </c>
      <c r="D244" s="9" t="s">
        <v>228</v>
      </c>
      <c r="E244" s="9" t="s">
        <v>223</v>
      </c>
      <c r="F244" s="9" t="s">
        <v>5</v>
      </c>
      <c r="G244" s="9" t="s">
        <v>518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8"/>
        <v>07_70-80</v>
      </c>
      <c r="Q244" s="9" t="s">
        <v>64</v>
      </c>
      <c r="R244" s="9" t="s">
        <v>631</v>
      </c>
      <c r="S244" s="9">
        <f t="shared" si="19"/>
        <v>2515200</v>
      </c>
      <c r="T244" s="9">
        <f t="shared" si="17"/>
        <v>33852</v>
      </c>
    </row>
    <row r="245" spans="1:20" ht="14.45" x14ac:dyDescent="0.3">
      <c r="A245" s="9">
        <v>66</v>
      </c>
      <c r="B245" s="9" t="s">
        <v>15</v>
      </c>
      <c r="C245" s="9" t="s">
        <v>376</v>
      </c>
      <c r="D245" s="9" t="s">
        <v>224</v>
      </c>
      <c r="E245" s="9" t="s">
        <v>223</v>
      </c>
      <c r="F245" s="9" t="s">
        <v>1</v>
      </c>
      <c r="G245" s="9" t="s">
        <v>303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8"/>
        <v>05_50-60</v>
      </c>
      <c r="Q245" s="9" t="s">
        <v>64</v>
      </c>
      <c r="R245" s="9" t="s">
        <v>631</v>
      </c>
      <c r="S245" s="9">
        <f t="shared" si="19"/>
        <v>3924360</v>
      </c>
      <c r="T245" s="9">
        <f t="shared" si="17"/>
        <v>52818</v>
      </c>
    </row>
    <row r="246" spans="1:20" ht="14.45" x14ac:dyDescent="0.3">
      <c r="A246" s="9">
        <v>57</v>
      </c>
      <c r="B246" s="9" t="s">
        <v>15</v>
      </c>
      <c r="C246" s="9" t="s">
        <v>340</v>
      </c>
      <c r="D246" s="9" t="s">
        <v>224</v>
      </c>
      <c r="E246" s="9" t="s">
        <v>223</v>
      </c>
      <c r="F246" s="9" t="s">
        <v>5</v>
      </c>
      <c r="G246" s="9" t="s">
        <v>182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8"/>
        <v>06_60-70</v>
      </c>
      <c r="Q246" s="9" t="s">
        <v>64</v>
      </c>
      <c r="R246" s="9" t="s">
        <v>631</v>
      </c>
      <c r="S246" s="9">
        <f t="shared" si="19"/>
        <v>3669603</v>
      </c>
      <c r="T246" s="9">
        <f t="shared" si="17"/>
        <v>49389</v>
      </c>
    </row>
    <row r="247" spans="1:20" ht="14.45" x14ac:dyDescent="0.3">
      <c r="A247" s="9">
        <v>103</v>
      </c>
      <c r="B247" s="9" t="s">
        <v>15</v>
      </c>
      <c r="C247" s="9" t="s">
        <v>594</v>
      </c>
      <c r="D247" s="9" t="s">
        <v>224</v>
      </c>
      <c r="E247" s="9" t="s">
        <v>223</v>
      </c>
      <c r="F247" s="9" t="s">
        <v>5</v>
      </c>
      <c r="G247" s="9" t="s">
        <v>518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8"/>
        <v>08_80&gt;</v>
      </c>
      <c r="Q247" s="9" t="s">
        <v>64</v>
      </c>
      <c r="R247" s="9" t="s">
        <v>631</v>
      </c>
      <c r="S247" s="9">
        <f t="shared" si="19"/>
        <v>8334760</v>
      </c>
      <c r="T247" s="9">
        <f t="shared" si="17"/>
        <v>112177</v>
      </c>
    </row>
    <row r="248" spans="1:20" ht="14.45" x14ac:dyDescent="0.3">
      <c r="A248" s="9">
        <v>2</v>
      </c>
      <c r="B248" s="9" t="s">
        <v>15</v>
      </c>
      <c r="C248" s="9" t="s">
        <v>80</v>
      </c>
      <c r="D248" s="9" t="s">
        <v>222</v>
      </c>
      <c r="E248" s="9" t="s">
        <v>223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8"/>
        <v>05_50-60</v>
      </c>
      <c r="Q248" s="9" t="s">
        <v>64</v>
      </c>
      <c r="R248" s="9" t="s">
        <v>631</v>
      </c>
      <c r="S248" s="9">
        <f t="shared" si="19"/>
        <v>115642</v>
      </c>
      <c r="T248" s="9">
        <f t="shared" si="17"/>
        <v>1556</v>
      </c>
    </row>
    <row r="249" spans="1:20" ht="14.45" x14ac:dyDescent="0.3">
      <c r="A249" s="9">
        <v>437</v>
      </c>
      <c r="B249" s="9" t="s">
        <v>15</v>
      </c>
      <c r="C249" s="9" t="s">
        <v>298</v>
      </c>
      <c r="D249" s="9" t="s">
        <v>228</v>
      </c>
      <c r="E249" s="9" t="s">
        <v>223</v>
      </c>
      <c r="F249" s="9" t="s">
        <v>5</v>
      </c>
      <c r="G249" s="9" t="s">
        <v>169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8"/>
        <v>05_50-60</v>
      </c>
      <c r="Q249" s="9" t="s">
        <v>64</v>
      </c>
      <c r="R249" s="9" t="s">
        <v>631</v>
      </c>
      <c r="S249" s="9">
        <f t="shared" si="19"/>
        <v>25137114</v>
      </c>
      <c r="T249" s="9">
        <f t="shared" si="17"/>
        <v>338319</v>
      </c>
    </row>
    <row r="250" spans="1:20" ht="14.45" x14ac:dyDescent="0.3">
      <c r="A250" s="9">
        <v>6</v>
      </c>
      <c r="B250" s="9" t="s">
        <v>15</v>
      </c>
      <c r="C250" s="9" t="s">
        <v>374</v>
      </c>
      <c r="D250" s="9" t="s">
        <v>228</v>
      </c>
      <c r="E250" s="9" t="s">
        <v>223</v>
      </c>
      <c r="F250" s="9" t="s">
        <v>5</v>
      </c>
      <c r="G250" s="9" t="s">
        <v>182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8"/>
        <v>06_60-70</v>
      </c>
      <c r="Q250" s="9" t="s">
        <v>64</v>
      </c>
      <c r="R250" s="9" t="s">
        <v>631</v>
      </c>
      <c r="S250" s="9">
        <f t="shared" si="19"/>
        <v>405294</v>
      </c>
      <c r="T250" s="9">
        <f t="shared" si="17"/>
        <v>5455</v>
      </c>
    </row>
    <row r="251" spans="1:20" ht="14.45" x14ac:dyDescent="0.3">
      <c r="A251" s="9">
        <v>3848</v>
      </c>
      <c r="B251" s="9" t="s">
        <v>15</v>
      </c>
      <c r="C251" s="9" t="s">
        <v>464</v>
      </c>
      <c r="D251" s="9" t="s">
        <v>225</v>
      </c>
      <c r="E251" s="9" t="s">
        <v>223</v>
      </c>
      <c r="F251" s="9" t="s">
        <v>1</v>
      </c>
      <c r="G251" s="9" t="s">
        <v>303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8"/>
        <v>07_70-80</v>
      </c>
      <c r="Q251" s="9" t="s">
        <v>64</v>
      </c>
      <c r="R251" s="9" t="s">
        <v>631</v>
      </c>
      <c r="S251" s="9">
        <f t="shared" si="19"/>
        <v>300421056</v>
      </c>
      <c r="T251" s="9">
        <f t="shared" si="17"/>
        <v>4043352</v>
      </c>
    </row>
    <row r="252" spans="1:20" ht="14.45" x14ac:dyDescent="0.3">
      <c r="A252" s="9">
        <v>348</v>
      </c>
      <c r="B252" s="9" t="s">
        <v>15</v>
      </c>
      <c r="C252" s="9" t="s">
        <v>421</v>
      </c>
      <c r="D252" s="9" t="s">
        <v>225</v>
      </c>
      <c r="E252" s="9" t="s">
        <v>223</v>
      </c>
      <c r="F252" s="9" t="s">
        <v>5</v>
      </c>
      <c r="G252" s="9" t="s">
        <v>350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8"/>
        <v>08_80&gt;</v>
      </c>
      <c r="Q252" s="9" t="s">
        <v>64</v>
      </c>
      <c r="R252" s="9" t="s">
        <v>631</v>
      </c>
      <c r="S252" s="9">
        <f t="shared" si="19"/>
        <v>29401824</v>
      </c>
      <c r="T252" s="9">
        <f t="shared" si="17"/>
        <v>395718</v>
      </c>
    </row>
    <row r="253" spans="1:20" ht="14.45" x14ac:dyDescent="0.3">
      <c r="A253" s="9">
        <v>385</v>
      </c>
      <c r="B253" s="9" t="s">
        <v>15</v>
      </c>
      <c r="C253" s="9" t="s">
        <v>314</v>
      </c>
      <c r="D253" s="9" t="s">
        <v>224</v>
      </c>
      <c r="E253" s="9" t="s">
        <v>223</v>
      </c>
      <c r="F253" s="9" t="s">
        <v>5</v>
      </c>
      <c r="G253" s="9" t="s">
        <v>169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8"/>
        <v>03_30-40</v>
      </c>
      <c r="Q253" s="9" t="s">
        <v>64</v>
      </c>
      <c r="R253" s="9" t="s">
        <v>631</v>
      </c>
      <c r="S253" s="9">
        <f t="shared" si="19"/>
        <v>15006530</v>
      </c>
      <c r="T253" s="9">
        <f t="shared" si="17"/>
        <v>201972</v>
      </c>
    </row>
    <row r="254" spans="1:20" ht="14.45" x14ac:dyDescent="0.3">
      <c r="A254" s="9">
        <v>6728</v>
      </c>
      <c r="B254" s="9" t="s">
        <v>15</v>
      </c>
      <c r="C254" s="9" t="s">
        <v>120</v>
      </c>
      <c r="D254" s="9" t="s">
        <v>224</v>
      </c>
      <c r="E254" s="9" t="s">
        <v>223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8"/>
        <v>04_40-50</v>
      </c>
      <c r="Q254" s="9" t="s">
        <v>64</v>
      </c>
      <c r="R254" s="9" t="s">
        <v>631</v>
      </c>
      <c r="S254" s="9">
        <f t="shared" si="19"/>
        <v>305309912</v>
      </c>
      <c r="T254" s="9">
        <f t="shared" si="17"/>
        <v>4109151</v>
      </c>
    </row>
    <row r="255" spans="1:20" ht="14.45" x14ac:dyDescent="0.3">
      <c r="A255" s="9">
        <v>6</v>
      </c>
      <c r="B255" s="9" t="s">
        <v>15</v>
      </c>
      <c r="C255" s="9" t="s">
        <v>115</v>
      </c>
      <c r="D255" s="9" t="s">
        <v>225</v>
      </c>
      <c r="E255" s="9" t="s">
        <v>223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8"/>
        <v>06_60-70</v>
      </c>
      <c r="Q255" s="9" t="s">
        <v>64</v>
      </c>
      <c r="R255" s="9" t="s">
        <v>631</v>
      </c>
      <c r="S255" s="9">
        <f t="shared" si="19"/>
        <v>416196</v>
      </c>
      <c r="T255" s="9">
        <f t="shared" si="17"/>
        <v>5602</v>
      </c>
    </row>
    <row r="256" spans="1:20" ht="14.45" x14ac:dyDescent="0.3">
      <c r="A256" s="9">
        <v>1016</v>
      </c>
      <c r="B256" s="9" t="s">
        <v>15</v>
      </c>
      <c r="C256" s="9" t="s">
        <v>121</v>
      </c>
      <c r="D256" s="9" t="s">
        <v>224</v>
      </c>
      <c r="E256" s="9" t="s">
        <v>223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8"/>
        <v>04_40-50</v>
      </c>
      <c r="Q256" s="9" t="s">
        <v>64</v>
      </c>
      <c r="R256" s="9" t="s">
        <v>631</v>
      </c>
      <c r="S256" s="9">
        <f t="shared" si="19"/>
        <v>47744888</v>
      </c>
      <c r="T256" s="9">
        <f t="shared" ref="T256:T319" si="22">ROUND(S256/74.3,0)</f>
        <v>642596</v>
      </c>
    </row>
    <row r="257" spans="1:20" ht="14.45" x14ac:dyDescent="0.3">
      <c r="A257" s="9">
        <v>44</v>
      </c>
      <c r="B257" s="9" t="s">
        <v>15</v>
      </c>
      <c r="C257" s="9" t="s">
        <v>167</v>
      </c>
      <c r="D257" s="9" t="s">
        <v>224</v>
      </c>
      <c r="E257" s="9" t="s">
        <v>223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8"/>
        <v>06_60-70</v>
      </c>
      <c r="Q257" s="9" t="s">
        <v>64</v>
      </c>
      <c r="R257" s="9" t="s">
        <v>631</v>
      </c>
      <c r="S257" s="9">
        <f t="shared" si="19"/>
        <v>2912712</v>
      </c>
      <c r="T257" s="9">
        <f t="shared" si="22"/>
        <v>39202</v>
      </c>
    </row>
    <row r="258" spans="1:20" ht="14.45" x14ac:dyDescent="0.3">
      <c r="A258" s="9">
        <v>4</v>
      </c>
      <c r="B258" s="9" t="s">
        <v>15</v>
      </c>
      <c r="C258" s="9" t="s">
        <v>117</v>
      </c>
      <c r="D258" s="9" t="s">
        <v>225</v>
      </c>
      <c r="E258" s="9" t="s">
        <v>223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8"/>
        <v>07_70-80</v>
      </c>
      <c r="Q258" s="9" t="s">
        <v>64</v>
      </c>
      <c r="R258" s="9" t="s">
        <v>631</v>
      </c>
      <c r="S258" s="9">
        <f t="shared" si="19"/>
        <v>306656</v>
      </c>
      <c r="T258" s="9">
        <f t="shared" si="22"/>
        <v>4127</v>
      </c>
    </row>
    <row r="259" spans="1:20" ht="14.45" x14ac:dyDescent="0.3">
      <c r="A259" s="9">
        <v>32</v>
      </c>
      <c r="B259" s="9" t="s">
        <v>15</v>
      </c>
      <c r="C259" s="9" t="s">
        <v>142</v>
      </c>
      <c r="D259" s="9" t="s">
        <v>224</v>
      </c>
      <c r="E259" s="9" t="s">
        <v>223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3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631</v>
      </c>
      <c r="S259" s="9">
        <f t="shared" ref="S259:S322" si="24">M259*A259</f>
        <v>1151200</v>
      </c>
      <c r="T259" s="9">
        <f t="shared" si="22"/>
        <v>15494</v>
      </c>
    </row>
    <row r="260" spans="1:20" ht="14.45" x14ac:dyDescent="0.3">
      <c r="A260" s="9">
        <v>1794</v>
      </c>
      <c r="B260" s="9" t="s">
        <v>15</v>
      </c>
      <c r="C260" s="9" t="s">
        <v>432</v>
      </c>
      <c r="D260" s="9" t="s">
        <v>224</v>
      </c>
      <c r="E260" s="9" t="s">
        <v>223</v>
      </c>
      <c r="F260" s="9" t="s">
        <v>5</v>
      </c>
      <c r="G260" s="9" t="s">
        <v>182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3"/>
        <v>04_40-50</v>
      </c>
      <c r="Q260" s="9" t="s">
        <v>64</v>
      </c>
      <c r="R260" s="9" t="s">
        <v>631</v>
      </c>
      <c r="S260" s="9">
        <f t="shared" si="24"/>
        <v>80001636</v>
      </c>
      <c r="T260" s="9">
        <f t="shared" si="22"/>
        <v>1076738</v>
      </c>
    </row>
    <row r="261" spans="1:20" ht="14.45" x14ac:dyDescent="0.3">
      <c r="A261" s="9">
        <v>2</v>
      </c>
      <c r="B261" s="9" t="s">
        <v>15</v>
      </c>
      <c r="C261" s="9" t="s">
        <v>213</v>
      </c>
      <c r="D261" s="9" t="s">
        <v>228</v>
      </c>
      <c r="E261" s="9" t="s">
        <v>223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3"/>
        <v>07_70-80</v>
      </c>
      <c r="Q261" s="9" t="s">
        <v>64</v>
      </c>
      <c r="R261" s="9" t="s">
        <v>631</v>
      </c>
      <c r="S261" s="9">
        <f t="shared" si="24"/>
        <v>154144</v>
      </c>
      <c r="T261" s="9">
        <f t="shared" si="22"/>
        <v>2075</v>
      </c>
    </row>
    <row r="262" spans="1:20" ht="14.45" x14ac:dyDescent="0.3">
      <c r="A262" s="9">
        <v>2</v>
      </c>
      <c r="B262" s="9" t="s">
        <v>15</v>
      </c>
      <c r="C262" s="9" t="s">
        <v>214</v>
      </c>
      <c r="D262" s="9" t="s">
        <v>228</v>
      </c>
      <c r="E262" s="9" t="s">
        <v>223</v>
      </c>
      <c r="F262" s="9" t="s">
        <v>5</v>
      </c>
      <c r="G262" s="9" t="s">
        <v>169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3"/>
        <v>08_80&gt;</v>
      </c>
      <c r="Q262" s="9" t="s">
        <v>64</v>
      </c>
      <c r="R262" s="9" t="s">
        <v>631</v>
      </c>
      <c r="S262" s="9">
        <f t="shared" si="24"/>
        <v>164148</v>
      </c>
      <c r="T262" s="9">
        <f t="shared" si="22"/>
        <v>2209</v>
      </c>
    </row>
    <row r="263" spans="1:20" ht="14.45" x14ac:dyDescent="0.3">
      <c r="A263" s="9">
        <v>121</v>
      </c>
      <c r="B263" s="9" t="s">
        <v>15</v>
      </c>
      <c r="C263" s="9" t="s">
        <v>427</v>
      </c>
      <c r="D263" s="9" t="s">
        <v>225</v>
      </c>
      <c r="E263" s="9" t="s">
        <v>223</v>
      </c>
      <c r="F263" s="9" t="s">
        <v>1</v>
      </c>
      <c r="G263" s="9" t="s">
        <v>303</v>
      </c>
      <c r="H263" s="9" t="s">
        <v>197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3"/>
        <v>08_80&gt;</v>
      </c>
      <c r="Q263" s="9" t="s">
        <v>64</v>
      </c>
      <c r="R263" s="9" t="s">
        <v>631</v>
      </c>
      <c r="S263" s="9">
        <f t="shared" si="24"/>
        <v>11750431</v>
      </c>
      <c r="T263" s="9">
        <f t="shared" si="22"/>
        <v>158148</v>
      </c>
    </row>
    <row r="264" spans="1:20" ht="14.45" x14ac:dyDescent="0.3">
      <c r="A264" s="9">
        <v>61</v>
      </c>
      <c r="B264" s="9" t="s">
        <v>15</v>
      </c>
      <c r="C264" s="9" t="s">
        <v>465</v>
      </c>
      <c r="D264" s="9" t="s">
        <v>225</v>
      </c>
      <c r="E264" s="9" t="s">
        <v>223</v>
      </c>
      <c r="F264" s="9" t="s">
        <v>5</v>
      </c>
      <c r="G264" s="9" t="s">
        <v>350</v>
      </c>
      <c r="H264" s="9" t="s">
        <v>147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3"/>
        <v>08_80&gt;</v>
      </c>
      <c r="Q264" s="9" t="s">
        <v>64</v>
      </c>
      <c r="R264" s="9" t="s">
        <v>631</v>
      </c>
      <c r="S264" s="9">
        <f t="shared" si="24"/>
        <v>7030372</v>
      </c>
      <c r="T264" s="9">
        <f t="shared" si="22"/>
        <v>94621</v>
      </c>
    </row>
    <row r="265" spans="1:20" ht="14.45" x14ac:dyDescent="0.3">
      <c r="A265" s="9">
        <v>83</v>
      </c>
      <c r="B265" s="9" t="s">
        <v>15</v>
      </c>
      <c r="C265" s="9" t="s">
        <v>428</v>
      </c>
      <c r="D265" s="9" t="s">
        <v>225</v>
      </c>
      <c r="E265" s="9" t="s">
        <v>223</v>
      </c>
      <c r="F265" s="9" t="s">
        <v>5</v>
      </c>
      <c r="G265" s="9" t="s">
        <v>350</v>
      </c>
      <c r="H265" s="9" t="s">
        <v>148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3"/>
        <v>08_80&gt;</v>
      </c>
      <c r="Q265" s="9" t="s">
        <v>64</v>
      </c>
      <c r="R265" s="9" t="s">
        <v>631</v>
      </c>
      <c r="S265" s="9">
        <f t="shared" si="24"/>
        <v>10062007</v>
      </c>
      <c r="T265" s="9">
        <f t="shared" si="22"/>
        <v>135424</v>
      </c>
    </row>
    <row r="266" spans="1:20" ht="14.45" x14ac:dyDescent="0.3">
      <c r="A266" s="9">
        <v>201</v>
      </c>
      <c r="B266" s="9" t="s">
        <v>15</v>
      </c>
      <c r="C266" s="9" t="s">
        <v>422</v>
      </c>
      <c r="D266" s="9" t="s">
        <v>225</v>
      </c>
      <c r="E266" s="9" t="s">
        <v>223</v>
      </c>
      <c r="F266" s="9" t="s">
        <v>5</v>
      </c>
      <c r="G266" s="9" t="s">
        <v>350</v>
      </c>
      <c r="H266" s="9" t="s">
        <v>197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3"/>
        <v>08_80&gt;</v>
      </c>
      <c r="Q266" s="9" t="s">
        <v>64</v>
      </c>
      <c r="R266" s="9" t="s">
        <v>631</v>
      </c>
      <c r="S266" s="9">
        <f t="shared" si="24"/>
        <v>21740160</v>
      </c>
      <c r="T266" s="9">
        <f t="shared" si="22"/>
        <v>292600</v>
      </c>
    </row>
    <row r="267" spans="1:20" ht="14.45" x14ac:dyDescent="0.3">
      <c r="A267" s="9">
        <v>125</v>
      </c>
      <c r="B267" s="9" t="s">
        <v>15</v>
      </c>
      <c r="C267" s="9" t="s">
        <v>429</v>
      </c>
      <c r="D267" s="9" t="s">
        <v>225</v>
      </c>
      <c r="E267" s="9" t="s">
        <v>223</v>
      </c>
      <c r="F267" s="9" t="s">
        <v>5</v>
      </c>
      <c r="G267" s="9" t="s">
        <v>350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3"/>
        <v>08_80&gt;</v>
      </c>
      <c r="Q267" s="9" t="s">
        <v>64</v>
      </c>
      <c r="R267" s="9" t="s">
        <v>631</v>
      </c>
      <c r="S267" s="9">
        <f t="shared" si="24"/>
        <v>20651500</v>
      </c>
      <c r="T267" s="9">
        <f t="shared" si="22"/>
        <v>277948</v>
      </c>
    </row>
    <row r="268" spans="1:20" ht="14.45" x14ac:dyDescent="0.3">
      <c r="A268" s="9">
        <v>2</v>
      </c>
      <c r="B268" s="9" t="s">
        <v>15</v>
      </c>
      <c r="C268" s="9" t="s">
        <v>502</v>
      </c>
      <c r="D268" s="9" t="s">
        <v>225</v>
      </c>
      <c r="E268" s="9" t="s">
        <v>223</v>
      </c>
      <c r="F268" s="9" t="s">
        <v>5</v>
      </c>
      <c r="G268" s="9" t="s">
        <v>350</v>
      </c>
      <c r="H268" s="9" t="s">
        <v>342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3"/>
        <v>08_80&gt;</v>
      </c>
      <c r="Q268" s="9" t="s">
        <v>64</v>
      </c>
      <c r="R268" s="9" t="s">
        <v>631</v>
      </c>
      <c r="S268" s="9">
        <f t="shared" si="24"/>
        <v>312538</v>
      </c>
      <c r="T268" s="9">
        <f t="shared" si="22"/>
        <v>4206</v>
      </c>
    </row>
    <row r="269" spans="1:20" ht="14.45" x14ac:dyDescent="0.3">
      <c r="A269" s="9">
        <v>63</v>
      </c>
      <c r="B269" s="9" t="s">
        <v>15</v>
      </c>
      <c r="C269" s="9" t="s">
        <v>146</v>
      </c>
      <c r="D269" s="9" t="s">
        <v>225</v>
      </c>
      <c r="E269" s="9" t="s">
        <v>223</v>
      </c>
      <c r="F269" s="9" t="s">
        <v>5</v>
      </c>
      <c r="G269" s="9" t="s">
        <v>75</v>
      </c>
      <c r="H269" s="9" t="s">
        <v>147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3"/>
        <v>08_80&gt;</v>
      </c>
      <c r="Q269" s="9" t="s">
        <v>64</v>
      </c>
      <c r="R269" s="9" t="s">
        <v>631</v>
      </c>
      <c r="S269" s="9">
        <f t="shared" si="24"/>
        <v>5903289</v>
      </c>
      <c r="T269" s="9">
        <f t="shared" si="22"/>
        <v>79452</v>
      </c>
    </row>
    <row r="270" spans="1:20" ht="14.45" x14ac:dyDescent="0.3">
      <c r="A270" s="9">
        <v>2</v>
      </c>
      <c r="B270" s="9" t="s">
        <v>15</v>
      </c>
      <c r="C270" s="9" t="s">
        <v>321</v>
      </c>
      <c r="D270" s="9" t="s">
        <v>225</v>
      </c>
      <c r="E270" s="9" t="s">
        <v>223</v>
      </c>
      <c r="F270" s="9" t="s">
        <v>5</v>
      </c>
      <c r="G270" s="9" t="s">
        <v>75</v>
      </c>
      <c r="H270" s="9" t="s">
        <v>322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3"/>
        <v>08_80&gt;</v>
      </c>
      <c r="Q270" s="9" t="s">
        <v>64</v>
      </c>
      <c r="R270" s="9" t="s">
        <v>631</v>
      </c>
      <c r="S270" s="9">
        <f t="shared" si="24"/>
        <v>219980</v>
      </c>
      <c r="T270" s="9">
        <f t="shared" si="22"/>
        <v>2961</v>
      </c>
    </row>
    <row r="271" spans="1:20" ht="14.45" x14ac:dyDescent="0.3">
      <c r="A271" s="9">
        <v>73</v>
      </c>
      <c r="B271" s="9" t="s">
        <v>15</v>
      </c>
      <c r="C271" s="9" t="s">
        <v>231</v>
      </c>
      <c r="D271" s="9" t="s">
        <v>228</v>
      </c>
      <c r="E271" s="9" t="s">
        <v>227</v>
      </c>
      <c r="F271" s="9" t="s">
        <v>5</v>
      </c>
      <c r="G271" s="9" t="s">
        <v>169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3"/>
        <v>07_70-80</v>
      </c>
      <c r="Q271" s="9" t="s">
        <v>64</v>
      </c>
      <c r="R271" s="9" t="s">
        <v>631</v>
      </c>
      <c r="S271" s="9">
        <f t="shared" si="24"/>
        <v>5204827</v>
      </c>
      <c r="T271" s="9">
        <f t="shared" si="22"/>
        <v>70052</v>
      </c>
    </row>
    <row r="272" spans="1:20" ht="14.45" x14ac:dyDescent="0.3">
      <c r="A272" s="9">
        <v>117</v>
      </c>
      <c r="B272" s="9" t="s">
        <v>15</v>
      </c>
      <c r="C272" s="9" t="s">
        <v>595</v>
      </c>
      <c r="D272" s="9" t="s">
        <v>228</v>
      </c>
      <c r="E272" s="9" t="s">
        <v>227</v>
      </c>
      <c r="F272" s="9" t="s">
        <v>5</v>
      </c>
      <c r="G272" s="9" t="s">
        <v>518</v>
      </c>
      <c r="H272" s="9" t="s">
        <v>2</v>
      </c>
      <c r="I272" s="9">
        <v>13</v>
      </c>
      <c r="J272" s="9" t="s">
        <v>596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3"/>
        <v>07_70-80</v>
      </c>
      <c r="Q272" s="9" t="s">
        <v>64</v>
      </c>
      <c r="R272" s="9" t="s">
        <v>631</v>
      </c>
      <c r="S272" s="9">
        <f t="shared" si="24"/>
        <v>9007011</v>
      </c>
      <c r="T272" s="9">
        <f t="shared" si="22"/>
        <v>121225</v>
      </c>
    </row>
    <row r="273" spans="1:20" ht="14.45" x14ac:dyDescent="0.3">
      <c r="A273" s="9">
        <v>420</v>
      </c>
      <c r="B273" s="9" t="s">
        <v>15</v>
      </c>
      <c r="C273" s="9" t="s">
        <v>299</v>
      </c>
      <c r="D273" s="9" t="s">
        <v>228</v>
      </c>
      <c r="E273" s="9" t="s">
        <v>227</v>
      </c>
      <c r="F273" s="9" t="s">
        <v>5</v>
      </c>
      <c r="G273" s="9" t="s">
        <v>169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3"/>
        <v>06_60-70</v>
      </c>
      <c r="Q273" s="9" t="s">
        <v>64</v>
      </c>
      <c r="R273" s="9" t="s">
        <v>631</v>
      </c>
      <c r="S273" s="9">
        <f t="shared" si="24"/>
        <v>28651140</v>
      </c>
      <c r="T273" s="9">
        <f t="shared" si="22"/>
        <v>385614</v>
      </c>
    </row>
    <row r="274" spans="1:20" ht="14.45" x14ac:dyDescent="0.3">
      <c r="A274" s="9">
        <v>215</v>
      </c>
      <c r="B274" s="9" t="s">
        <v>15</v>
      </c>
      <c r="C274" s="9" t="s">
        <v>597</v>
      </c>
      <c r="D274" s="9" t="s">
        <v>228</v>
      </c>
      <c r="E274" s="9" t="s">
        <v>227</v>
      </c>
      <c r="F274" s="9" t="s">
        <v>5</v>
      </c>
      <c r="G274" s="9" t="s">
        <v>518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3"/>
        <v>06_60-70</v>
      </c>
      <c r="Q274" s="9" t="s">
        <v>64</v>
      </c>
      <c r="R274" s="9" t="s">
        <v>631</v>
      </c>
      <c r="S274" s="9">
        <f t="shared" si="24"/>
        <v>13822350</v>
      </c>
      <c r="T274" s="9">
        <f t="shared" si="22"/>
        <v>186034</v>
      </c>
    </row>
    <row r="275" spans="1:20" ht="14.45" x14ac:dyDescent="0.3">
      <c r="A275" s="9">
        <v>781</v>
      </c>
      <c r="B275" s="9" t="s">
        <v>15</v>
      </c>
      <c r="C275" s="9" t="s">
        <v>598</v>
      </c>
      <c r="D275" s="9" t="s">
        <v>224</v>
      </c>
      <c r="E275" s="9" t="s">
        <v>227</v>
      </c>
      <c r="F275" s="9" t="s">
        <v>1</v>
      </c>
      <c r="G275" s="9" t="s">
        <v>303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3"/>
        <v>04_40-50</v>
      </c>
      <c r="Q275" s="9" t="s">
        <v>64</v>
      </c>
      <c r="R275" s="9" t="s">
        <v>631</v>
      </c>
      <c r="S275" s="9">
        <f t="shared" si="24"/>
        <v>35765114</v>
      </c>
      <c r="T275" s="9">
        <f t="shared" si="22"/>
        <v>481361</v>
      </c>
    </row>
    <row r="276" spans="1:20" ht="14.45" x14ac:dyDescent="0.3">
      <c r="A276" s="9">
        <v>1598</v>
      </c>
      <c r="B276" s="9" t="s">
        <v>15</v>
      </c>
      <c r="C276" s="9" t="s">
        <v>232</v>
      </c>
      <c r="D276" s="9" t="s">
        <v>224</v>
      </c>
      <c r="E276" s="9" t="s">
        <v>227</v>
      </c>
      <c r="F276" s="9" t="s">
        <v>5</v>
      </c>
      <c r="G276" s="9" t="s">
        <v>182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3"/>
        <v>06_60-70</v>
      </c>
      <c r="Q276" s="9" t="s">
        <v>64</v>
      </c>
      <c r="R276" s="9" t="s">
        <v>631</v>
      </c>
      <c r="S276" s="9">
        <f t="shared" si="24"/>
        <v>100223364</v>
      </c>
      <c r="T276" s="9">
        <f t="shared" si="22"/>
        <v>1348901</v>
      </c>
    </row>
    <row r="277" spans="1:20" ht="14.45" x14ac:dyDescent="0.3">
      <c r="A277" s="9">
        <v>1</v>
      </c>
      <c r="B277" s="9" t="s">
        <v>15</v>
      </c>
      <c r="C277" s="9" t="s">
        <v>215</v>
      </c>
      <c r="D277" s="9" t="s">
        <v>224</v>
      </c>
      <c r="E277" s="9" t="s">
        <v>227</v>
      </c>
      <c r="F277" s="9" t="s">
        <v>5</v>
      </c>
      <c r="G277" s="9" t="s">
        <v>169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3"/>
        <v>05_50-60</v>
      </c>
      <c r="Q277" s="9" t="s">
        <v>64</v>
      </c>
      <c r="R277" s="9" t="s">
        <v>631</v>
      </c>
      <c r="S277" s="9">
        <f t="shared" si="24"/>
        <v>56255</v>
      </c>
      <c r="T277" s="9">
        <f t="shared" si="22"/>
        <v>757</v>
      </c>
    </row>
    <row r="278" spans="1:20" ht="14.45" x14ac:dyDescent="0.3">
      <c r="A278" s="9">
        <v>14</v>
      </c>
      <c r="B278" s="9" t="s">
        <v>15</v>
      </c>
      <c r="C278" s="9" t="s">
        <v>568</v>
      </c>
      <c r="D278" s="9" t="s">
        <v>224</v>
      </c>
      <c r="E278" s="9" t="s">
        <v>227</v>
      </c>
      <c r="F278" s="9" t="s">
        <v>5</v>
      </c>
      <c r="G278" s="9" t="s">
        <v>518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3"/>
        <v>06_60-70</v>
      </c>
      <c r="Q278" s="9" t="s">
        <v>64</v>
      </c>
      <c r="R278" s="9" t="s">
        <v>631</v>
      </c>
      <c r="S278" s="9">
        <f t="shared" si="24"/>
        <v>914592</v>
      </c>
      <c r="T278" s="9">
        <f t="shared" si="22"/>
        <v>12309</v>
      </c>
    </row>
    <row r="279" spans="1:20" ht="14.45" x14ac:dyDescent="0.3">
      <c r="A279" s="9">
        <v>19</v>
      </c>
      <c r="B279" s="9" t="s">
        <v>15</v>
      </c>
      <c r="C279" s="9" t="s">
        <v>624</v>
      </c>
      <c r="D279" s="9" t="s">
        <v>225</v>
      </c>
      <c r="E279" s="9" t="s">
        <v>227</v>
      </c>
      <c r="F279" s="9" t="s">
        <v>5</v>
      </c>
      <c r="G279" s="9" t="s">
        <v>350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3"/>
        <v>08_80&gt;</v>
      </c>
      <c r="Q279" s="9" t="s">
        <v>64</v>
      </c>
      <c r="R279" s="9" t="s">
        <v>631</v>
      </c>
      <c r="S279" s="9">
        <f t="shared" si="24"/>
        <v>2245610</v>
      </c>
      <c r="T279" s="9">
        <f t="shared" si="22"/>
        <v>30224</v>
      </c>
    </row>
    <row r="280" spans="1:20" ht="14.45" x14ac:dyDescent="0.3">
      <c r="A280" s="9">
        <v>2</v>
      </c>
      <c r="B280" s="9" t="s">
        <v>15</v>
      </c>
      <c r="C280" s="9" t="s">
        <v>466</v>
      </c>
      <c r="D280" s="9" t="s">
        <v>228</v>
      </c>
      <c r="E280" s="9" t="s">
        <v>227</v>
      </c>
      <c r="F280" s="9" t="s">
        <v>5</v>
      </c>
      <c r="G280" s="9" t="s">
        <v>169</v>
      </c>
      <c r="H280" s="9" t="s">
        <v>2</v>
      </c>
      <c r="I280" s="9">
        <v>13</v>
      </c>
      <c r="J280" s="9" t="s">
        <v>467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3"/>
        <v>08_80&gt;</v>
      </c>
      <c r="Q280" s="9" t="s">
        <v>64</v>
      </c>
      <c r="R280" s="9" t="s">
        <v>631</v>
      </c>
      <c r="S280" s="9">
        <f t="shared" si="24"/>
        <v>222280</v>
      </c>
      <c r="T280" s="9">
        <f t="shared" si="22"/>
        <v>2992</v>
      </c>
    </row>
    <row r="281" spans="1:20" ht="14.45" x14ac:dyDescent="0.3">
      <c r="A281" s="9">
        <v>71</v>
      </c>
      <c r="B281" s="9" t="s">
        <v>15</v>
      </c>
      <c r="C281" s="9" t="s">
        <v>503</v>
      </c>
      <c r="D281" s="9" t="s">
        <v>228</v>
      </c>
      <c r="E281" s="9" t="s">
        <v>227</v>
      </c>
      <c r="F281" s="9" t="s">
        <v>1</v>
      </c>
      <c r="G281" s="9" t="s">
        <v>303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3"/>
        <v>07_70-80</v>
      </c>
      <c r="Q281" s="9" t="s">
        <v>64</v>
      </c>
      <c r="R281" s="9" t="s">
        <v>631</v>
      </c>
      <c r="S281" s="9">
        <f t="shared" si="24"/>
        <v>5345093</v>
      </c>
      <c r="T281" s="9">
        <f t="shared" si="22"/>
        <v>71939</v>
      </c>
    </row>
    <row r="282" spans="1:20" ht="14.45" x14ac:dyDescent="0.3">
      <c r="A282" s="9">
        <v>2167</v>
      </c>
      <c r="B282" s="9" t="s">
        <v>15</v>
      </c>
      <c r="C282" s="9" t="s">
        <v>757</v>
      </c>
      <c r="D282" s="9" t="s">
        <v>228</v>
      </c>
      <c r="E282" s="9" t="s">
        <v>227</v>
      </c>
      <c r="F282" s="9" t="s">
        <v>5</v>
      </c>
      <c r="G282" s="9" t="s">
        <v>518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3"/>
        <v>04_40-50</v>
      </c>
      <c r="Q282" s="9" t="s">
        <v>64</v>
      </c>
      <c r="R282" s="9" t="s">
        <v>631</v>
      </c>
      <c r="S282" s="9">
        <f t="shared" si="24"/>
        <v>105944630</v>
      </c>
      <c r="T282" s="9">
        <f t="shared" si="22"/>
        <v>1425903</v>
      </c>
    </row>
    <row r="283" spans="1:20" ht="14.45" x14ac:dyDescent="0.3">
      <c r="A283" s="9">
        <v>224</v>
      </c>
      <c r="B283" s="9" t="s">
        <v>15</v>
      </c>
      <c r="C283" s="9" t="s">
        <v>216</v>
      </c>
      <c r="D283" s="9" t="s">
        <v>228</v>
      </c>
      <c r="E283" s="9" t="s">
        <v>227</v>
      </c>
      <c r="F283" s="9" t="s">
        <v>5</v>
      </c>
      <c r="G283" s="9" t="s">
        <v>169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3"/>
        <v>08_80&gt;</v>
      </c>
      <c r="Q283" s="9" t="s">
        <v>64</v>
      </c>
      <c r="R283" s="9" t="s">
        <v>631</v>
      </c>
      <c r="S283" s="9">
        <f t="shared" si="24"/>
        <v>19074496</v>
      </c>
      <c r="T283" s="9">
        <f t="shared" si="22"/>
        <v>256723</v>
      </c>
    </row>
    <row r="284" spans="1:20" ht="14.45" x14ac:dyDescent="0.3">
      <c r="A284" s="9">
        <v>24</v>
      </c>
      <c r="B284" s="9" t="s">
        <v>15</v>
      </c>
      <c r="C284" s="9" t="s">
        <v>504</v>
      </c>
      <c r="D284" s="9" t="s">
        <v>224</v>
      </c>
      <c r="E284" s="9" t="s">
        <v>227</v>
      </c>
      <c r="F284" s="9" t="s">
        <v>1</v>
      </c>
      <c r="G284" s="9" t="s">
        <v>303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3"/>
        <v>06_60-70</v>
      </c>
      <c r="Q284" s="9" t="s">
        <v>64</v>
      </c>
      <c r="R284" s="9" t="s">
        <v>631</v>
      </c>
      <c r="S284" s="9">
        <f t="shared" si="24"/>
        <v>1586832</v>
      </c>
      <c r="T284" s="9">
        <f t="shared" si="22"/>
        <v>21357</v>
      </c>
    </row>
    <row r="285" spans="1:20" ht="14.45" x14ac:dyDescent="0.3">
      <c r="A285" s="9">
        <v>50</v>
      </c>
      <c r="B285" s="9" t="s">
        <v>15</v>
      </c>
      <c r="C285" s="9" t="s">
        <v>217</v>
      </c>
      <c r="D285" s="9" t="s">
        <v>224</v>
      </c>
      <c r="E285" s="9" t="s">
        <v>227</v>
      </c>
      <c r="F285" s="9" t="s">
        <v>5</v>
      </c>
      <c r="G285" s="9" t="s">
        <v>169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3"/>
        <v>08_80&gt;</v>
      </c>
      <c r="Q285" s="9" t="s">
        <v>64</v>
      </c>
      <c r="R285" s="9" t="s">
        <v>631</v>
      </c>
      <c r="S285" s="9">
        <f t="shared" si="24"/>
        <v>4745700</v>
      </c>
      <c r="T285" s="9">
        <f t="shared" si="22"/>
        <v>63872</v>
      </c>
    </row>
    <row r="286" spans="1:20" ht="14.45" x14ac:dyDescent="0.3">
      <c r="A286" s="9">
        <v>104</v>
      </c>
      <c r="B286" s="9" t="s">
        <v>15</v>
      </c>
      <c r="C286" s="9" t="s">
        <v>218</v>
      </c>
      <c r="D286" s="9" t="s">
        <v>228</v>
      </c>
      <c r="E286" s="9" t="s">
        <v>227</v>
      </c>
      <c r="F286" s="9" t="s">
        <v>5</v>
      </c>
      <c r="G286" s="9" t="s">
        <v>169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3"/>
        <v>07_70-80</v>
      </c>
      <c r="Q286" s="9" t="s">
        <v>64</v>
      </c>
      <c r="R286" s="9" t="s">
        <v>631</v>
      </c>
      <c r="S286" s="9">
        <f t="shared" si="24"/>
        <v>8001552</v>
      </c>
      <c r="T286" s="9">
        <f t="shared" si="22"/>
        <v>107692</v>
      </c>
    </row>
    <row r="287" spans="1:20" ht="14.45" x14ac:dyDescent="0.3">
      <c r="A287" s="9">
        <v>19</v>
      </c>
      <c r="B287" s="9" t="s">
        <v>15</v>
      </c>
      <c r="C287" s="9" t="s">
        <v>599</v>
      </c>
      <c r="D287" s="9" t="s">
        <v>228</v>
      </c>
      <c r="E287" s="9" t="s">
        <v>227</v>
      </c>
      <c r="F287" s="9" t="s">
        <v>5</v>
      </c>
      <c r="G287" s="9" t="s">
        <v>518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3"/>
        <v>07_70-80</v>
      </c>
      <c r="Q287" s="9" t="s">
        <v>64</v>
      </c>
      <c r="R287" s="9" t="s">
        <v>631</v>
      </c>
      <c r="S287" s="9">
        <f t="shared" si="24"/>
        <v>1389090</v>
      </c>
      <c r="T287" s="9">
        <f t="shared" si="22"/>
        <v>18696</v>
      </c>
    </row>
    <row r="288" spans="1:20" ht="14.45" x14ac:dyDescent="0.3">
      <c r="A288" s="9">
        <v>23</v>
      </c>
      <c r="B288" s="9" t="s">
        <v>15</v>
      </c>
      <c r="C288" s="9" t="s">
        <v>219</v>
      </c>
      <c r="D288" s="9" t="s">
        <v>228</v>
      </c>
      <c r="E288" s="9" t="s">
        <v>227</v>
      </c>
      <c r="F288" s="9" t="s">
        <v>5</v>
      </c>
      <c r="G288" s="9" t="s">
        <v>169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3"/>
        <v>08_80&gt;</v>
      </c>
      <c r="Q288" s="9" t="s">
        <v>64</v>
      </c>
      <c r="R288" s="9" t="s">
        <v>631</v>
      </c>
      <c r="S288" s="9">
        <f t="shared" si="24"/>
        <v>2077889</v>
      </c>
      <c r="T288" s="9">
        <f t="shared" si="22"/>
        <v>27966</v>
      </c>
    </row>
    <row r="289" spans="1:20" ht="14.45" x14ac:dyDescent="0.3">
      <c r="A289" s="9">
        <v>98</v>
      </c>
      <c r="B289" s="9" t="s">
        <v>15</v>
      </c>
      <c r="C289" s="9" t="s">
        <v>600</v>
      </c>
      <c r="D289" s="9" t="s">
        <v>228</v>
      </c>
      <c r="E289" s="9" t="s">
        <v>227</v>
      </c>
      <c r="F289" s="9" t="s">
        <v>1</v>
      </c>
      <c r="G289" s="9" t="s">
        <v>303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3"/>
        <v>08_80&gt;</v>
      </c>
      <c r="Q289" s="9" t="s">
        <v>64</v>
      </c>
      <c r="R289" s="9" t="s">
        <v>631</v>
      </c>
      <c r="S289" s="9">
        <f t="shared" si="24"/>
        <v>10600660</v>
      </c>
      <c r="T289" s="9">
        <f t="shared" si="22"/>
        <v>142674</v>
      </c>
    </row>
    <row r="290" spans="1:20" ht="14.45" x14ac:dyDescent="0.3">
      <c r="A290" s="9">
        <v>24</v>
      </c>
      <c r="B290" s="9" t="s">
        <v>15</v>
      </c>
      <c r="C290" s="9" t="s">
        <v>469</v>
      </c>
      <c r="D290" s="9" t="s">
        <v>228</v>
      </c>
      <c r="E290" s="9" t="s">
        <v>227</v>
      </c>
      <c r="F290" s="9" t="s">
        <v>5</v>
      </c>
      <c r="G290" s="9" t="s">
        <v>169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3"/>
        <v>08_80&gt;</v>
      </c>
      <c r="Q290" s="9" t="s">
        <v>64</v>
      </c>
      <c r="R290" s="9" t="s">
        <v>631</v>
      </c>
      <c r="S290" s="9">
        <f t="shared" si="24"/>
        <v>2798640</v>
      </c>
      <c r="T290" s="9">
        <f t="shared" si="22"/>
        <v>37667</v>
      </c>
    </row>
    <row r="291" spans="1:20" ht="14.45" x14ac:dyDescent="0.3">
      <c r="A291" s="9">
        <v>2</v>
      </c>
      <c r="B291" s="9" t="s">
        <v>15</v>
      </c>
      <c r="C291" s="9" t="s">
        <v>505</v>
      </c>
      <c r="D291" s="9" t="s">
        <v>224</v>
      </c>
      <c r="E291" s="9" t="s">
        <v>227</v>
      </c>
      <c r="F291" s="9" t="s">
        <v>5</v>
      </c>
      <c r="G291" s="9" t="s">
        <v>350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3"/>
        <v>08_80&gt;</v>
      </c>
      <c r="Q291" s="9" t="s">
        <v>64</v>
      </c>
      <c r="R291" s="9" t="s">
        <v>631</v>
      </c>
      <c r="S291" s="9">
        <f t="shared" si="24"/>
        <v>228976</v>
      </c>
      <c r="T291" s="9">
        <f t="shared" si="22"/>
        <v>3082</v>
      </c>
    </row>
    <row r="292" spans="1:20" ht="14.45" x14ac:dyDescent="0.3">
      <c r="A292" s="9">
        <v>1</v>
      </c>
      <c r="B292" s="9" t="s">
        <v>15</v>
      </c>
      <c r="C292" s="9" t="s">
        <v>103</v>
      </c>
      <c r="D292" s="9" t="s">
        <v>228</v>
      </c>
      <c r="E292" s="9" t="s">
        <v>227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3"/>
        <v>08_80&gt;</v>
      </c>
      <c r="Q292" s="9" t="s">
        <v>64</v>
      </c>
      <c r="R292" s="9" t="s">
        <v>631</v>
      </c>
      <c r="S292" s="9">
        <f t="shared" si="24"/>
        <v>90910</v>
      </c>
      <c r="T292" s="9">
        <f t="shared" si="22"/>
        <v>1224</v>
      </c>
    </row>
    <row r="293" spans="1:20" ht="14.45" x14ac:dyDescent="0.3">
      <c r="A293" s="9">
        <v>7</v>
      </c>
      <c r="B293" s="9" t="s">
        <v>15</v>
      </c>
      <c r="C293" s="9" t="s">
        <v>183</v>
      </c>
      <c r="D293" s="9" t="s">
        <v>230</v>
      </c>
      <c r="E293" s="9" t="s">
        <v>227</v>
      </c>
      <c r="F293" s="9" t="s">
        <v>5</v>
      </c>
      <c r="G293" s="9" t="s">
        <v>75</v>
      </c>
      <c r="H293" s="9" t="s">
        <v>184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3"/>
        <v>08_80&gt;</v>
      </c>
      <c r="Q293" s="9" t="s">
        <v>64</v>
      </c>
      <c r="R293" s="9" t="s">
        <v>631</v>
      </c>
      <c r="S293" s="9">
        <f t="shared" si="24"/>
        <v>1522640</v>
      </c>
      <c r="T293" s="9">
        <f t="shared" si="22"/>
        <v>20493</v>
      </c>
    </row>
    <row r="294" spans="1:20" ht="14.45" x14ac:dyDescent="0.3">
      <c r="A294" s="9">
        <v>9</v>
      </c>
      <c r="B294" s="9" t="s">
        <v>15</v>
      </c>
      <c r="C294" s="9" t="s">
        <v>530</v>
      </c>
      <c r="D294" s="9" t="s">
        <v>230</v>
      </c>
      <c r="E294" s="9" t="s">
        <v>227</v>
      </c>
      <c r="F294" s="9" t="s">
        <v>5</v>
      </c>
      <c r="G294" s="9" t="s">
        <v>350</v>
      </c>
      <c r="H294" s="9" t="s">
        <v>601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3"/>
        <v>08_80&gt;</v>
      </c>
      <c r="Q294" s="9" t="s">
        <v>64</v>
      </c>
      <c r="R294" s="9" t="s">
        <v>631</v>
      </c>
      <c r="S294" s="9">
        <f t="shared" si="24"/>
        <v>1950804</v>
      </c>
      <c r="T294" s="9">
        <f t="shared" si="22"/>
        <v>26256</v>
      </c>
    </row>
    <row r="295" spans="1:20" ht="14.45" x14ac:dyDescent="0.3">
      <c r="A295" s="9">
        <v>5</v>
      </c>
      <c r="B295" s="9" t="s">
        <v>15</v>
      </c>
      <c r="C295" s="9" t="s">
        <v>602</v>
      </c>
      <c r="D295" s="9" t="s">
        <v>230</v>
      </c>
      <c r="E295" s="9" t="s">
        <v>227</v>
      </c>
      <c r="F295" s="9" t="s">
        <v>1</v>
      </c>
      <c r="G295" s="9" t="s">
        <v>303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3"/>
        <v>08_80&gt;</v>
      </c>
      <c r="Q295" s="9" t="s">
        <v>64</v>
      </c>
      <c r="R295" s="9" t="s">
        <v>631</v>
      </c>
      <c r="S295" s="9">
        <f t="shared" si="24"/>
        <v>535570</v>
      </c>
      <c r="T295" s="9">
        <f t="shared" si="22"/>
        <v>7208</v>
      </c>
    </row>
    <row r="296" spans="1:20" ht="14.45" x14ac:dyDescent="0.3">
      <c r="A296" s="9">
        <v>34</v>
      </c>
      <c r="B296" s="9" t="s">
        <v>15</v>
      </c>
      <c r="C296" s="9" t="s">
        <v>470</v>
      </c>
      <c r="D296" s="9" t="s">
        <v>230</v>
      </c>
      <c r="E296" s="9" t="s">
        <v>227</v>
      </c>
      <c r="F296" s="9" t="s">
        <v>5</v>
      </c>
      <c r="G296" s="9" t="s">
        <v>169</v>
      </c>
      <c r="H296" s="9" t="s">
        <v>187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3"/>
        <v>08_80&gt;</v>
      </c>
      <c r="Q296" s="9" t="s">
        <v>64</v>
      </c>
      <c r="R296" s="9" t="s">
        <v>631</v>
      </c>
      <c r="S296" s="9">
        <f t="shared" si="24"/>
        <v>4009790</v>
      </c>
      <c r="T296" s="9">
        <f t="shared" si="22"/>
        <v>53968</v>
      </c>
    </row>
    <row r="297" spans="1:20" ht="14.45" x14ac:dyDescent="0.3">
      <c r="A297" s="9">
        <v>23</v>
      </c>
      <c r="B297" s="9" t="s">
        <v>15</v>
      </c>
      <c r="C297" s="9" t="s">
        <v>552</v>
      </c>
      <c r="D297" s="9" t="s">
        <v>230</v>
      </c>
      <c r="E297" s="9" t="s">
        <v>227</v>
      </c>
      <c r="F297" s="9" t="s">
        <v>5</v>
      </c>
      <c r="G297" s="9" t="s">
        <v>350</v>
      </c>
      <c r="H297" s="9" t="s">
        <v>157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3"/>
        <v>08_80&gt;</v>
      </c>
      <c r="Q297" s="9" t="s">
        <v>64</v>
      </c>
      <c r="R297" s="9" t="s">
        <v>631</v>
      </c>
      <c r="S297" s="9">
        <f t="shared" si="24"/>
        <v>4810335</v>
      </c>
      <c r="T297" s="9">
        <f t="shared" si="22"/>
        <v>64742</v>
      </c>
    </row>
    <row r="298" spans="1:20" ht="14.45" x14ac:dyDescent="0.3">
      <c r="A298" s="9">
        <v>11</v>
      </c>
      <c r="B298" s="9" t="s">
        <v>15</v>
      </c>
      <c r="C298" s="9" t="s">
        <v>471</v>
      </c>
      <c r="D298" s="9" t="s">
        <v>230</v>
      </c>
      <c r="E298" s="9" t="s">
        <v>227</v>
      </c>
      <c r="F298" s="9" t="s">
        <v>5</v>
      </c>
      <c r="G298" s="9" t="s">
        <v>169</v>
      </c>
      <c r="H298" s="9" t="s">
        <v>186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3"/>
        <v>08_80&gt;</v>
      </c>
      <c r="Q298" s="9" t="s">
        <v>64</v>
      </c>
      <c r="R298" s="9" t="s">
        <v>631</v>
      </c>
      <c r="S298" s="9">
        <f t="shared" si="24"/>
        <v>1480600</v>
      </c>
      <c r="T298" s="9">
        <f t="shared" si="22"/>
        <v>19927</v>
      </c>
    </row>
    <row r="299" spans="1:20" ht="14.45" x14ac:dyDescent="0.3">
      <c r="A299" s="9">
        <v>6</v>
      </c>
      <c r="B299" s="9" t="s">
        <v>15</v>
      </c>
      <c r="C299" s="9" t="s">
        <v>531</v>
      </c>
      <c r="D299" s="9" t="s">
        <v>230</v>
      </c>
      <c r="E299" s="9" t="s">
        <v>227</v>
      </c>
      <c r="F299" s="9" t="s">
        <v>5</v>
      </c>
      <c r="G299" s="9" t="s">
        <v>350</v>
      </c>
      <c r="H299" s="9" t="s">
        <v>532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3"/>
        <v>08_80&gt;</v>
      </c>
      <c r="Q299" s="9" t="s">
        <v>64</v>
      </c>
      <c r="R299" s="9" t="s">
        <v>631</v>
      </c>
      <c r="S299" s="9">
        <f t="shared" si="24"/>
        <v>753000</v>
      </c>
      <c r="T299" s="9">
        <f t="shared" si="22"/>
        <v>10135</v>
      </c>
    </row>
    <row r="300" spans="1:20" ht="14.45" x14ac:dyDescent="0.3">
      <c r="A300" s="9">
        <v>19</v>
      </c>
      <c r="B300" s="9" t="s">
        <v>15</v>
      </c>
      <c r="C300" s="9" t="s">
        <v>553</v>
      </c>
      <c r="D300" s="9" t="s">
        <v>230</v>
      </c>
      <c r="E300" s="9" t="s">
        <v>227</v>
      </c>
      <c r="F300" s="9" t="s">
        <v>5</v>
      </c>
      <c r="G300" s="9" t="s">
        <v>350</v>
      </c>
      <c r="H300" s="9" t="s">
        <v>554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3"/>
        <v>08_80&gt;</v>
      </c>
      <c r="Q300" s="9" t="s">
        <v>64</v>
      </c>
      <c r="R300" s="9" t="s">
        <v>631</v>
      </c>
      <c r="S300" s="9">
        <f t="shared" si="24"/>
        <v>7808753</v>
      </c>
      <c r="T300" s="9">
        <f t="shared" si="22"/>
        <v>105098</v>
      </c>
    </row>
    <row r="301" spans="1:20" ht="14.45" x14ac:dyDescent="0.3">
      <c r="A301" s="9">
        <v>18</v>
      </c>
      <c r="B301" s="9" t="s">
        <v>15</v>
      </c>
      <c r="C301" s="9" t="s">
        <v>472</v>
      </c>
      <c r="D301" s="9" t="s">
        <v>228</v>
      </c>
      <c r="E301" s="9" t="s">
        <v>227</v>
      </c>
      <c r="F301" s="9" t="s">
        <v>1</v>
      </c>
      <c r="G301" s="9" t="s">
        <v>303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3"/>
        <v>08_80&gt;</v>
      </c>
      <c r="Q301" s="9" t="s">
        <v>64</v>
      </c>
      <c r="R301" s="9" t="s">
        <v>631</v>
      </c>
      <c r="S301" s="9">
        <f t="shared" si="24"/>
        <v>1571940</v>
      </c>
      <c r="T301" s="9">
        <f t="shared" si="22"/>
        <v>21157</v>
      </c>
    </row>
    <row r="302" spans="1:20" ht="14.45" x14ac:dyDescent="0.3">
      <c r="A302" s="9">
        <v>800</v>
      </c>
      <c r="B302" s="9" t="s">
        <v>15</v>
      </c>
      <c r="C302" s="9" t="s">
        <v>371</v>
      </c>
      <c r="D302" s="9" t="s">
        <v>228</v>
      </c>
      <c r="E302" s="9" t="s">
        <v>227</v>
      </c>
      <c r="F302" s="9" t="s">
        <v>5</v>
      </c>
      <c r="G302" s="9" t="s">
        <v>169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3"/>
        <v>08_80&gt;</v>
      </c>
      <c r="Q302" s="9" t="s">
        <v>64</v>
      </c>
      <c r="R302" s="9" t="s">
        <v>631</v>
      </c>
      <c r="S302" s="9">
        <f t="shared" si="24"/>
        <v>95995200</v>
      </c>
      <c r="T302" s="9">
        <f t="shared" si="22"/>
        <v>1291995</v>
      </c>
    </row>
    <row r="303" spans="1:20" ht="14.45" x14ac:dyDescent="0.3">
      <c r="A303" s="9">
        <v>6</v>
      </c>
      <c r="B303" s="9" t="s">
        <v>15</v>
      </c>
      <c r="C303" s="9" t="s">
        <v>506</v>
      </c>
      <c r="D303" s="9" t="s">
        <v>228</v>
      </c>
      <c r="E303" s="9" t="s">
        <v>227</v>
      </c>
      <c r="F303" s="9" t="s">
        <v>1</v>
      </c>
      <c r="G303" s="9" t="s">
        <v>303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3"/>
        <v>08_80&gt;</v>
      </c>
      <c r="Q303" s="9" t="s">
        <v>64</v>
      </c>
      <c r="R303" s="9" t="s">
        <v>631</v>
      </c>
      <c r="S303" s="9">
        <f t="shared" si="24"/>
        <v>747360</v>
      </c>
      <c r="T303" s="9">
        <f t="shared" si="22"/>
        <v>10059</v>
      </c>
    </row>
    <row r="304" spans="1:20" ht="14.45" x14ac:dyDescent="0.3">
      <c r="A304" s="9">
        <v>140</v>
      </c>
      <c r="B304" s="9" t="s">
        <v>15</v>
      </c>
      <c r="C304" s="9" t="s">
        <v>372</v>
      </c>
      <c r="D304" s="9" t="s">
        <v>228</v>
      </c>
      <c r="E304" s="9" t="s">
        <v>227</v>
      </c>
      <c r="F304" s="9" t="s">
        <v>5</v>
      </c>
      <c r="G304" s="9" t="s">
        <v>169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3"/>
        <v>08_80&gt;</v>
      </c>
      <c r="Q304" s="9" t="s">
        <v>64</v>
      </c>
      <c r="R304" s="9" t="s">
        <v>631</v>
      </c>
      <c r="S304" s="9">
        <f t="shared" si="24"/>
        <v>18822020</v>
      </c>
      <c r="T304" s="9">
        <f t="shared" si="22"/>
        <v>253325</v>
      </c>
    </row>
    <row r="305" spans="1:20" ht="14.45" x14ac:dyDescent="0.3">
      <c r="A305" s="9">
        <v>375</v>
      </c>
      <c r="B305" s="9" t="s">
        <v>15</v>
      </c>
      <c r="C305" s="9" t="s">
        <v>423</v>
      </c>
      <c r="D305" s="9" t="s">
        <v>222</v>
      </c>
      <c r="E305" s="9" t="s">
        <v>227</v>
      </c>
      <c r="F305" s="9" t="s">
        <v>5</v>
      </c>
      <c r="G305" s="9" t="s">
        <v>169</v>
      </c>
      <c r="H305" s="9" t="s">
        <v>367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3"/>
        <v>08_80&gt;</v>
      </c>
      <c r="Q305" s="9" t="s">
        <v>64</v>
      </c>
      <c r="R305" s="9" t="s">
        <v>631</v>
      </c>
      <c r="S305" s="9">
        <f t="shared" si="24"/>
        <v>45543375</v>
      </c>
      <c r="T305" s="9">
        <f t="shared" si="22"/>
        <v>612966</v>
      </c>
    </row>
    <row r="306" spans="1:20" ht="14.45" x14ac:dyDescent="0.3">
      <c r="A306" s="9">
        <v>6</v>
      </c>
      <c r="B306" s="9" t="s">
        <v>15</v>
      </c>
      <c r="C306" s="9" t="s">
        <v>556</v>
      </c>
      <c r="D306" s="9" t="s">
        <v>222</v>
      </c>
      <c r="E306" s="9" t="s">
        <v>227</v>
      </c>
      <c r="F306" s="9" t="s">
        <v>5</v>
      </c>
      <c r="G306" s="9" t="s">
        <v>169</v>
      </c>
      <c r="H306" s="9" t="s">
        <v>557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3"/>
        <v>08_80&gt;</v>
      </c>
      <c r="Q306" s="9" t="s">
        <v>64</v>
      </c>
      <c r="R306" s="9" t="s">
        <v>631</v>
      </c>
      <c r="S306" s="9">
        <f t="shared" si="24"/>
        <v>777720</v>
      </c>
      <c r="T306" s="9">
        <f t="shared" si="22"/>
        <v>10467</v>
      </c>
    </row>
    <row r="307" spans="1:20" ht="14.45" x14ac:dyDescent="0.3">
      <c r="A307" s="9">
        <v>41</v>
      </c>
      <c r="B307" s="9" t="s">
        <v>15</v>
      </c>
      <c r="C307" s="9" t="s">
        <v>108</v>
      </c>
      <c r="D307" s="9" t="s">
        <v>228</v>
      </c>
      <c r="E307" s="9" t="s">
        <v>227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3"/>
        <v>08_80&gt;</v>
      </c>
      <c r="Q307" s="9" t="s">
        <v>64</v>
      </c>
      <c r="R307" s="9" t="s">
        <v>631</v>
      </c>
      <c r="S307" s="9">
        <f t="shared" si="24"/>
        <v>4647924</v>
      </c>
      <c r="T307" s="9">
        <f t="shared" si="22"/>
        <v>62556</v>
      </c>
    </row>
    <row r="308" spans="1:20" ht="14.45" x14ac:dyDescent="0.3">
      <c r="A308" s="9">
        <v>5</v>
      </c>
      <c r="B308" s="9" t="s">
        <v>15</v>
      </c>
      <c r="C308" s="9" t="s">
        <v>110</v>
      </c>
      <c r="D308" s="9" t="s">
        <v>222</v>
      </c>
      <c r="E308" s="9" t="s">
        <v>227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3"/>
        <v>08_80&gt;</v>
      </c>
      <c r="Q308" s="9" t="s">
        <v>64</v>
      </c>
      <c r="R308" s="9" t="s">
        <v>631</v>
      </c>
      <c r="S308" s="9">
        <f t="shared" si="24"/>
        <v>586985</v>
      </c>
      <c r="T308" s="9">
        <f t="shared" si="22"/>
        <v>7900</v>
      </c>
    </row>
    <row r="309" spans="1:20" ht="14.45" x14ac:dyDescent="0.3">
      <c r="A309" s="9">
        <v>100</v>
      </c>
      <c r="B309" s="9" t="s">
        <v>15</v>
      </c>
      <c r="C309" s="9" t="s">
        <v>122</v>
      </c>
      <c r="D309" s="9" t="s">
        <v>228</v>
      </c>
      <c r="E309" s="9" t="s">
        <v>227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3"/>
        <v>08_80&gt;</v>
      </c>
      <c r="Q309" s="9" t="s">
        <v>64</v>
      </c>
      <c r="R309" s="9" t="s">
        <v>631</v>
      </c>
      <c r="S309" s="9">
        <f t="shared" si="24"/>
        <v>14407700</v>
      </c>
      <c r="T309" s="9">
        <f t="shared" si="22"/>
        <v>193913</v>
      </c>
    </row>
    <row r="310" spans="1:20" ht="14.45" x14ac:dyDescent="0.3">
      <c r="A310" s="9">
        <v>97</v>
      </c>
      <c r="B310" s="9" t="s">
        <v>15</v>
      </c>
      <c r="C310" s="9" t="s">
        <v>373</v>
      </c>
      <c r="D310" s="9" t="s">
        <v>228</v>
      </c>
      <c r="E310" s="9" t="s">
        <v>227</v>
      </c>
      <c r="F310" s="9" t="s">
        <v>5</v>
      </c>
      <c r="G310" s="9" t="s">
        <v>169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3"/>
        <v>08_80&gt;</v>
      </c>
      <c r="Q310" s="9" t="s">
        <v>64</v>
      </c>
      <c r="R310" s="9" t="s">
        <v>631</v>
      </c>
      <c r="S310" s="9">
        <f t="shared" si="24"/>
        <v>14935866</v>
      </c>
      <c r="T310" s="9">
        <f t="shared" si="22"/>
        <v>201021</v>
      </c>
    </row>
    <row r="311" spans="1:20" ht="14.45" x14ac:dyDescent="0.3">
      <c r="A311" s="9">
        <v>1</v>
      </c>
      <c r="B311" s="9" t="s">
        <v>15</v>
      </c>
      <c r="C311" s="9" t="s">
        <v>185</v>
      </c>
      <c r="D311" s="9" t="s">
        <v>225</v>
      </c>
      <c r="E311" s="9" t="s">
        <v>227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3"/>
        <v>08_80&gt;</v>
      </c>
      <c r="Q311" s="9" t="s">
        <v>64</v>
      </c>
      <c r="R311" s="9" t="s">
        <v>631</v>
      </c>
      <c r="S311" s="9">
        <f t="shared" si="24"/>
        <v>163870</v>
      </c>
      <c r="T311" s="9">
        <f t="shared" si="22"/>
        <v>2206</v>
      </c>
    </row>
    <row r="312" spans="1:20" ht="14.45" x14ac:dyDescent="0.3">
      <c r="A312" s="9">
        <v>7</v>
      </c>
      <c r="B312" s="9" t="s">
        <v>15</v>
      </c>
      <c r="C312" s="9" t="s">
        <v>558</v>
      </c>
      <c r="D312" s="9" t="s">
        <v>225</v>
      </c>
      <c r="E312" s="9" t="s">
        <v>227</v>
      </c>
      <c r="F312" s="9" t="s">
        <v>5</v>
      </c>
      <c r="G312" s="9" t="s">
        <v>350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3"/>
        <v>08_80&gt;</v>
      </c>
      <c r="Q312" s="9" t="s">
        <v>64</v>
      </c>
      <c r="R312" s="9" t="s">
        <v>631</v>
      </c>
      <c r="S312" s="9">
        <f t="shared" si="24"/>
        <v>1395093</v>
      </c>
      <c r="T312" s="9">
        <f t="shared" si="22"/>
        <v>18776</v>
      </c>
    </row>
    <row r="313" spans="1:20" ht="14.45" x14ac:dyDescent="0.3">
      <c r="A313" s="9">
        <v>12</v>
      </c>
      <c r="B313" s="9" t="s">
        <v>15</v>
      </c>
      <c r="C313" s="9" t="s">
        <v>603</v>
      </c>
      <c r="D313" s="9" t="s">
        <v>228</v>
      </c>
      <c r="E313" s="9" t="s">
        <v>227</v>
      </c>
      <c r="F313" s="9" t="s">
        <v>5</v>
      </c>
      <c r="G313" s="9" t="s">
        <v>795</v>
      </c>
      <c r="H313" s="9" t="s">
        <v>2</v>
      </c>
      <c r="I313" s="9">
        <v>13</v>
      </c>
      <c r="J313" s="9" t="s">
        <v>604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3"/>
        <v>08_80&gt;</v>
      </c>
      <c r="Q313" s="9" t="s">
        <v>64</v>
      </c>
      <c r="R313" s="9" t="s">
        <v>631</v>
      </c>
      <c r="S313" s="9">
        <f t="shared" si="24"/>
        <v>3959880</v>
      </c>
      <c r="T313" s="9">
        <f t="shared" si="22"/>
        <v>53296</v>
      </c>
    </row>
    <row r="314" spans="1:20" ht="14.45" x14ac:dyDescent="0.3">
      <c r="A314" s="9">
        <v>19</v>
      </c>
      <c r="B314" s="9" t="s">
        <v>15</v>
      </c>
      <c r="C314" s="9" t="s">
        <v>473</v>
      </c>
      <c r="D314" s="9" t="s">
        <v>228</v>
      </c>
      <c r="E314" s="9" t="s">
        <v>227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474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3"/>
        <v>08_80&gt;</v>
      </c>
      <c r="Q314" s="9" t="s">
        <v>64</v>
      </c>
      <c r="R314" s="9" t="s">
        <v>631</v>
      </c>
      <c r="S314" s="9">
        <f t="shared" si="24"/>
        <v>2671590</v>
      </c>
      <c r="T314" s="9">
        <f t="shared" si="22"/>
        <v>35957</v>
      </c>
    </row>
    <row r="315" spans="1:20" ht="14.45" x14ac:dyDescent="0.3">
      <c r="A315" s="9">
        <v>11</v>
      </c>
      <c r="B315" s="9" t="s">
        <v>15</v>
      </c>
      <c r="C315" s="9" t="s">
        <v>143</v>
      </c>
      <c r="D315" s="9" t="s">
        <v>228</v>
      </c>
      <c r="E315" s="9" t="s">
        <v>227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144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3"/>
        <v>08_80&gt;</v>
      </c>
      <c r="Q315" s="9" t="s">
        <v>64</v>
      </c>
      <c r="R315" s="9" t="s">
        <v>631</v>
      </c>
      <c r="S315" s="9">
        <f t="shared" si="24"/>
        <v>1794760</v>
      </c>
      <c r="T315" s="9">
        <f t="shared" si="22"/>
        <v>24156</v>
      </c>
    </row>
    <row r="316" spans="1:20" ht="14.45" x14ac:dyDescent="0.3">
      <c r="A316" s="9">
        <v>193</v>
      </c>
      <c r="B316" s="9" t="s">
        <v>15</v>
      </c>
      <c r="C316" s="9" t="s">
        <v>424</v>
      </c>
      <c r="D316" s="9" t="s">
        <v>228</v>
      </c>
      <c r="E316" s="9" t="s">
        <v>227</v>
      </c>
      <c r="F316" s="9" t="s">
        <v>5</v>
      </c>
      <c r="G316" s="9" t="s">
        <v>169</v>
      </c>
      <c r="H316" s="9" t="s">
        <v>2</v>
      </c>
      <c r="I316" s="9">
        <v>14</v>
      </c>
      <c r="J316" s="9" t="s">
        <v>144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3"/>
        <v>08_80&gt;</v>
      </c>
      <c r="Q316" s="9" t="s">
        <v>64</v>
      </c>
      <c r="R316" s="9" t="s">
        <v>631</v>
      </c>
      <c r="S316" s="9">
        <f t="shared" si="24"/>
        <v>30110123</v>
      </c>
      <c r="T316" s="9">
        <f t="shared" si="22"/>
        <v>405251</v>
      </c>
    </row>
    <row r="317" spans="1:20" ht="14.45" x14ac:dyDescent="0.3">
      <c r="A317" s="9">
        <v>16</v>
      </c>
      <c r="B317" s="9" t="s">
        <v>15</v>
      </c>
      <c r="C317" s="9" t="s">
        <v>500</v>
      </c>
      <c r="D317" s="9" t="s">
        <v>228</v>
      </c>
      <c r="E317" s="9" t="s">
        <v>227</v>
      </c>
      <c r="F317" s="9" t="s">
        <v>1</v>
      </c>
      <c r="G317" s="9" t="s">
        <v>303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3"/>
        <v>08_80&gt;</v>
      </c>
      <c r="Q317" s="9" t="s">
        <v>64</v>
      </c>
      <c r="R317" s="9" t="s">
        <v>631</v>
      </c>
      <c r="S317" s="9">
        <f t="shared" si="24"/>
        <v>1818368</v>
      </c>
      <c r="T317" s="9">
        <f t="shared" si="22"/>
        <v>24473</v>
      </c>
    </row>
    <row r="318" spans="1:20" ht="14.45" x14ac:dyDescent="0.3">
      <c r="A318" s="9">
        <v>196</v>
      </c>
      <c r="B318" s="9" t="s">
        <v>15</v>
      </c>
      <c r="C318" s="9" t="s">
        <v>369</v>
      </c>
      <c r="D318" s="9" t="s">
        <v>228</v>
      </c>
      <c r="E318" s="9" t="s">
        <v>227</v>
      </c>
      <c r="F318" s="9" t="s">
        <v>5</v>
      </c>
      <c r="G318" s="9" t="s">
        <v>169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3"/>
        <v>08_80&gt;</v>
      </c>
      <c r="Q318" s="9" t="s">
        <v>64</v>
      </c>
      <c r="R318" s="9" t="s">
        <v>631</v>
      </c>
      <c r="S318" s="9">
        <f t="shared" si="24"/>
        <v>22287748</v>
      </c>
      <c r="T318" s="9">
        <f t="shared" si="22"/>
        <v>299970</v>
      </c>
    </row>
    <row r="319" spans="1:20" ht="14.45" x14ac:dyDescent="0.3">
      <c r="A319" s="9">
        <v>13</v>
      </c>
      <c r="B319" s="9" t="s">
        <v>15</v>
      </c>
      <c r="C319" s="9" t="s">
        <v>468</v>
      </c>
      <c r="D319" s="9" t="s">
        <v>228</v>
      </c>
      <c r="E319" s="9" t="s">
        <v>227</v>
      </c>
      <c r="F319" s="9" t="s">
        <v>5</v>
      </c>
      <c r="G319" s="9" t="s">
        <v>169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3"/>
        <v>08_80&gt;</v>
      </c>
      <c r="Q319" s="9" t="s">
        <v>64</v>
      </c>
      <c r="R319" s="9" t="s">
        <v>631</v>
      </c>
      <c r="S319" s="9">
        <f t="shared" si="24"/>
        <v>1470144</v>
      </c>
      <c r="T319" s="9">
        <f t="shared" si="22"/>
        <v>19787</v>
      </c>
    </row>
    <row r="320" spans="1:20" ht="14.45" x14ac:dyDescent="0.3">
      <c r="A320" s="9">
        <v>4</v>
      </c>
      <c r="B320" s="9" t="s">
        <v>15</v>
      </c>
      <c r="C320" s="9" t="s">
        <v>111</v>
      </c>
      <c r="D320" s="9" t="s">
        <v>228</v>
      </c>
      <c r="E320" s="9" t="s">
        <v>227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3"/>
        <v>08_80&gt;</v>
      </c>
      <c r="Q320" s="9" t="s">
        <v>64</v>
      </c>
      <c r="R320" s="9" t="s">
        <v>631</v>
      </c>
      <c r="S320" s="9">
        <f t="shared" si="24"/>
        <v>429960</v>
      </c>
      <c r="T320" s="9">
        <f t="shared" ref="T320:T383" si="27">ROUND(S320/74.3,0)</f>
        <v>5787</v>
      </c>
    </row>
    <row r="321" spans="1:20" ht="14.45" x14ac:dyDescent="0.3">
      <c r="A321" s="9">
        <v>2</v>
      </c>
      <c r="B321" s="9" t="s">
        <v>15</v>
      </c>
      <c r="C321" s="9" t="s">
        <v>145</v>
      </c>
      <c r="D321" s="9" t="s">
        <v>228</v>
      </c>
      <c r="E321" s="9" t="s">
        <v>227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3"/>
        <v>08_80&gt;</v>
      </c>
      <c r="Q321" s="9" t="s">
        <v>64</v>
      </c>
      <c r="R321" s="9" t="s">
        <v>631</v>
      </c>
      <c r="S321" s="9">
        <f t="shared" si="24"/>
        <v>203050</v>
      </c>
      <c r="T321" s="9">
        <f t="shared" si="27"/>
        <v>2733</v>
      </c>
    </row>
    <row r="322" spans="1:20" ht="14.45" x14ac:dyDescent="0.3">
      <c r="A322" s="9">
        <v>468</v>
      </c>
      <c r="B322" s="9" t="s">
        <v>15</v>
      </c>
      <c r="C322" s="9" t="s">
        <v>315</v>
      </c>
      <c r="D322" s="9" t="s">
        <v>224</v>
      </c>
      <c r="E322" s="9" t="s">
        <v>227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3"/>
        <v>05_50-60</v>
      </c>
      <c r="Q322" s="9" t="s">
        <v>64</v>
      </c>
      <c r="R322" s="9" t="s">
        <v>631</v>
      </c>
      <c r="S322" s="9">
        <f t="shared" si="24"/>
        <v>24491376</v>
      </c>
      <c r="T322" s="9">
        <f t="shared" si="27"/>
        <v>329628</v>
      </c>
    </row>
    <row r="323" spans="1:20" ht="14.45" x14ac:dyDescent="0.3">
      <c r="A323" s="9">
        <v>2</v>
      </c>
      <c r="B323" s="9" t="s">
        <v>15</v>
      </c>
      <c r="C323" s="9" t="s">
        <v>316</v>
      </c>
      <c r="D323" s="9" t="s">
        <v>224</v>
      </c>
      <c r="E323" s="9" t="s">
        <v>227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8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631</v>
      </c>
      <c r="S323" s="9">
        <f t="shared" ref="S323:S386" si="29">M323*A323</f>
        <v>77184</v>
      </c>
      <c r="T323" s="9">
        <f t="shared" si="27"/>
        <v>1039</v>
      </c>
    </row>
    <row r="324" spans="1:20" ht="14.45" x14ac:dyDescent="0.3">
      <c r="A324" s="9">
        <v>1</v>
      </c>
      <c r="B324" s="9" t="s">
        <v>15</v>
      </c>
      <c r="C324" s="9" t="s">
        <v>425</v>
      </c>
      <c r="D324" s="9" t="s">
        <v>228</v>
      </c>
      <c r="E324" s="9" t="s">
        <v>227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8"/>
        <v>04_40-50</v>
      </c>
      <c r="Q324" s="9" t="s">
        <v>64</v>
      </c>
      <c r="R324" s="9" t="s">
        <v>631</v>
      </c>
      <c r="S324" s="9">
        <f t="shared" si="29"/>
        <v>48123</v>
      </c>
      <c r="T324" s="9">
        <f t="shared" si="27"/>
        <v>648</v>
      </c>
    </row>
    <row r="325" spans="1:20" ht="14.45" x14ac:dyDescent="0.3">
      <c r="A325" s="9">
        <v>52</v>
      </c>
      <c r="B325" s="9" t="s">
        <v>15</v>
      </c>
      <c r="C325" s="9" t="s">
        <v>320</v>
      </c>
      <c r="D325" s="9" t="s">
        <v>228</v>
      </c>
      <c r="E325" s="9" t="s">
        <v>227</v>
      </c>
      <c r="F325" s="9" t="s">
        <v>5</v>
      </c>
      <c r="G325" s="9" t="s">
        <v>182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8"/>
        <v>05_50-60</v>
      </c>
      <c r="Q325" s="9" t="s">
        <v>64</v>
      </c>
      <c r="R325" s="9" t="s">
        <v>631</v>
      </c>
      <c r="S325" s="9">
        <f t="shared" si="29"/>
        <v>2875444</v>
      </c>
      <c r="T325" s="9">
        <f t="shared" si="27"/>
        <v>38700</v>
      </c>
    </row>
    <row r="326" spans="1:20" ht="14.45" x14ac:dyDescent="0.3">
      <c r="A326" s="9">
        <v>643</v>
      </c>
      <c r="B326" s="9" t="s">
        <v>15</v>
      </c>
      <c r="C326" s="9" t="s">
        <v>318</v>
      </c>
      <c r="D326" s="9" t="s">
        <v>224</v>
      </c>
      <c r="E326" s="9" t="s">
        <v>227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8"/>
        <v>05_50-60</v>
      </c>
      <c r="Q326" s="9" t="s">
        <v>64</v>
      </c>
      <c r="R326" s="9" t="s">
        <v>631</v>
      </c>
      <c r="S326" s="9">
        <f t="shared" si="29"/>
        <v>35769447</v>
      </c>
      <c r="T326" s="9">
        <f t="shared" si="27"/>
        <v>481419</v>
      </c>
    </row>
    <row r="327" spans="1:20" ht="14.45" x14ac:dyDescent="0.3">
      <c r="A327" s="9">
        <v>246</v>
      </c>
      <c r="B327" s="9" t="s">
        <v>15</v>
      </c>
      <c r="C327" s="9" t="s">
        <v>426</v>
      </c>
      <c r="D327" s="9" t="s">
        <v>224</v>
      </c>
      <c r="E327" s="9" t="s">
        <v>227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8"/>
        <v>04_40-50</v>
      </c>
      <c r="Q327" s="9" t="s">
        <v>64</v>
      </c>
      <c r="R327" s="9" t="s">
        <v>631</v>
      </c>
      <c r="S327" s="9">
        <f t="shared" si="29"/>
        <v>11516982</v>
      </c>
      <c r="T327" s="9">
        <f t="shared" si="27"/>
        <v>155006</v>
      </c>
    </row>
    <row r="328" spans="1:20" ht="14.45" x14ac:dyDescent="0.3">
      <c r="A328" s="9">
        <v>138</v>
      </c>
      <c r="B328" s="9" t="s">
        <v>15</v>
      </c>
      <c r="C328" s="9" t="s">
        <v>319</v>
      </c>
      <c r="D328" s="9" t="s">
        <v>224</v>
      </c>
      <c r="E328" s="9" t="s">
        <v>227</v>
      </c>
      <c r="F328" s="9" t="s">
        <v>5</v>
      </c>
      <c r="G328" s="9" t="s">
        <v>182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8"/>
        <v>05_50-60</v>
      </c>
      <c r="Q328" s="9" t="s">
        <v>64</v>
      </c>
      <c r="R328" s="9" t="s">
        <v>631</v>
      </c>
      <c r="S328" s="9">
        <f t="shared" si="29"/>
        <v>8078796</v>
      </c>
      <c r="T328" s="9">
        <f t="shared" si="27"/>
        <v>108732</v>
      </c>
    </row>
    <row r="329" spans="1:20" ht="14.45" x14ac:dyDescent="0.3">
      <c r="A329" s="9">
        <v>27</v>
      </c>
      <c r="B329" s="9" t="s">
        <v>15</v>
      </c>
      <c r="C329" s="9" t="s">
        <v>605</v>
      </c>
      <c r="D329" s="9" t="s">
        <v>222</v>
      </c>
      <c r="E329" s="9" t="s">
        <v>227</v>
      </c>
      <c r="F329" s="9" t="s">
        <v>5</v>
      </c>
      <c r="G329" s="9" t="s">
        <v>182</v>
      </c>
      <c r="H329" s="9" t="s">
        <v>367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8"/>
        <v>08_80&gt;</v>
      </c>
      <c r="Q329" s="9" t="s">
        <v>64</v>
      </c>
      <c r="R329" s="9" t="s">
        <v>631</v>
      </c>
      <c r="S329" s="9">
        <f t="shared" si="29"/>
        <v>2348433</v>
      </c>
      <c r="T329" s="9">
        <f t="shared" si="27"/>
        <v>31607</v>
      </c>
    </row>
    <row r="330" spans="1:20" ht="14.45" x14ac:dyDescent="0.3">
      <c r="A330" s="9">
        <v>2</v>
      </c>
      <c r="B330" s="9" t="s">
        <v>15</v>
      </c>
      <c r="C330" s="9" t="s">
        <v>317</v>
      </c>
      <c r="D330" s="9" t="s">
        <v>224</v>
      </c>
      <c r="E330" s="9" t="s">
        <v>227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8"/>
        <v>08_80&gt;</v>
      </c>
      <c r="Q330" s="9" t="s">
        <v>64</v>
      </c>
      <c r="R330" s="9" t="s">
        <v>631</v>
      </c>
      <c r="S330" s="9">
        <f t="shared" si="29"/>
        <v>174876</v>
      </c>
      <c r="T330" s="9">
        <f t="shared" si="27"/>
        <v>2354</v>
      </c>
    </row>
    <row r="331" spans="1:20" ht="14.45" x14ac:dyDescent="0.3">
      <c r="A331" s="9">
        <v>105</v>
      </c>
      <c r="B331" s="9" t="s">
        <v>15</v>
      </c>
      <c r="C331" s="9" t="s">
        <v>149</v>
      </c>
      <c r="D331" s="9" t="s">
        <v>229</v>
      </c>
      <c r="E331" s="9" t="s">
        <v>223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8"/>
        <v>03_30-40</v>
      </c>
      <c r="Q331" s="9" t="s">
        <v>64</v>
      </c>
      <c r="R331" s="9" t="s">
        <v>631</v>
      </c>
      <c r="S331" s="9">
        <f t="shared" si="29"/>
        <v>4092900</v>
      </c>
      <c r="T331" s="9">
        <f t="shared" si="27"/>
        <v>55086</v>
      </c>
    </row>
    <row r="332" spans="1:20" ht="14.45" x14ac:dyDescent="0.3">
      <c r="A332" s="9">
        <v>2</v>
      </c>
      <c r="B332" s="9" t="s">
        <v>15</v>
      </c>
      <c r="C332" s="9" t="s">
        <v>83</v>
      </c>
      <c r="D332" s="9" t="s">
        <v>228</v>
      </c>
      <c r="E332" s="9" t="s">
        <v>223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8"/>
        <v>03_30-40</v>
      </c>
      <c r="Q332" s="9" t="s">
        <v>64</v>
      </c>
      <c r="R332" s="9" t="s">
        <v>631</v>
      </c>
      <c r="S332" s="9">
        <f t="shared" si="29"/>
        <v>79580</v>
      </c>
      <c r="T332" s="9">
        <f t="shared" si="27"/>
        <v>1071</v>
      </c>
    </row>
    <row r="333" spans="1:20" ht="14.45" x14ac:dyDescent="0.3">
      <c r="A333" s="9">
        <v>61</v>
      </c>
      <c r="B333" s="9" t="s">
        <v>15</v>
      </c>
      <c r="C333" s="9" t="s">
        <v>606</v>
      </c>
      <c r="D333" s="9" t="s">
        <v>228</v>
      </c>
      <c r="E333" s="9" t="s">
        <v>223</v>
      </c>
      <c r="F333" s="9" t="s">
        <v>5</v>
      </c>
      <c r="G333" s="9" t="s">
        <v>518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8"/>
        <v>08_80&gt;</v>
      </c>
      <c r="Q333" s="9" t="s">
        <v>64</v>
      </c>
      <c r="R333" s="9" t="s">
        <v>631</v>
      </c>
      <c r="S333" s="9">
        <f t="shared" si="29"/>
        <v>7264368</v>
      </c>
      <c r="T333" s="9">
        <f t="shared" si="27"/>
        <v>97771</v>
      </c>
    </row>
    <row r="334" spans="1:20" ht="14.45" x14ac:dyDescent="0.3">
      <c r="A334" s="9">
        <v>16</v>
      </c>
      <c r="B334" s="9" t="s">
        <v>15</v>
      </c>
      <c r="C334" s="9" t="s">
        <v>625</v>
      </c>
      <c r="D334" s="9" t="s">
        <v>224</v>
      </c>
      <c r="E334" s="9" t="s">
        <v>223</v>
      </c>
      <c r="F334" s="9" t="s">
        <v>5</v>
      </c>
      <c r="G334" s="9" t="s">
        <v>518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8"/>
        <v>08_80&gt;</v>
      </c>
      <c r="Q334" s="9" t="s">
        <v>64</v>
      </c>
      <c r="R334" s="9" t="s">
        <v>631</v>
      </c>
      <c r="S334" s="9">
        <f t="shared" si="29"/>
        <v>1708480</v>
      </c>
      <c r="T334" s="9">
        <f t="shared" si="27"/>
        <v>22994</v>
      </c>
    </row>
    <row r="335" spans="1:20" ht="14.45" x14ac:dyDescent="0.3">
      <c r="A335" s="9">
        <v>11</v>
      </c>
      <c r="B335" s="9" t="s">
        <v>15</v>
      </c>
      <c r="C335" s="9" t="s">
        <v>626</v>
      </c>
      <c r="D335" s="9" t="s">
        <v>228</v>
      </c>
      <c r="E335" s="9" t="s">
        <v>223</v>
      </c>
      <c r="F335" s="9" t="s">
        <v>5</v>
      </c>
      <c r="G335" s="9" t="s">
        <v>518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8"/>
        <v>08_80&gt;</v>
      </c>
      <c r="Q335" s="9" t="s">
        <v>64</v>
      </c>
      <c r="R335" s="9" t="s">
        <v>631</v>
      </c>
      <c r="S335" s="9">
        <f t="shared" si="29"/>
        <v>2125200</v>
      </c>
      <c r="T335" s="9">
        <f t="shared" si="27"/>
        <v>28603</v>
      </c>
    </row>
    <row r="336" spans="1:20" ht="14.45" x14ac:dyDescent="0.3">
      <c r="A336" s="9">
        <v>10</v>
      </c>
      <c r="B336" s="9" t="s">
        <v>15</v>
      </c>
      <c r="C336" s="9" t="s">
        <v>627</v>
      </c>
      <c r="D336" s="9" t="s">
        <v>225</v>
      </c>
      <c r="E336" s="9" t="s">
        <v>223</v>
      </c>
      <c r="F336" s="9" t="s">
        <v>5</v>
      </c>
      <c r="G336" s="9" t="s">
        <v>350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8"/>
        <v>08_80&gt;</v>
      </c>
      <c r="Q336" s="9" t="s">
        <v>64</v>
      </c>
      <c r="R336" s="9" t="s">
        <v>631</v>
      </c>
      <c r="S336" s="9">
        <f t="shared" si="29"/>
        <v>1269990</v>
      </c>
      <c r="T336" s="9">
        <f t="shared" si="27"/>
        <v>17093</v>
      </c>
    </row>
    <row r="337" spans="1:20" ht="14.45" x14ac:dyDescent="0.3">
      <c r="A337" s="9">
        <v>2</v>
      </c>
      <c r="B337" s="9" t="s">
        <v>15</v>
      </c>
      <c r="C337" s="9" t="s">
        <v>204</v>
      </c>
      <c r="D337" s="9" t="s">
        <v>228</v>
      </c>
      <c r="E337" s="9" t="s">
        <v>223</v>
      </c>
      <c r="F337" s="9" t="s">
        <v>5</v>
      </c>
      <c r="G337" s="9" t="s">
        <v>182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8"/>
        <v>07_70-80</v>
      </c>
      <c r="Q337" s="9" t="s">
        <v>64</v>
      </c>
      <c r="R337" s="9" t="s">
        <v>631</v>
      </c>
      <c r="S337" s="9">
        <f t="shared" si="29"/>
        <v>140980</v>
      </c>
      <c r="T337" s="9">
        <f t="shared" si="27"/>
        <v>1897</v>
      </c>
    </row>
    <row r="338" spans="1:20" ht="14.45" x14ac:dyDescent="0.3">
      <c r="A338" s="9">
        <v>2</v>
      </c>
      <c r="B338" s="9" t="s">
        <v>15</v>
      </c>
      <c r="C338" s="9" t="s">
        <v>220</v>
      </c>
      <c r="D338" s="9" t="s">
        <v>225</v>
      </c>
      <c r="E338" s="9" t="s">
        <v>223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8"/>
        <v>08_80&gt;</v>
      </c>
      <c r="Q338" s="9" t="s">
        <v>64</v>
      </c>
      <c r="R338" s="9" t="s">
        <v>631</v>
      </c>
      <c r="S338" s="9">
        <f t="shared" si="29"/>
        <v>303770</v>
      </c>
      <c r="T338" s="9">
        <f t="shared" si="27"/>
        <v>4088</v>
      </c>
    </row>
    <row r="339" spans="1:20" ht="14.45" x14ac:dyDescent="0.3">
      <c r="A339" s="9">
        <v>155</v>
      </c>
      <c r="B339" s="9" t="s">
        <v>15</v>
      </c>
      <c r="C339" s="9" t="s">
        <v>463</v>
      </c>
      <c r="D339" s="9" t="s">
        <v>228</v>
      </c>
      <c r="E339" s="9" t="s">
        <v>223</v>
      </c>
      <c r="F339" s="9" t="s">
        <v>1</v>
      </c>
      <c r="G339" s="9" t="s">
        <v>303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8"/>
        <v>08_80&gt;</v>
      </c>
      <c r="Q339" s="9" t="s">
        <v>64</v>
      </c>
      <c r="R339" s="9" t="s">
        <v>631</v>
      </c>
      <c r="S339" s="9">
        <f t="shared" si="29"/>
        <v>14252250</v>
      </c>
      <c r="T339" s="9">
        <f t="shared" si="27"/>
        <v>191820</v>
      </c>
    </row>
    <row r="340" spans="1:20" ht="14.45" x14ac:dyDescent="0.3">
      <c r="A340" s="9">
        <v>78</v>
      </c>
      <c r="B340" s="9" t="s">
        <v>15</v>
      </c>
      <c r="C340" s="9" t="s">
        <v>499</v>
      </c>
      <c r="D340" s="9" t="s">
        <v>228</v>
      </c>
      <c r="E340" s="9" t="s">
        <v>223</v>
      </c>
      <c r="F340" s="9" t="s">
        <v>5</v>
      </c>
      <c r="G340" s="9" t="s">
        <v>182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8"/>
        <v>08_80&gt;</v>
      </c>
      <c r="Q340" s="9" t="s">
        <v>64</v>
      </c>
      <c r="R340" s="9" t="s">
        <v>631</v>
      </c>
      <c r="S340" s="9">
        <f t="shared" si="29"/>
        <v>7818330</v>
      </c>
      <c r="T340" s="9">
        <f t="shared" si="27"/>
        <v>105227</v>
      </c>
    </row>
    <row r="341" spans="1:20" ht="14.45" x14ac:dyDescent="0.3">
      <c r="A341" s="9">
        <v>131</v>
      </c>
      <c r="B341" s="9" t="s">
        <v>15</v>
      </c>
      <c r="C341" s="9" t="s">
        <v>607</v>
      </c>
      <c r="D341" s="9" t="s">
        <v>228</v>
      </c>
      <c r="E341" s="9" t="s">
        <v>223</v>
      </c>
      <c r="F341" s="9" t="s">
        <v>5</v>
      </c>
      <c r="G341" s="9" t="s">
        <v>518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8"/>
        <v>08_80&gt;</v>
      </c>
      <c r="Q341" s="9" t="s">
        <v>64</v>
      </c>
      <c r="R341" s="9" t="s">
        <v>631</v>
      </c>
      <c r="S341" s="9">
        <f t="shared" si="29"/>
        <v>13510554</v>
      </c>
      <c r="T341" s="9">
        <f t="shared" si="27"/>
        <v>181838</v>
      </c>
    </row>
    <row r="342" spans="1:20" ht="14.45" x14ac:dyDescent="0.3">
      <c r="A342" s="9">
        <v>74</v>
      </c>
      <c r="B342" s="9" t="s">
        <v>15</v>
      </c>
      <c r="C342" s="9" t="s">
        <v>501</v>
      </c>
      <c r="D342" s="9" t="s">
        <v>224</v>
      </c>
      <c r="E342" s="9" t="s">
        <v>223</v>
      </c>
      <c r="F342" s="9" t="s">
        <v>5</v>
      </c>
      <c r="G342" s="9" t="s">
        <v>182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8"/>
        <v>07_70-80</v>
      </c>
      <c r="Q342" s="9" t="s">
        <v>64</v>
      </c>
      <c r="R342" s="9" t="s">
        <v>631</v>
      </c>
      <c r="S342" s="9">
        <f t="shared" si="29"/>
        <v>5378542</v>
      </c>
      <c r="T342" s="9">
        <f t="shared" si="27"/>
        <v>72390</v>
      </c>
    </row>
    <row r="343" spans="1:20" ht="14.45" x14ac:dyDescent="0.3">
      <c r="A343" s="9">
        <v>10</v>
      </c>
      <c r="B343" s="9" t="s">
        <v>15</v>
      </c>
      <c r="C343" s="9" t="s">
        <v>628</v>
      </c>
      <c r="D343" s="9" t="s">
        <v>228</v>
      </c>
      <c r="E343" s="9" t="s">
        <v>223</v>
      </c>
      <c r="F343" s="9" t="s">
        <v>5</v>
      </c>
      <c r="G343" s="9" t="s">
        <v>518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8"/>
        <v>08_80&gt;</v>
      </c>
      <c r="Q343" s="9" t="s">
        <v>64</v>
      </c>
      <c r="R343" s="9" t="s">
        <v>631</v>
      </c>
      <c r="S343" s="9">
        <f t="shared" si="29"/>
        <v>2245980</v>
      </c>
      <c r="T343" s="9">
        <f t="shared" si="27"/>
        <v>30229</v>
      </c>
    </row>
    <row r="344" spans="1:20" ht="14.45" x14ac:dyDescent="0.3">
      <c r="A344" s="9">
        <v>15</v>
      </c>
      <c r="B344" s="9" t="s">
        <v>16</v>
      </c>
      <c r="C344" s="9" t="s">
        <v>559</v>
      </c>
      <c r="D344" s="9" t="s">
        <v>225</v>
      </c>
      <c r="E344" s="9" t="s">
        <v>223</v>
      </c>
      <c r="F344" s="9" t="s">
        <v>1</v>
      </c>
      <c r="G344" s="9" t="s">
        <v>303</v>
      </c>
      <c r="H344" s="9" t="s">
        <v>560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8"/>
        <v>08_80&gt;</v>
      </c>
      <c r="Q344" s="9" t="s">
        <v>64</v>
      </c>
      <c r="R344" s="9" t="s">
        <v>631</v>
      </c>
      <c r="S344" s="9">
        <f t="shared" si="29"/>
        <v>1569180</v>
      </c>
      <c r="T344" s="9">
        <f t="shared" si="27"/>
        <v>21120</v>
      </c>
    </row>
    <row r="345" spans="1:20" ht="14.45" x14ac:dyDescent="0.3">
      <c r="A345" s="9">
        <v>47</v>
      </c>
      <c r="B345" s="9" t="s">
        <v>16</v>
      </c>
      <c r="C345" s="9" t="s">
        <v>384</v>
      </c>
      <c r="D345" s="9" t="s">
        <v>225</v>
      </c>
      <c r="E345" s="9" t="s">
        <v>223</v>
      </c>
      <c r="F345" s="9" t="s">
        <v>1</v>
      </c>
      <c r="G345" s="9" t="s">
        <v>303</v>
      </c>
      <c r="H345" s="9" t="s">
        <v>221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8"/>
        <v>08_80&gt;</v>
      </c>
      <c r="Q345" s="9" t="s">
        <v>64</v>
      </c>
      <c r="R345" s="9" t="s">
        <v>631</v>
      </c>
      <c r="S345" s="9">
        <f t="shared" si="29"/>
        <v>3921163</v>
      </c>
      <c r="T345" s="9">
        <f t="shared" si="27"/>
        <v>52775</v>
      </c>
    </row>
    <row r="346" spans="1:20" ht="14.45" x14ac:dyDescent="0.3">
      <c r="A346" s="9">
        <v>33</v>
      </c>
      <c r="B346" s="9" t="s">
        <v>16</v>
      </c>
      <c r="C346" s="9" t="s">
        <v>433</v>
      </c>
      <c r="D346" s="9" t="s">
        <v>225</v>
      </c>
      <c r="E346" s="9" t="s">
        <v>223</v>
      </c>
      <c r="F346" s="9" t="s">
        <v>5</v>
      </c>
      <c r="G346" s="9" t="s">
        <v>350</v>
      </c>
      <c r="H346" s="9" t="s">
        <v>342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8"/>
        <v>08_80&gt;</v>
      </c>
      <c r="Q346" s="9" t="s">
        <v>64</v>
      </c>
      <c r="R346" s="9" t="s">
        <v>631</v>
      </c>
      <c r="S346" s="9">
        <f t="shared" si="29"/>
        <v>6296070</v>
      </c>
      <c r="T346" s="9">
        <f t="shared" si="27"/>
        <v>84738</v>
      </c>
    </row>
    <row r="347" spans="1:20" ht="14.45" x14ac:dyDescent="0.3">
      <c r="A347" s="9">
        <v>27</v>
      </c>
      <c r="B347" s="9" t="s">
        <v>16</v>
      </c>
      <c r="C347" s="9" t="s">
        <v>475</v>
      </c>
      <c r="D347" s="9" t="s">
        <v>225</v>
      </c>
      <c r="E347" s="9" t="s">
        <v>223</v>
      </c>
      <c r="F347" s="9" t="s">
        <v>5</v>
      </c>
      <c r="G347" s="9" t="s">
        <v>350</v>
      </c>
      <c r="H347" s="9" t="s">
        <v>153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8"/>
        <v>08_80&gt;</v>
      </c>
      <c r="Q347" s="9" t="s">
        <v>64</v>
      </c>
      <c r="R347" s="9" t="s">
        <v>631</v>
      </c>
      <c r="S347" s="9">
        <f t="shared" si="29"/>
        <v>3428730</v>
      </c>
      <c r="T347" s="9">
        <f t="shared" si="27"/>
        <v>46147</v>
      </c>
    </row>
    <row r="348" spans="1:20" ht="14.45" x14ac:dyDescent="0.3">
      <c r="A348" s="9">
        <v>10</v>
      </c>
      <c r="B348" s="9" t="s">
        <v>16</v>
      </c>
      <c r="C348" s="9" t="s">
        <v>476</v>
      </c>
      <c r="D348" s="9" t="s">
        <v>225</v>
      </c>
      <c r="E348" s="9" t="s">
        <v>223</v>
      </c>
      <c r="F348" s="9" t="s">
        <v>5</v>
      </c>
      <c r="G348" s="9" t="s">
        <v>350</v>
      </c>
      <c r="H348" s="9" t="s">
        <v>342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8"/>
        <v>08_80&gt;</v>
      </c>
      <c r="Q348" s="9" t="s">
        <v>64</v>
      </c>
      <c r="R348" s="9" t="s">
        <v>631</v>
      </c>
      <c r="S348" s="9">
        <f t="shared" si="29"/>
        <v>2191510</v>
      </c>
      <c r="T348" s="9">
        <f t="shared" si="27"/>
        <v>29495</v>
      </c>
    </row>
    <row r="349" spans="1:20" ht="14.45" x14ac:dyDescent="0.3">
      <c r="A349" s="9">
        <v>23</v>
      </c>
      <c r="B349" s="9" t="s">
        <v>16</v>
      </c>
      <c r="C349" s="9" t="s">
        <v>377</v>
      </c>
      <c r="D349" s="9" t="s">
        <v>225</v>
      </c>
      <c r="E349" s="9" t="s">
        <v>223</v>
      </c>
      <c r="F349" s="9" t="s">
        <v>5</v>
      </c>
      <c r="G349" s="9" t="s">
        <v>350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8"/>
        <v>08_80&gt;</v>
      </c>
      <c r="Q349" s="9" t="s">
        <v>64</v>
      </c>
      <c r="R349" s="9" t="s">
        <v>631</v>
      </c>
      <c r="S349" s="9">
        <f t="shared" si="29"/>
        <v>2907982</v>
      </c>
      <c r="T349" s="9">
        <f t="shared" si="27"/>
        <v>39138</v>
      </c>
    </row>
    <row r="350" spans="1:20" ht="14.45" x14ac:dyDescent="0.3">
      <c r="A350" s="9">
        <v>62</v>
      </c>
      <c r="B350" s="9" t="s">
        <v>16</v>
      </c>
      <c r="C350" s="9" t="s">
        <v>385</v>
      </c>
      <c r="D350" s="9" t="s">
        <v>228</v>
      </c>
      <c r="E350" s="9" t="s">
        <v>223</v>
      </c>
      <c r="F350" s="9" t="s">
        <v>5</v>
      </c>
      <c r="G350" s="9" t="s">
        <v>169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8"/>
        <v>06_60-70</v>
      </c>
      <c r="Q350" s="9" t="s">
        <v>64</v>
      </c>
      <c r="R350" s="9" t="s">
        <v>631</v>
      </c>
      <c r="S350" s="9">
        <f t="shared" si="29"/>
        <v>4005882</v>
      </c>
      <c r="T350" s="9">
        <f t="shared" si="27"/>
        <v>53915</v>
      </c>
    </row>
    <row r="351" spans="1:20" ht="14.45" x14ac:dyDescent="0.3">
      <c r="A351" s="9">
        <v>33</v>
      </c>
      <c r="B351" s="9" t="s">
        <v>16</v>
      </c>
      <c r="C351" s="9" t="s">
        <v>561</v>
      </c>
      <c r="D351" s="9" t="s">
        <v>228</v>
      </c>
      <c r="E351" s="9" t="s">
        <v>223</v>
      </c>
      <c r="F351" s="9" t="s">
        <v>5</v>
      </c>
      <c r="G351" s="9" t="s">
        <v>169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8"/>
        <v>07_70-80</v>
      </c>
      <c r="Q351" s="9" t="s">
        <v>64</v>
      </c>
      <c r="R351" s="9" t="s">
        <v>631</v>
      </c>
      <c r="S351" s="9">
        <f t="shared" si="29"/>
        <v>2493414</v>
      </c>
      <c r="T351" s="9">
        <f t="shared" si="27"/>
        <v>33559</v>
      </c>
    </row>
    <row r="352" spans="1:20" ht="14.45" x14ac:dyDescent="0.3">
      <c r="A352" s="9">
        <v>60</v>
      </c>
      <c r="B352" s="9" t="s">
        <v>16</v>
      </c>
      <c r="C352" s="9" t="s">
        <v>434</v>
      </c>
      <c r="D352" s="9" t="s">
        <v>228</v>
      </c>
      <c r="E352" s="9" t="s">
        <v>223</v>
      </c>
      <c r="F352" s="9" t="s">
        <v>1</v>
      </c>
      <c r="G352" s="9" t="s">
        <v>303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8"/>
        <v>05_50-60</v>
      </c>
      <c r="Q352" s="9" t="s">
        <v>64</v>
      </c>
      <c r="R352" s="9" t="s">
        <v>631</v>
      </c>
      <c r="S352" s="9">
        <f t="shared" si="29"/>
        <v>3375180</v>
      </c>
      <c r="T352" s="9">
        <f t="shared" si="27"/>
        <v>45426</v>
      </c>
    </row>
    <row r="353" spans="1:20" ht="14.45" x14ac:dyDescent="0.3">
      <c r="A353" s="9">
        <v>35</v>
      </c>
      <c r="B353" s="9" t="s">
        <v>16</v>
      </c>
      <c r="C353" s="9" t="s">
        <v>562</v>
      </c>
      <c r="D353" s="9" t="s">
        <v>222</v>
      </c>
      <c r="E353" s="9" t="s">
        <v>223</v>
      </c>
      <c r="F353" s="9" t="s">
        <v>5</v>
      </c>
      <c r="G353" s="9" t="s">
        <v>518</v>
      </c>
      <c r="H353" s="9" t="s">
        <v>563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8"/>
        <v>08_80&gt;</v>
      </c>
      <c r="Q353" s="9" t="s">
        <v>64</v>
      </c>
      <c r="R353" s="9" t="s">
        <v>631</v>
      </c>
      <c r="S353" s="9">
        <f t="shared" si="29"/>
        <v>2872695</v>
      </c>
      <c r="T353" s="9">
        <f t="shared" si="27"/>
        <v>38663</v>
      </c>
    </row>
    <row r="354" spans="1:20" ht="14.45" x14ac:dyDescent="0.3">
      <c r="A354" s="9">
        <v>12</v>
      </c>
      <c r="B354" s="9" t="s">
        <v>16</v>
      </c>
      <c r="C354" s="9" t="s">
        <v>378</v>
      </c>
      <c r="D354" s="9" t="s">
        <v>225</v>
      </c>
      <c r="E354" s="9" t="s">
        <v>223</v>
      </c>
      <c r="F354" s="9" t="s">
        <v>5</v>
      </c>
      <c r="G354" s="9" t="s">
        <v>350</v>
      </c>
      <c r="H354" s="9" t="s">
        <v>342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8"/>
        <v>08_80&gt;</v>
      </c>
      <c r="Q354" s="9" t="s">
        <v>64</v>
      </c>
      <c r="R354" s="9" t="s">
        <v>631</v>
      </c>
      <c r="S354" s="9">
        <f t="shared" si="29"/>
        <v>2295072</v>
      </c>
      <c r="T354" s="9">
        <f t="shared" si="27"/>
        <v>30889</v>
      </c>
    </row>
    <row r="355" spans="1:20" ht="14.45" x14ac:dyDescent="0.3">
      <c r="A355" s="9">
        <v>2</v>
      </c>
      <c r="B355" s="9" t="s">
        <v>16</v>
      </c>
      <c r="C355" s="9" t="s">
        <v>341</v>
      </c>
      <c r="D355" s="9" t="s">
        <v>225</v>
      </c>
      <c r="E355" s="9" t="s">
        <v>223</v>
      </c>
      <c r="F355" s="9" t="s">
        <v>5</v>
      </c>
      <c r="G355" s="9" t="s">
        <v>350</v>
      </c>
      <c r="H355" s="9" t="s">
        <v>342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8"/>
        <v>08_80&gt;</v>
      </c>
      <c r="Q355" s="9" t="s">
        <v>64</v>
      </c>
      <c r="R355" s="9" t="s">
        <v>631</v>
      </c>
      <c r="S355" s="9">
        <f t="shared" si="29"/>
        <v>435980</v>
      </c>
      <c r="T355" s="9">
        <f t="shared" si="27"/>
        <v>5868</v>
      </c>
    </row>
    <row r="356" spans="1:20" ht="14.45" x14ac:dyDescent="0.3">
      <c r="A356" s="9">
        <v>1002</v>
      </c>
      <c r="B356" s="9" t="s">
        <v>16</v>
      </c>
      <c r="C356" s="9" t="s">
        <v>84</v>
      </c>
      <c r="D356" s="9" t="s">
        <v>225</v>
      </c>
      <c r="E356" s="9" t="s">
        <v>223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8"/>
        <v>07_70-80</v>
      </c>
      <c r="Q356" s="9" t="s">
        <v>64</v>
      </c>
      <c r="R356" s="9" t="s">
        <v>631</v>
      </c>
      <c r="S356" s="9">
        <f t="shared" si="29"/>
        <v>74781264</v>
      </c>
      <c r="T356" s="9">
        <f t="shared" si="27"/>
        <v>1006477</v>
      </c>
    </row>
    <row r="357" spans="1:20" ht="14.45" x14ac:dyDescent="0.3">
      <c r="A357" s="9">
        <v>1322</v>
      </c>
      <c r="B357" s="9" t="s">
        <v>16</v>
      </c>
      <c r="C357" s="9" t="s">
        <v>379</v>
      </c>
      <c r="D357" s="9" t="s">
        <v>225</v>
      </c>
      <c r="E357" s="9" t="s">
        <v>223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8"/>
        <v>08_80&gt;</v>
      </c>
      <c r="Q357" s="9" t="s">
        <v>64</v>
      </c>
      <c r="R357" s="9" t="s">
        <v>631</v>
      </c>
      <c r="S357" s="9">
        <f t="shared" si="29"/>
        <v>118386422</v>
      </c>
      <c r="T357" s="9">
        <f t="shared" si="27"/>
        <v>1593357</v>
      </c>
    </row>
    <row r="358" spans="1:20" ht="14.45" x14ac:dyDescent="0.3">
      <c r="A358" s="9">
        <v>1328</v>
      </c>
      <c r="B358" s="9" t="s">
        <v>16</v>
      </c>
      <c r="C358" s="9" t="s">
        <v>105</v>
      </c>
      <c r="D358" s="9" t="s">
        <v>225</v>
      </c>
      <c r="E358" s="9" t="s">
        <v>223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8"/>
        <v>07_70-80</v>
      </c>
      <c r="Q358" s="9" t="s">
        <v>64</v>
      </c>
      <c r="R358" s="9" t="s">
        <v>631</v>
      </c>
      <c r="S358" s="9">
        <f t="shared" si="29"/>
        <v>106236016</v>
      </c>
      <c r="T358" s="9">
        <f t="shared" si="27"/>
        <v>1429825</v>
      </c>
    </row>
    <row r="359" spans="1:20" ht="14.45" x14ac:dyDescent="0.3">
      <c r="A359" s="9">
        <v>192</v>
      </c>
      <c r="B359" s="9" t="s">
        <v>16</v>
      </c>
      <c r="C359" s="9" t="s">
        <v>343</v>
      </c>
      <c r="D359" s="9" t="s">
        <v>225</v>
      </c>
      <c r="E359" s="9" t="s">
        <v>223</v>
      </c>
      <c r="F359" s="9" t="s">
        <v>5</v>
      </c>
      <c r="G359" s="9" t="s">
        <v>350</v>
      </c>
      <c r="H359" s="9" t="s">
        <v>197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8"/>
        <v>08_80&gt;</v>
      </c>
      <c r="Q359" s="9" t="s">
        <v>64</v>
      </c>
      <c r="R359" s="9" t="s">
        <v>631</v>
      </c>
      <c r="S359" s="9">
        <f t="shared" si="29"/>
        <v>17305344</v>
      </c>
      <c r="T359" s="9">
        <f t="shared" si="27"/>
        <v>232912</v>
      </c>
    </row>
    <row r="360" spans="1:20" ht="14.45" x14ac:dyDescent="0.3">
      <c r="A360" s="9">
        <v>30</v>
      </c>
      <c r="B360" s="9" t="s">
        <v>16</v>
      </c>
      <c r="C360" s="9" t="s">
        <v>168</v>
      </c>
      <c r="D360" s="9" t="s">
        <v>225</v>
      </c>
      <c r="E360" s="9" t="s">
        <v>223</v>
      </c>
      <c r="F360" s="9" t="s">
        <v>5</v>
      </c>
      <c r="G360" s="9" t="s">
        <v>75</v>
      </c>
      <c r="H360" s="9" t="s">
        <v>148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8"/>
        <v>08_80&gt;</v>
      </c>
      <c r="Q360" s="9" t="s">
        <v>64</v>
      </c>
      <c r="R360" s="9" t="s">
        <v>631</v>
      </c>
      <c r="S360" s="9">
        <f t="shared" si="29"/>
        <v>2997900</v>
      </c>
      <c r="T360" s="9">
        <f t="shared" si="27"/>
        <v>40349</v>
      </c>
    </row>
    <row r="361" spans="1:20" ht="14.45" x14ac:dyDescent="0.3">
      <c r="A361" s="9">
        <v>164</v>
      </c>
      <c r="B361" s="9" t="s">
        <v>16</v>
      </c>
      <c r="C361" s="9" t="s">
        <v>344</v>
      </c>
      <c r="D361" s="9" t="s">
        <v>225</v>
      </c>
      <c r="E361" s="9" t="s">
        <v>223</v>
      </c>
      <c r="F361" s="9" t="s">
        <v>5</v>
      </c>
      <c r="G361" s="9" t="s">
        <v>169</v>
      </c>
      <c r="H361" s="9" t="s">
        <v>197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8"/>
        <v>08_80&gt;</v>
      </c>
      <c r="Q361" s="9" t="s">
        <v>64</v>
      </c>
      <c r="R361" s="9" t="s">
        <v>631</v>
      </c>
      <c r="S361" s="9">
        <f t="shared" si="29"/>
        <v>15235272</v>
      </c>
      <c r="T361" s="9">
        <f t="shared" si="27"/>
        <v>205051</v>
      </c>
    </row>
    <row r="362" spans="1:20" ht="14.45" x14ac:dyDescent="0.3">
      <c r="A362" s="9">
        <v>100</v>
      </c>
      <c r="B362" s="9" t="s">
        <v>16</v>
      </c>
      <c r="C362" s="9" t="s">
        <v>380</v>
      </c>
      <c r="D362" s="9" t="s">
        <v>225</v>
      </c>
      <c r="E362" s="9" t="s">
        <v>223</v>
      </c>
      <c r="F362" s="9" t="s">
        <v>5</v>
      </c>
      <c r="G362" s="9" t="s">
        <v>350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8"/>
        <v>08_80&gt;</v>
      </c>
      <c r="Q362" s="9" t="s">
        <v>64</v>
      </c>
      <c r="R362" s="9" t="s">
        <v>631</v>
      </c>
      <c r="S362" s="9">
        <f t="shared" si="29"/>
        <v>14249200</v>
      </c>
      <c r="T362" s="9">
        <f t="shared" si="27"/>
        <v>191779</v>
      </c>
    </row>
    <row r="363" spans="1:20" ht="14.45" x14ac:dyDescent="0.3">
      <c r="A363" s="9">
        <v>20</v>
      </c>
      <c r="B363" s="9" t="s">
        <v>16</v>
      </c>
      <c r="C363" s="9" t="s">
        <v>381</v>
      </c>
      <c r="D363" s="9" t="s">
        <v>225</v>
      </c>
      <c r="E363" s="9" t="s">
        <v>223</v>
      </c>
      <c r="F363" s="9" t="s">
        <v>5</v>
      </c>
      <c r="G363" s="9" t="s">
        <v>350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8"/>
        <v>08_80&gt;</v>
      </c>
      <c r="Q363" s="9" t="s">
        <v>64</v>
      </c>
      <c r="R363" s="9" t="s">
        <v>631</v>
      </c>
      <c r="S363" s="9">
        <f t="shared" si="29"/>
        <v>2797840</v>
      </c>
      <c r="T363" s="9">
        <f t="shared" si="27"/>
        <v>37656</v>
      </c>
    </row>
    <row r="364" spans="1:20" ht="14.45" x14ac:dyDescent="0.3">
      <c r="A364" s="9">
        <v>10</v>
      </c>
      <c r="B364" s="9" t="s">
        <v>16</v>
      </c>
      <c r="C364" s="9" t="s">
        <v>382</v>
      </c>
      <c r="D364" s="9" t="s">
        <v>225</v>
      </c>
      <c r="E364" s="9" t="s">
        <v>223</v>
      </c>
      <c r="F364" s="9" t="s">
        <v>5</v>
      </c>
      <c r="G364" s="9" t="s">
        <v>350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8"/>
        <v>08_80&gt;</v>
      </c>
      <c r="Q364" s="9" t="s">
        <v>64</v>
      </c>
      <c r="R364" s="9" t="s">
        <v>631</v>
      </c>
      <c r="S364" s="9">
        <f t="shared" si="29"/>
        <v>2317940</v>
      </c>
      <c r="T364" s="9">
        <f t="shared" si="27"/>
        <v>31197</v>
      </c>
    </row>
    <row r="365" spans="1:20" ht="14.45" x14ac:dyDescent="0.3">
      <c r="A365" s="9">
        <v>7</v>
      </c>
      <c r="B365" s="9" t="s">
        <v>16</v>
      </c>
      <c r="C365" s="9" t="s">
        <v>383</v>
      </c>
      <c r="D365" s="9" t="s">
        <v>225</v>
      </c>
      <c r="E365" s="9" t="s">
        <v>223</v>
      </c>
      <c r="F365" s="9" t="s">
        <v>5</v>
      </c>
      <c r="G365" s="9" t="s">
        <v>350</v>
      </c>
      <c r="H365" s="9" t="s">
        <v>342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8"/>
        <v>08_80&gt;</v>
      </c>
      <c r="Q365" s="9" t="s">
        <v>64</v>
      </c>
      <c r="R365" s="9" t="s">
        <v>631</v>
      </c>
      <c r="S365" s="9">
        <f t="shared" si="29"/>
        <v>1525930</v>
      </c>
      <c r="T365" s="9">
        <f t="shared" si="27"/>
        <v>20537</v>
      </c>
    </row>
    <row r="366" spans="1:20" ht="14.45" x14ac:dyDescent="0.3">
      <c r="A366" s="9">
        <v>3</v>
      </c>
      <c r="B366" s="9" t="s">
        <v>16</v>
      </c>
      <c r="C366" s="9" t="s">
        <v>436</v>
      </c>
      <c r="D366" s="9" t="s">
        <v>230</v>
      </c>
      <c r="E366" s="9" t="s">
        <v>223</v>
      </c>
      <c r="F366" s="9" t="s">
        <v>5</v>
      </c>
      <c r="G366" s="9" t="s">
        <v>350</v>
      </c>
      <c r="H366" s="9" t="s">
        <v>437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8"/>
        <v>08_80&gt;</v>
      </c>
      <c r="Q366" s="9" t="s">
        <v>64</v>
      </c>
      <c r="R366" s="9" t="s">
        <v>631</v>
      </c>
      <c r="S366" s="9">
        <f t="shared" si="29"/>
        <v>760200</v>
      </c>
      <c r="T366" s="9">
        <f t="shared" si="27"/>
        <v>10231</v>
      </c>
    </row>
    <row r="367" spans="1:20" ht="14.45" x14ac:dyDescent="0.3">
      <c r="A367" s="9">
        <v>3</v>
      </c>
      <c r="B367" s="9" t="s">
        <v>16</v>
      </c>
      <c r="C367" s="9" t="s">
        <v>435</v>
      </c>
      <c r="D367" s="9" t="s">
        <v>228</v>
      </c>
      <c r="E367" s="9" t="s">
        <v>223</v>
      </c>
      <c r="F367" s="9" t="s">
        <v>5</v>
      </c>
      <c r="G367" s="9" t="s">
        <v>169</v>
      </c>
      <c r="H367" s="9" t="s">
        <v>337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8"/>
        <v>08_80&gt;</v>
      </c>
      <c r="Q367" s="9" t="s">
        <v>64</v>
      </c>
      <c r="R367" s="9" t="s">
        <v>631</v>
      </c>
      <c r="S367" s="9">
        <f t="shared" si="29"/>
        <v>371979</v>
      </c>
      <c r="T367" s="9">
        <f t="shared" si="27"/>
        <v>5006</v>
      </c>
    </row>
    <row r="368" spans="1:20" ht="14.45" x14ac:dyDescent="0.3">
      <c r="A368" s="9">
        <v>50</v>
      </c>
      <c r="B368" s="9" t="s">
        <v>16</v>
      </c>
      <c r="C368" s="9" t="s">
        <v>205</v>
      </c>
      <c r="D368" s="9" t="s">
        <v>228</v>
      </c>
      <c r="E368" s="9" t="s">
        <v>223</v>
      </c>
      <c r="F368" s="9" t="s">
        <v>5</v>
      </c>
      <c r="G368" s="9" t="s">
        <v>169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8"/>
        <v>08_80&gt;</v>
      </c>
      <c r="Q368" s="9" t="s">
        <v>64</v>
      </c>
      <c r="R368" s="9" t="s">
        <v>631</v>
      </c>
      <c r="S368" s="9">
        <f t="shared" si="29"/>
        <v>4883000</v>
      </c>
      <c r="T368" s="9">
        <f t="shared" si="27"/>
        <v>65720</v>
      </c>
    </row>
    <row r="369" spans="1:20" ht="14.45" x14ac:dyDescent="0.3">
      <c r="A369" s="9">
        <v>33</v>
      </c>
      <c r="B369" s="9" t="s">
        <v>16</v>
      </c>
      <c r="C369" s="9" t="s">
        <v>564</v>
      </c>
      <c r="D369" s="9" t="s">
        <v>228</v>
      </c>
      <c r="E369" s="9" t="s">
        <v>223</v>
      </c>
      <c r="F369" s="9" t="s">
        <v>5</v>
      </c>
      <c r="G369" s="9" t="s">
        <v>518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8"/>
        <v>08_80&gt;</v>
      </c>
      <c r="Q369" s="9" t="s">
        <v>64</v>
      </c>
      <c r="R369" s="9" t="s">
        <v>631</v>
      </c>
      <c r="S369" s="9">
        <f t="shared" si="29"/>
        <v>4257462</v>
      </c>
      <c r="T369" s="9">
        <f t="shared" si="27"/>
        <v>57301</v>
      </c>
    </row>
    <row r="370" spans="1:20" ht="14.45" x14ac:dyDescent="0.3">
      <c r="A370" s="9">
        <v>10</v>
      </c>
      <c r="B370" s="9" t="s">
        <v>16</v>
      </c>
      <c r="C370" s="9" t="s">
        <v>188</v>
      </c>
      <c r="D370" s="9" t="s">
        <v>225</v>
      </c>
      <c r="E370" s="9" t="s">
        <v>223</v>
      </c>
      <c r="F370" s="9" t="s">
        <v>5</v>
      </c>
      <c r="G370" s="9" t="s">
        <v>169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8"/>
        <v>08_80&gt;</v>
      </c>
      <c r="Q370" s="9" t="s">
        <v>64</v>
      </c>
      <c r="R370" s="9" t="s">
        <v>631</v>
      </c>
      <c r="S370" s="9">
        <f t="shared" si="29"/>
        <v>1062430</v>
      </c>
      <c r="T370" s="9">
        <f t="shared" si="27"/>
        <v>14299</v>
      </c>
    </row>
    <row r="371" spans="1:20" ht="14.45" x14ac:dyDescent="0.3">
      <c r="A371" s="9">
        <v>47</v>
      </c>
      <c r="B371" s="9" t="s">
        <v>16</v>
      </c>
      <c r="C371" s="9" t="s">
        <v>565</v>
      </c>
      <c r="D371" s="9" t="s">
        <v>225</v>
      </c>
      <c r="E371" s="9" t="s">
        <v>223</v>
      </c>
      <c r="F371" s="9" t="s">
        <v>5</v>
      </c>
      <c r="G371" s="9" t="s">
        <v>518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8"/>
        <v>08_80&gt;</v>
      </c>
      <c r="Q371" s="9" t="s">
        <v>64</v>
      </c>
      <c r="R371" s="9" t="s">
        <v>631</v>
      </c>
      <c r="S371" s="9">
        <f t="shared" si="29"/>
        <v>6415500</v>
      </c>
      <c r="T371" s="9">
        <f t="shared" si="27"/>
        <v>86346</v>
      </c>
    </row>
    <row r="372" spans="1:20" ht="14.45" x14ac:dyDescent="0.3">
      <c r="A372" s="9">
        <v>20</v>
      </c>
      <c r="B372" s="9" t="s">
        <v>16</v>
      </c>
      <c r="C372" s="9" t="s">
        <v>608</v>
      </c>
      <c r="D372" s="9" t="s">
        <v>225</v>
      </c>
      <c r="E372" s="9" t="s">
        <v>223</v>
      </c>
      <c r="F372" s="9" t="s">
        <v>5</v>
      </c>
      <c r="G372" s="9" t="s">
        <v>518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8"/>
        <v>08_80&gt;</v>
      </c>
      <c r="Q372" s="9" t="s">
        <v>64</v>
      </c>
      <c r="R372" s="9" t="s">
        <v>631</v>
      </c>
      <c r="S372" s="9">
        <f t="shared" si="29"/>
        <v>2466320</v>
      </c>
      <c r="T372" s="9">
        <f t="shared" si="27"/>
        <v>33194</v>
      </c>
    </row>
    <row r="373" spans="1:20" ht="14.45" x14ac:dyDescent="0.3">
      <c r="A373" s="9">
        <v>8</v>
      </c>
      <c r="B373" s="9" t="s">
        <v>16</v>
      </c>
      <c r="C373" s="9" t="s">
        <v>566</v>
      </c>
      <c r="D373" s="9" t="s">
        <v>228</v>
      </c>
      <c r="E373" s="9" t="s">
        <v>223</v>
      </c>
      <c r="F373" s="9" t="s">
        <v>5</v>
      </c>
      <c r="G373" s="9" t="s">
        <v>518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8"/>
        <v>08_80&gt;</v>
      </c>
      <c r="Q373" s="9" t="s">
        <v>64</v>
      </c>
      <c r="R373" s="9" t="s">
        <v>631</v>
      </c>
      <c r="S373" s="9">
        <f t="shared" si="29"/>
        <v>1080128</v>
      </c>
      <c r="T373" s="9">
        <f t="shared" si="27"/>
        <v>14537</v>
      </c>
    </row>
    <row r="374" spans="1:20" ht="14.45" x14ac:dyDescent="0.3">
      <c r="A374" s="9">
        <v>12</v>
      </c>
      <c r="B374" s="9" t="s">
        <v>16</v>
      </c>
      <c r="C374" s="9" t="s">
        <v>567</v>
      </c>
      <c r="D374" s="9" t="s">
        <v>225</v>
      </c>
      <c r="E374" s="9" t="s">
        <v>223</v>
      </c>
      <c r="F374" s="9" t="s">
        <v>5</v>
      </c>
      <c r="G374" s="9" t="s">
        <v>518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8"/>
        <v>08_80&gt;</v>
      </c>
      <c r="Q374" s="9" t="s">
        <v>64</v>
      </c>
      <c r="R374" s="9" t="s">
        <v>631</v>
      </c>
      <c r="S374" s="9">
        <f t="shared" si="29"/>
        <v>1616352</v>
      </c>
      <c r="T374" s="9">
        <f t="shared" si="27"/>
        <v>21754</v>
      </c>
    </row>
    <row r="375" spans="1:20" ht="14.45" x14ac:dyDescent="0.3">
      <c r="A375" s="9">
        <v>18</v>
      </c>
      <c r="B375" s="9" t="s">
        <v>284</v>
      </c>
      <c r="C375" s="9" t="s">
        <v>386</v>
      </c>
      <c r="D375" s="9" t="s">
        <v>228</v>
      </c>
      <c r="E375" s="9" t="s">
        <v>223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387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8"/>
        <v>06_60-70</v>
      </c>
      <c r="Q375" s="9" t="s">
        <v>64</v>
      </c>
      <c r="R375" s="9" t="s">
        <v>631</v>
      </c>
      <c r="S375" s="9">
        <f t="shared" si="29"/>
        <v>1161522</v>
      </c>
      <c r="T375" s="9">
        <f t="shared" si="27"/>
        <v>15633</v>
      </c>
    </row>
    <row r="376" spans="1:20" ht="14.45" x14ac:dyDescent="0.3">
      <c r="A376" s="9">
        <v>10</v>
      </c>
      <c r="B376" s="9" t="s">
        <v>284</v>
      </c>
      <c r="C376" s="9" t="s">
        <v>629</v>
      </c>
      <c r="D376" s="9" t="s">
        <v>228</v>
      </c>
      <c r="E376" s="9" t="s">
        <v>223</v>
      </c>
      <c r="F376" s="9" t="s">
        <v>1</v>
      </c>
      <c r="G376" s="9" t="s">
        <v>303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8"/>
        <v>05_50-60</v>
      </c>
      <c r="Q376" s="9" t="s">
        <v>64</v>
      </c>
      <c r="R376" s="9" t="s">
        <v>631</v>
      </c>
      <c r="S376" s="9">
        <f t="shared" si="29"/>
        <v>594000</v>
      </c>
      <c r="T376" s="9">
        <f t="shared" si="27"/>
        <v>7995</v>
      </c>
    </row>
    <row r="377" spans="1:20" ht="14.45" x14ac:dyDescent="0.3">
      <c r="A377" s="9">
        <v>87</v>
      </c>
      <c r="B377" s="9" t="s">
        <v>284</v>
      </c>
      <c r="C377" s="9" t="s">
        <v>389</v>
      </c>
      <c r="D377" s="9" t="s">
        <v>228</v>
      </c>
      <c r="E377" s="9" t="s">
        <v>223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8"/>
        <v>05_50-60</v>
      </c>
      <c r="Q377" s="9" t="s">
        <v>64</v>
      </c>
      <c r="R377" s="9" t="s">
        <v>631</v>
      </c>
      <c r="S377" s="9">
        <f t="shared" si="29"/>
        <v>4753941</v>
      </c>
      <c r="T377" s="9">
        <f t="shared" si="27"/>
        <v>63983</v>
      </c>
    </row>
    <row r="378" spans="1:20" ht="14.45" x14ac:dyDescent="0.3">
      <c r="A378" s="9">
        <v>6</v>
      </c>
      <c r="B378" s="9" t="s">
        <v>284</v>
      </c>
      <c r="C378" s="9" t="s">
        <v>388</v>
      </c>
      <c r="D378" s="9" t="s">
        <v>228</v>
      </c>
      <c r="E378" s="9" t="s">
        <v>223</v>
      </c>
      <c r="F378" s="9" t="s">
        <v>5</v>
      </c>
      <c r="G378" s="9" t="s">
        <v>169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8"/>
        <v>06_60-70</v>
      </c>
      <c r="Q378" s="9" t="s">
        <v>64</v>
      </c>
      <c r="R378" s="9" t="s">
        <v>631</v>
      </c>
      <c r="S378" s="9">
        <f t="shared" si="29"/>
        <v>379248</v>
      </c>
      <c r="T378" s="9">
        <f t="shared" si="27"/>
        <v>5104</v>
      </c>
    </row>
    <row r="379" spans="1:20" ht="14.45" x14ac:dyDescent="0.3">
      <c r="A379" s="9">
        <v>257</v>
      </c>
      <c r="B379" s="9" t="s">
        <v>284</v>
      </c>
      <c r="C379" s="9" t="s">
        <v>323</v>
      </c>
      <c r="D379" s="9" t="s">
        <v>224</v>
      </c>
      <c r="E379" s="9" t="s">
        <v>223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8"/>
        <v>05_50-60</v>
      </c>
      <c r="Q379" s="9" t="s">
        <v>64</v>
      </c>
      <c r="R379" s="9" t="s">
        <v>631</v>
      </c>
      <c r="S379" s="9">
        <f t="shared" si="29"/>
        <v>14489403</v>
      </c>
      <c r="T379" s="9">
        <f t="shared" si="27"/>
        <v>195012</v>
      </c>
    </row>
    <row r="380" spans="1:20" ht="14.45" x14ac:dyDescent="0.3">
      <c r="A380" s="9">
        <v>29</v>
      </c>
      <c r="B380" s="9" t="s">
        <v>284</v>
      </c>
      <c r="C380" s="9" t="s">
        <v>609</v>
      </c>
      <c r="D380" s="9" t="s">
        <v>224</v>
      </c>
      <c r="E380" s="9" t="s">
        <v>223</v>
      </c>
      <c r="F380" s="9" t="s">
        <v>1</v>
      </c>
      <c r="G380" s="9" t="s">
        <v>303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8"/>
        <v>05_50-60</v>
      </c>
      <c r="Q380" s="9" t="s">
        <v>64</v>
      </c>
      <c r="R380" s="9" t="s">
        <v>631</v>
      </c>
      <c r="S380" s="9">
        <f t="shared" si="29"/>
        <v>1548716</v>
      </c>
      <c r="T380" s="9">
        <f t="shared" si="27"/>
        <v>20844</v>
      </c>
    </row>
    <row r="381" spans="1:20" ht="14.45" x14ac:dyDescent="0.3">
      <c r="A381" s="9">
        <v>3</v>
      </c>
      <c r="B381" s="9" t="s">
        <v>284</v>
      </c>
      <c r="C381" s="9" t="s">
        <v>324</v>
      </c>
      <c r="D381" s="9" t="s">
        <v>228</v>
      </c>
      <c r="E381" s="9" t="s">
        <v>223</v>
      </c>
      <c r="F381" s="9" t="s">
        <v>5</v>
      </c>
      <c r="G381" s="9" t="s">
        <v>169</v>
      </c>
      <c r="H381" s="9" t="s">
        <v>507</v>
      </c>
      <c r="I381" s="9">
        <v>14</v>
      </c>
      <c r="J381" s="9" t="s">
        <v>390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8"/>
        <v>08_80&gt;</v>
      </c>
      <c r="Q381" s="9" t="s">
        <v>64</v>
      </c>
      <c r="R381" s="9" t="s">
        <v>631</v>
      </c>
      <c r="S381" s="9">
        <f t="shared" si="29"/>
        <v>353829</v>
      </c>
      <c r="T381" s="9">
        <f t="shared" si="27"/>
        <v>4762</v>
      </c>
    </row>
    <row r="382" spans="1:20" ht="14.45" x14ac:dyDescent="0.3">
      <c r="A382" s="9">
        <v>140</v>
      </c>
      <c r="B382" s="9" t="s">
        <v>630</v>
      </c>
      <c r="C382" s="9" t="s">
        <v>1064</v>
      </c>
      <c r="D382" s="9" t="s">
        <v>228</v>
      </c>
      <c r="E382" s="9" t="s">
        <v>223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8"/>
        <v>05_50-60</v>
      </c>
      <c r="Q382" s="9" t="s">
        <v>64</v>
      </c>
      <c r="R382" s="9" t="s">
        <v>631</v>
      </c>
      <c r="S382" s="9">
        <f t="shared" si="29"/>
        <v>7451500</v>
      </c>
      <c r="T382" s="9">
        <f t="shared" si="27"/>
        <v>100289</v>
      </c>
    </row>
    <row r="383" spans="1:20" ht="14.45" x14ac:dyDescent="0.3">
      <c r="A383" s="9">
        <v>125</v>
      </c>
      <c r="B383" s="9" t="s">
        <v>630</v>
      </c>
      <c r="C383" s="9" t="s">
        <v>1066</v>
      </c>
      <c r="D383" s="9" t="s">
        <v>225</v>
      </c>
      <c r="E383" s="9" t="s">
        <v>223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8"/>
        <v>05_50-60</v>
      </c>
      <c r="Q383" s="9" t="s">
        <v>64</v>
      </c>
      <c r="R383" s="9" t="s">
        <v>631</v>
      </c>
      <c r="S383" s="9">
        <f t="shared" si="29"/>
        <v>6837750</v>
      </c>
      <c r="T383" s="9">
        <f t="shared" si="27"/>
        <v>92029</v>
      </c>
    </row>
    <row r="384" spans="1:20" ht="14.45" x14ac:dyDescent="0.3">
      <c r="A384" s="9">
        <v>13</v>
      </c>
      <c r="B384" s="9" t="s">
        <v>630</v>
      </c>
      <c r="C384" s="9" t="s">
        <v>1071</v>
      </c>
      <c r="D384" s="9" t="s">
        <v>225</v>
      </c>
      <c r="E384" s="9" t="s">
        <v>223</v>
      </c>
      <c r="F384" s="9" t="s">
        <v>1</v>
      </c>
      <c r="G384" s="9" t="s">
        <v>303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8"/>
        <v>06_60-70</v>
      </c>
      <c r="Q384" s="9" t="s">
        <v>64</v>
      </c>
      <c r="R384" s="9" t="s">
        <v>631</v>
      </c>
      <c r="S384" s="9">
        <f t="shared" si="29"/>
        <v>792935</v>
      </c>
      <c r="T384" s="9">
        <f t="shared" ref="T384:T386" si="32">ROUND(S384/74.3,0)</f>
        <v>10672</v>
      </c>
    </row>
    <row r="385" spans="1:20" ht="14.45" x14ac:dyDescent="0.3">
      <c r="A385" s="9">
        <v>473</v>
      </c>
      <c r="B385" s="9" t="s">
        <v>630</v>
      </c>
      <c r="C385" s="9" t="s">
        <v>1072</v>
      </c>
      <c r="D385" s="9" t="s">
        <v>224</v>
      </c>
      <c r="E385" s="9" t="s">
        <v>223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8"/>
        <v>05_50-60</v>
      </c>
      <c r="Q385" s="9" t="s">
        <v>64</v>
      </c>
      <c r="R385" s="9" t="s">
        <v>631</v>
      </c>
      <c r="S385" s="9">
        <f t="shared" si="29"/>
        <v>28157217</v>
      </c>
      <c r="T385" s="9">
        <f t="shared" si="32"/>
        <v>378967</v>
      </c>
    </row>
    <row r="386" spans="1:20" ht="14.45" x14ac:dyDescent="0.3">
      <c r="A386" s="9">
        <v>39</v>
      </c>
      <c r="B386" s="9" t="s">
        <v>630</v>
      </c>
      <c r="C386" s="9" t="s">
        <v>1067</v>
      </c>
      <c r="D386" s="9" t="s">
        <v>222</v>
      </c>
      <c r="E386" s="9" t="s">
        <v>223</v>
      </c>
      <c r="F386" s="9" t="s">
        <v>5</v>
      </c>
      <c r="G386" s="9" t="s">
        <v>350</v>
      </c>
      <c r="H386" s="9" t="s">
        <v>331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8"/>
        <v>08_80&gt;</v>
      </c>
      <c r="Q386" s="9" t="s">
        <v>64</v>
      </c>
      <c r="R386" s="9" t="s">
        <v>631</v>
      </c>
      <c r="S386" s="9">
        <f t="shared" si="29"/>
        <v>3593460</v>
      </c>
      <c r="T386" s="9">
        <f t="shared" si="32"/>
        <v>48364</v>
      </c>
    </row>
    <row r="387" spans="1:20" ht="14.45" x14ac:dyDescent="0.3">
      <c r="A387" s="9">
        <v>50</v>
      </c>
      <c r="B387" s="9" t="s">
        <v>29</v>
      </c>
      <c r="C387" s="9" t="s">
        <v>29</v>
      </c>
      <c r="D387" s="9" t="s">
        <v>228</v>
      </c>
      <c r="E387" s="9" t="s">
        <v>223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3">CONCATENATE(ROUNDDOWN(M387/5000,0),"_",ROUNDDOWN(M387/5000,0)*5,"-",ROUNDUP((M387+1)/5000,0)*5)</f>
        <v>5_25-30</v>
      </c>
      <c r="O387" s="17" t="str">
        <f t="shared" ref="O387:O410" si="34">CONCATENATE(ROUNDDOWN(M387/10000,0),"_",ROUNDDOWN(M387/10000,0)*10,"-",ROUNDUP((M387+1)/10000,0)*10)</f>
        <v>2_20-30</v>
      </c>
      <c r="P387" s="17" t="str">
        <f t="shared" ref="P387:P410" si="35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631</v>
      </c>
      <c r="S387" s="9">
        <f t="shared" ref="S387:S450" si="36">M387*A387</f>
        <v>1270000</v>
      </c>
      <c r="T387" s="9">
        <f t="shared" ref="T387:T405" si="37">ROUND(S387/73.7,0)</f>
        <v>17232</v>
      </c>
    </row>
    <row r="388" spans="1:20" ht="14.45" x14ac:dyDescent="0.3">
      <c r="A388" s="9">
        <v>50</v>
      </c>
      <c r="B388" s="9" t="s">
        <v>29</v>
      </c>
      <c r="C388" s="9" t="s">
        <v>29</v>
      </c>
      <c r="D388" s="9" t="s">
        <v>224</v>
      </c>
      <c r="E388" s="9" t="s">
        <v>223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3"/>
        <v>6_30-35</v>
      </c>
      <c r="O388" s="17" t="str">
        <f t="shared" si="34"/>
        <v>3_30-40</v>
      </c>
      <c r="P388" s="17" t="str">
        <f t="shared" si="35"/>
        <v>03_30-40</v>
      </c>
      <c r="Q388" s="9" t="s">
        <v>64</v>
      </c>
      <c r="R388" s="9" t="s">
        <v>631</v>
      </c>
      <c r="S388" s="9">
        <f t="shared" si="36"/>
        <v>1550000</v>
      </c>
      <c r="T388" s="9">
        <f t="shared" si="37"/>
        <v>21031</v>
      </c>
    </row>
    <row r="389" spans="1:20" ht="14.45" x14ac:dyDescent="0.3">
      <c r="A389" s="9">
        <v>10</v>
      </c>
      <c r="B389" s="9" t="s">
        <v>29</v>
      </c>
      <c r="C389" s="9" t="s">
        <v>29</v>
      </c>
      <c r="D389" s="9" t="s">
        <v>224</v>
      </c>
      <c r="E389" s="9" t="s">
        <v>223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3"/>
        <v>7_35-40</v>
      </c>
      <c r="O389" s="17" t="str">
        <f t="shared" si="34"/>
        <v>3_30-40</v>
      </c>
      <c r="P389" s="17" t="str">
        <f t="shared" si="35"/>
        <v>03_30-40</v>
      </c>
      <c r="Q389" s="9" t="s">
        <v>64</v>
      </c>
      <c r="R389" s="9" t="s">
        <v>631</v>
      </c>
      <c r="S389" s="9">
        <f t="shared" si="36"/>
        <v>357000</v>
      </c>
      <c r="T389" s="9">
        <f t="shared" si="37"/>
        <v>4844</v>
      </c>
    </row>
    <row r="390" spans="1:20" ht="14.45" x14ac:dyDescent="0.3">
      <c r="A390" s="9">
        <v>20</v>
      </c>
      <c r="B390" s="9" t="s">
        <v>29</v>
      </c>
      <c r="C390" s="9" t="s">
        <v>29</v>
      </c>
      <c r="D390" s="9" t="s">
        <v>224</v>
      </c>
      <c r="E390" s="9" t="s">
        <v>223</v>
      </c>
      <c r="F390" s="9" t="s">
        <v>5</v>
      </c>
      <c r="G390" s="9" t="s">
        <v>169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3"/>
        <v>7_35-40</v>
      </c>
      <c r="O390" s="17" t="str">
        <f t="shared" si="34"/>
        <v>3_30-40</v>
      </c>
      <c r="P390" s="17" t="str">
        <f t="shared" si="35"/>
        <v>03_30-40</v>
      </c>
      <c r="Q390" s="9" t="s">
        <v>64</v>
      </c>
      <c r="R390" s="9" t="s">
        <v>631</v>
      </c>
      <c r="S390" s="9">
        <f t="shared" si="36"/>
        <v>760000</v>
      </c>
      <c r="T390" s="9">
        <f t="shared" si="37"/>
        <v>10312</v>
      </c>
    </row>
    <row r="391" spans="1:20" ht="14.45" x14ac:dyDescent="0.3">
      <c r="A391" s="9">
        <v>30</v>
      </c>
      <c r="B391" s="9" t="s">
        <v>29</v>
      </c>
      <c r="C391" s="9" t="s">
        <v>29</v>
      </c>
      <c r="D391" s="9" t="s">
        <v>224</v>
      </c>
      <c r="E391" s="9" t="s">
        <v>223</v>
      </c>
      <c r="F391" s="9" t="s">
        <v>5</v>
      </c>
      <c r="G391" s="9" t="s">
        <v>182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3"/>
        <v>7_35-40</v>
      </c>
      <c r="O391" s="17" t="str">
        <f t="shared" si="34"/>
        <v>3_30-40</v>
      </c>
      <c r="P391" s="17" t="str">
        <f t="shared" si="35"/>
        <v>03_30-40</v>
      </c>
      <c r="Q391" s="9" t="s">
        <v>64</v>
      </c>
      <c r="R391" s="9" t="s">
        <v>631</v>
      </c>
      <c r="S391" s="9">
        <f t="shared" si="36"/>
        <v>1155000</v>
      </c>
      <c r="T391" s="9">
        <f t="shared" si="37"/>
        <v>15672</v>
      </c>
    </row>
    <row r="392" spans="1:20" ht="14.45" x14ac:dyDescent="0.3">
      <c r="A392" s="9">
        <v>10</v>
      </c>
      <c r="B392" s="9" t="s">
        <v>29</v>
      </c>
      <c r="C392" s="9" t="s">
        <v>29</v>
      </c>
      <c r="D392" s="9" t="s">
        <v>222</v>
      </c>
      <c r="E392" s="9" t="s">
        <v>223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3"/>
        <v>7_35-40</v>
      </c>
      <c r="O392" s="17" t="str">
        <f t="shared" si="34"/>
        <v>3_30-40</v>
      </c>
      <c r="P392" s="17" t="str">
        <f t="shared" si="35"/>
        <v>03_30-40</v>
      </c>
      <c r="Q392" s="9" t="s">
        <v>64</v>
      </c>
      <c r="R392" s="9" t="s">
        <v>631</v>
      </c>
      <c r="S392" s="9">
        <f t="shared" si="36"/>
        <v>350000</v>
      </c>
      <c r="T392" s="9">
        <f t="shared" si="37"/>
        <v>4749</v>
      </c>
    </row>
    <row r="393" spans="1:20" ht="14.45" x14ac:dyDescent="0.3">
      <c r="A393" s="9">
        <v>20</v>
      </c>
      <c r="B393" s="9" t="s">
        <v>29</v>
      </c>
      <c r="C393" s="9" t="s">
        <v>29</v>
      </c>
      <c r="D393" s="9" t="s">
        <v>222</v>
      </c>
      <c r="E393" s="9" t="s">
        <v>223</v>
      </c>
      <c r="F393" s="9" t="s">
        <v>1</v>
      </c>
      <c r="G393" s="9" t="s">
        <v>303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3"/>
        <v>7_35-40</v>
      </c>
      <c r="O393" s="17" t="str">
        <f t="shared" si="34"/>
        <v>3_30-40</v>
      </c>
      <c r="P393" s="17" t="str">
        <f t="shared" si="35"/>
        <v>03_30-40</v>
      </c>
      <c r="Q393" s="9" t="s">
        <v>64</v>
      </c>
      <c r="R393" s="9" t="s">
        <v>631</v>
      </c>
      <c r="S393" s="9">
        <f t="shared" si="36"/>
        <v>700000</v>
      </c>
      <c r="T393" s="9">
        <f t="shared" si="37"/>
        <v>9498</v>
      </c>
    </row>
    <row r="394" spans="1:20" ht="14.45" x14ac:dyDescent="0.3">
      <c r="A394" s="9">
        <v>40</v>
      </c>
      <c r="B394" s="9" t="s">
        <v>29</v>
      </c>
      <c r="C394" s="9" t="s">
        <v>29</v>
      </c>
      <c r="D394" s="9" t="s">
        <v>225</v>
      </c>
      <c r="E394" s="9" t="s">
        <v>223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3"/>
        <v>12_60-65</v>
      </c>
      <c r="O394" s="17" t="str">
        <f t="shared" si="34"/>
        <v>6_60-70</v>
      </c>
      <c r="P394" s="17" t="str">
        <f t="shared" si="35"/>
        <v>06_60-70</v>
      </c>
      <c r="Q394" s="9" t="s">
        <v>64</v>
      </c>
      <c r="R394" s="9" t="s">
        <v>631</v>
      </c>
      <c r="S394" s="9">
        <f t="shared" si="36"/>
        <v>2440000</v>
      </c>
      <c r="T394" s="9">
        <f t="shared" si="37"/>
        <v>33107</v>
      </c>
    </row>
    <row r="395" spans="1:20" ht="14.45" x14ac:dyDescent="0.3">
      <c r="A395" s="9">
        <v>160</v>
      </c>
      <c r="B395" s="9" t="s">
        <v>29</v>
      </c>
      <c r="C395" s="9" t="s">
        <v>29</v>
      </c>
      <c r="D395" s="9" t="s">
        <v>228</v>
      </c>
      <c r="E395" s="9" t="s">
        <v>223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3"/>
        <v>5_25-30</v>
      </c>
      <c r="O395" s="17" t="str">
        <f t="shared" si="34"/>
        <v>2_20-30</v>
      </c>
      <c r="P395" s="17" t="str">
        <f t="shared" si="35"/>
        <v>02_20-30</v>
      </c>
      <c r="Q395" s="9" t="s">
        <v>64</v>
      </c>
      <c r="R395" s="9" t="s">
        <v>631</v>
      </c>
      <c r="S395" s="9">
        <f t="shared" si="36"/>
        <v>4096000</v>
      </c>
      <c r="T395" s="9">
        <f t="shared" si="37"/>
        <v>55577</v>
      </c>
    </row>
    <row r="396" spans="1:20" ht="14.45" x14ac:dyDescent="0.3">
      <c r="A396" s="9">
        <v>120</v>
      </c>
      <c r="B396" s="9" t="s">
        <v>29</v>
      </c>
      <c r="C396" s="9" t="s">
        <v>29</v>
      </c>
      <c r="D396" s="9" t="s">
        <v>228</v>
      </c>
      <c r="E396" s="9" t="s">
        <v>223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3"/>
        <v>5_25-30</v>
      </c>
      <c r="O396" s="17" t="str">
        <f t="shared" si="34"/>
        <v>2_20-30</v>
      </c>
      <c r="P396" s="17" t="str">
        <f t="shared" si="35"/>
        <v>02_20-30</v>
      </c>
      <c r="Q396" s="9" t="s">
        <v>64</v>
      </c>
      <c r="R396" s="9" t="s">
        <v>631</v>
      </c>
      <c r="S396" s="9">
        <f t="shared" si="36"/>
        <v>3048000</v>
      </c>
      <c r="T396" s="9">
        <f t="shared" si="37"/>
        <v>41357</v>
      </c>
    </row>
    <row r="397" spans="1:20" ht="14.45" x14ac:dyDescent="0.3">
      <c r="A397" s="9">
        <v>10</v>
      </c>
      <c r="B397" s="9" t="s">
        <v>29</v>
      </c>
      <c r="C397" s="9" t="s">
        <v>29</v>
      </c>
      <c r="D397" s="9" t="s">
        <v>228</v>
      </c>
      <c r="E397" s="9" t="s">
        <v>223</v>
      </c>
      <c r="F397" s="9" t="s">
        <v>5</v>
      </c>
      <c r="G397" s="9" t="s">
        <v>169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3"/>
        <v>6_30-35</v>
      </c>
      <c r="O397" s="17" t="str">
        <f t="shared" si="34"/>
        <v>3_30-40</v>
      </c>
      <c r="P397" s="17" t="str">
        <f t="shared" si="35"/>
        <v>03_30-40</v>
      </c>
      <c r="Q397" s="9" t="s">
        <v>64</v>
      </c>
      <c r="R397" s="9" t="s">
        <v>631</v>
      </c>
      <c r="S397" s="9">
        <f t="shared" si="36"/>
        <v>310000</v>
      </c>
      <c r="T397" s="9">
        <f t="shared" si="37"/>
        <v>4206</v>
      </c>
    </row>
    <row r="398" spans="1:20" ht="14.45" x14ac:dyDescent="0.3">
      <c r="A398" s="9">
        <v>10</v>
      </c>
      <c r="B398" s="9" t="s">
        <v>29</v>
      </c>
      <c r="C398" s="9" t="s">
        <v>29</v>
      </c>
      <c r="D398" s="9" t="s">
        <v>228</v>
      </c>
      <c r="E398" s="9" t="s">
        <v>223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3"/>
        <v>5_25-30</v>
      </c>
      <c r="O398" s="17" t="str">
        <f t="shared" si="34"/>
        <v>2_20-30</v>
      </c>
      <c r="P398" s="17" t="str">
        <f t="shared" si="35"/>
        <v>02_20-30</v>
      </c>
      <c r="Q398" s="9" t="s">
        <v>64</v>
      </c>
      <c r="R398" s="9" t="s">
        <v>631</v>
      </c>
      <c r="S398" s="9">
        <f t="shared" si="36"/>
        <v>290000</v>
      </c>
      <c r="T398" s="9">
        <f t="shared" si="37"/>
        <v>3935</v>
      </c>
    </row>
    <row r="399" spans="1:20" ht="14.45" x14ac:dyDescent="0.3">
      <c r="A399" s="9">
        <v>20</v>
      </c>
      <c r="B399" s="9" t="s">
        <v>29</v>
      </c>
      <c r="C399" s="9" t="s">
        <v>29</v>
      </c>
      <c r="D399" s="9" t="s">
        <v>228</v>
      </c>
      <c r="E399" s="9" t="s">
        <v>223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3"/>
        <v>5_25-30</v>
      </c>
      <c r="O399" s="17" t="str">
        <f t="shared" si="34"/>
        <v>2_20-30</v>
      </c>
      <c r="P399" s="17" t="str">
        <f t="shared" si="35"/>
        <v>02_20-30</v>
      </c>
      <c r="Q399" s="9" t="s">
        <v>64</v>
      </c>
      <c r="R399" s="9" t="s">
        <v>631</v>
      </c>
      <c r="S399" s="9">
        <f t="shared" si="36"/>
        <v>566000</v>
      </c>
      <c r="T399" s="9">
        <f t="shared" si="37"/>
        <v>7680</v>
      </c>
    </row>
    <row r="400" spans="1:20" ht="14.45" x14ac:dyDescent="0.3">
      <c r="A400" s="9">
        <v>90</v>
      </c>
      <c r="B400" s="9" t="s">
        <v>29</v>
      </c>
      <c r="C400" s="9" t="s">
        <v>29</v>
      </c>
      <c r="D400" s="9" t="s">
        <v>228</v>
      </c>
      <c r="E400" s="9" t="s">
        <v>223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3"/>
        <v>5_25-30</v>
      </c>
      <c r="O400" s="17" t="str">
        <f t="shared" si="34"/>
        <v>2_20-30</v>
      </c>
      <c r="P400" s="17" t="str">
        <f t="shared" si="35"/>
        <v>02_20-30</v>
      </c>
      <c r="Q400" s="9" t="s">
        <v>64</v>
      </c>
      <c r="R400" s="9" t="s">
        <v>631</v>
      </c>
      <c r="S400" s="9">
        <f t="shared" si="36"/>
        <v>2457000</v>
      </c>
      <c r="T400" s="9">
        <f t="shared" si="37"/>
        <v>33338</v>
      </c>
    </row>
    <row r="401" spans="1:23" ht="14.45" x14ac:dyDescent="0.3">
      <c r="A401" s="9">
        <v>250</v>
      </c>
      <c r="B401" s="9" t="s">
        <v>29</v>
      </c>
      <c r="C401" s="9" t="s">
        <v>29</v>
      </c>
      <c r="D401" s="9" t="s">
        <v>228</v>
      </c>
      <c r="E401" s="9" t="s">
        <v>223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3"/>
        <v>4_20-25</v>
      </c>
      <c r="O401" s="17" t="str">
        <f t="shared" si="34"/>
        <v>2_20-30</v>
      </c>
      <c r="P401" s="17" t="str">
        <f t="shared" si="35"/>
        <v>02_20-30</v>
      </c>
      <c r="Q401" s="9" t="s">
        <v>64</v>
      </c>
      <c r="R401" s="9" t="s">
        <v>631</v>
      </c>
      <c r="S401" s="9">
        <f t="shared" si="36"/>
        <v>5375000</v>
      </c>
      <c r="T401" s="9">
        <f t="shared" si="37"/>
        <v>72931</v>
      </c>
    </row>
    <row r="402" spans="1:23" ht="14.45" x14ac:dyDescent="0.3">
      <c r="A402" s="9">
        <v>150</v>
      </c>
      <c r="B402" s="9" t="s">
        <v>29</v>
      </c>
      <c r="C402" s="9" t="s">
        <v>29</v>
      </c>
      <c r="D402" s="9" t="s">
        <v>228</v>
      </c>
      <c r="E402" s="9" t="s">
        <v>223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3"/>
        <v>3_15-20</v>
      </c>
      <c r="O402" s="17" t="str">
        <f t="shared" si="34"/>
        <v>1_10-20</v>
      </c>
      <c r="P402" s="17" t="str">
        <f t="shared" si="35"/>
        <v>01_&lt;20</v>
      </c>
      <c r="Q402" s="9" t="s">
        <v>64</v>
      </c>
      <c r="R402" s="9" t="s">
        <v>631</v>
      </c>
      <c r="S402" s="9">
        <f t="shared" si="36"/>
        <v>2685000</v>
      </c>
      <c r="T402" s="9">
        <f t="shared" si="37"/>
        <v>36431</v>
      </c>
    </row>
    <row r="403" spans="1:23" ht="14.45" x14ac:dyDescent="0.3">
      <c r="A403" s="9">
        <v>20</v>
      </c>
      <c r="B403" s="9" t="s">
        <v>29</v>
      </c>
      <c r="C403" s="9" t="s">
        <v>29</v>
      </c>
      <c r="D403" s="9" t="s">
        <v>228</v>
      </c>
      <c r="E403" s="9" t="s">
        <v>223</v>
      </c>
      <c r="F403" s="9" t="s">
        <v>5</v>
      </c>
      <c r="G403" s="9" t="s">
        <v>182</v>
      </c>
      <c r="I403" s="9">
        <v>13</v>
      </c>
      <c r="L403" s="9" t="s">
        <v>50</v>
      </c>
      <c r="M403" s="9">
        <v>60000</v>
      </c>
      <c r="N403" s="17" t="str">
        <f t="shared" si="33"/>
        <v>12_60-65</v>
      </c>
      <c r="O403" s="17" t="str">
        <f t="shared" si="34"/>
        <v>6_60-70</v>
      </c>
      <c r="P403" s="17" t="str">
        <f t="shared" si="35"/>
        <v>06_60-70</v>
      </c>
      <c r="Q403" s="9" t="s">
        <v>64</v>
      </c>
      <c r="R403" s="9" t="s">
        <v>631</v>
      </c>
      <c r="S403" s="9">
        <f t="shared" si="36"/>
        <v>1200000</v>
      </c>
      <c r="T403" s="9">
        <f t="shared" si="37"/>
        <v>16282</v>
      </c>
    </row>
    <row r="404" spans="1:23" ht="14.45" x14ac:dyDescent="0.3">
      <c r="A404" s="9">
        <v>130</v>
      </c>
      <c r="B404" s="9" t="s">
        <v>29</v>
      </c>
      <c r="C404" s="9" t="s">
        <v>29</v>
      </c>
      <c r="D404" s="9" t="s">
        <v>228</v>
      </c>
      <c r="E404" s="9" t="s">
        <v>223</v>
      </c>
      <c r="F404" s="9" t="s">
        <v>5</v>
      </c>
      <c r="G404" s="9" t="s">
        <v>182</v>
      </c>
      <c r="I404" s="9">
        <v>14</v>
      </c>
      <c r="L404" s="9" t="s">
        <v>50</v>
      </c>
      <c r="M404" s="9">
        <v>65000</v>
      </c>
      <c r="N404" s="17" t="str">
        <f t="shared" si="33"/>
        <v>13_65-70</v>
      </c>
      <c r="O404" s="17" t="str">
        <f t="shared" si="34"/>
        <v>6_60-70</v>
      </c>
      <c r="P404" s="17" t="str">
        <f t="shared" si="35"/>
        <v>06_60-70</v>
      </c>
      <c r="Q404" s="9" t="s">
        <v>64</v>
      </c>
      <c r="R404" s="9" t="s">
        <v>631</v>
      </c>
      <c r="S404" s="9">
        <f t="shared" si="36"/>
        <v>8450000</v>
      </c>
      <c r="T404" s="9">
        <f t="shared" si="37"/>
        <v>114654</v>
      </c>
    </row>
    <row r="405" spans="1:23" ht="14.45" x14ac:dyDescent="0.3">
      <c r="A405" s="9">
        <v>10</v>
      </c>
      <c r="B405" s="9" t="s">
        <v>29</v>
      </c>
      <c r="C405" s="9" t="s">
        <v>29</v>
      </c>
      <c r="D405" s="9" t="s">
        <v>229</v>
      </c>
      <c r="E405" s="9" t="s">
        <v>223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3"/>
        <v>3_15-20</v>
      </c>
      <c r="O405" s="17" t="str">
        <f t="shared" si="34"/>
        <v>1_10-20</v>
      </c>
      <c r="P405" s="17" t="str">
        <f t="shared" si="35"/>
        <v>01_&lt;20</v>
      </c>
      <c r="Q405" s="9" t="s">
        <v>64</v>
      </c>
      <c r="R405" s="9" t="s">
        <v>631</v>
      </c>
      <c r="S405" s="9">
        <f t="shared" si="36"/>
        <v>178000</v>
      </c>
      <c r="T405" s="9">
        <f t="shared" si="37"/>
        <v>2415</v>
      </c>
    </row>
    <row r="406" spans="1:23" ht="14.45" x14ac:dyDescent="0.3">
      <c r="A406" s="9">
        <v>260</v>
      </c>
      <c r="B406" s="9" t="s">
        <v>29</v>
      </c>
      <c r="C406" s="9" t="s">
        <v>29</v>
      </c>
      <c r="D406" s="9" t="s">
        <v>229</v>
      </c>
      <c r="E406" s="9" t="s">
        <v>223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3"/>
        <v>3_15-20</v>
      </c>
      <c r="O406" s="17" t="str">
        <f t="shared" si="34"/>
        <v>1_10-20</v>
      </c>
      <c r="P406" s="17" t="str">
        <f t="shared" si="35"/>
        <v>01_&lt;20</v>
      </c>
      <c r="Q406" s="9" t="s">
        <v>64</v>
      </c>
      <c r="R406" s="9" t="s">
        <v>631</v>
      </c>
      <c r="S406" s="9">
        <f t="shared" si="36"/>
        <v>5018000</v>
      </c>
      <c r="T406" s="9">
        <f>ROUND(S406/76.5,0)</f>
        <v>65595</v>
      </c>
    </row>
    <row r="407" spans="1:23" ht="14.45" x14ac:dyDescent="0.3">
      <c r="A407" s="9">
        <v>160</v>
      </c>
      <c r="B407" s="9" t="s">
        <v>29</v>
      </c>
      <c r="C407" s="9" t="s">
        <v>29</v>
      </c>
      <c r="D407" s="9" t="s">
        <v>229</v>
      </c>
      <c r="E407" s="9" t="s">
        <v>223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3"/>
        <v>4_20-25</v>
      </c>
      <c r="O407" s="17" t="str">
        <f t="shared" si="34"/>
        <v>2_20-30</v>
      </c>
      <c r="P407" s="17" t="str">
        <f t="shared" si="35"/>
        <v>02_20-30</v>
      </c>
      <c r="Q407" s="9" t="s">
        <v>64</v>
      </c>
      <c r="R407" s="9" t="s">
        <v>631</v>
      </c>
      <c r="S407" s="9">
        <f t="shared" si="36"/>
        <v>3408000</v>
      </c>
      <c r="T407" s="9">
        <f>ROUND(S407/76.5,0)</f>
        <v>44549</v>
      </c>
    </row>
    <row r="408" spans="1:23" ht="14.45" x14ac:dyDescent="0.3">
      <c r="A408" s="9">
        <v>1690</v>
      </c>
      <c r="B408" s="9" t="s">
        <v>29</v>
      </c>
      <c r="C408" s="9" t="s">
        <v>29</v>
      </c>
      <c r="D408" s="9" t="s">
        <v>229</v>
      </c>
      <c r="E408" s="9" t="s">
        <v>227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3"/>
        <v>5_25-30</v>
      </c>
      <c r="O408" s="17" t="str">
        <f t="shared" si="34"/>
        <v>2_20-30</v>
      </c>
      <c r="P408" s="17" t="str">
        <f t="shared" si="35"/>
        <v>02_20-30</v>
      </c>
      <c r="Q408" s="9" t="s">
        <v>64</v>
      </c>
      <c r="R408" s="9" t="s">
        <v>631</v>
      </c>
      <c r="S408" s="9">
        <f t="shared" si="36"/>
        <v>43264000</v>
      </c>
      <c r="T408" s="9">
        <f>ROUND(S408/76.5,0)</f>
        <v>565542</v>
      </c>
    </row>
    <row r="409" spans="1:23" ht="14.45" x14ac:dyDescent="0.3">
      <c r="A409" s="9">
        <v>1650</v>
      </c>
      <c r="B409" s="9" t="s">
        <v>29</v>
      </c>
      <c r="C409" s="9" t="s">
        <v>29</v>
      </c>
      <c r="D409" s="9" t="s">
        <v>229</v>
      </c>
      <c r="E409" s="9" t="s">
        <v>227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3"/>
        <v>5_25-30</v>
      </c>
      <c r="O409" s="17" t="str">
        <f t="shared" si="34"/>
        <v>2_20-30</v>
      </c>
      <c r="P409" s="17" t="str">
        <f t="shared" si="35"/>
        <v>02_20-30</v>
      </c>
      <c r="Q409" s="9" t="s">
        <v>64</v>
      </c>
      <c r="R409" s="9" t="s">
        <v>631</v>
      </c>
      <c r="S409" s="9">
        <f t="shared" si="36"/>
        <v>44055000</v>
      </c>
      <c r="T409" s="9">
        <f>ROUND(S409/76.5,0)</f>
        <v>575882</v>
      </c>
    </row>
    <row r="410" spans="1:23" ht="14.45" x14ac:dyDescent="0.3">
      <c r="A410" s="9">
        <v>870</v>
      </c>
      <c r="B410" s="9" t="s">
        <v>29</v>
      </c>
      <c r="C410" s="9" t="s">
        <v>29</v>
      </c>
      <c r="D410" s="9" t="s">
        <v>228</v>
      </c>
      <c r="E410" s="9" t="s">
        <v>227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3"/>
        <v>6_30-35</v>
      </c>
      <c r="O410" s="17" t="str">
        <f t="shared" si="34"/>
        <v>3_30-40</v>
      </c>
      <c r="P410" s="17" t="str">
        <f t="shared" si="35"/>
        <v>03_30-40</v>
      </c>
      <c r="Q410" s="9" t="s">
        <v>64</v>
      </c>
      <c r="R410" s="9" t="s">
        <v>631</v>
      </c>
      <c r="S410" s="9">
        <f t="shared" si="36"/>
        <v>26204400</v>
      </c>
      <c r="T410" s="9">
        <f>ROUND(S410/76.5,0)</f>
        <v>342541</v>
      </c>
    </row>
    <row r="411" spans="1:23" s="97" customFormat="1" ht="14.45" x14ac:dyDescent="0.3">
      <c r="A411" s="97">
        <v>556</v>
      </c>
      <c r="B411" s="97" t="s">
        <v>0</v>
      </c>
      <c r="C411" s="97" t="s">
        <v>171</v>
      </c>
      <c r="D411" s="97" t="s">
        <v>224</v>
      </c>
      <c r="E411" s="97" t="s">
        <v>223</v>
      </c>
      <c r="F411" s="97" t="s">
        <v>1</v>
      </c>
      <c r="G411" s="97" t="s">
        <v>59</v>
      </c>
      <c r="H411" s="97" t="s">
        <v>2</v>
      </c>
      <c r="I411" s="97">
        <v>15</v>
      </c>
      <c r="J411" s="97" t="s">
        <v>4</v>
      </c>
      <c r="L411" s="97" t="s">
        <v>50</v>
      </c>
      <c r="M411" s="97">
        <v>29337</v>
      </c>
      <c r="N411" s="98" t="str">
        <f t="shared" si="33"/>
        <v>5_25-30</v>
      </c>
      <c r="O411" s="98" t="str">
        <f t="shared" ref="O411" si="38">CONCATENATE(ROUNDDOWN(M411/10000,0),"_",ROUNDDOWN(M411/10000,0)*10,"-",ROUNDUP((M411+1)/10000,0)*10)</f>
        <v>2_20-30</v>
      </c>
      <c r="P411" s="98" t="str">
        <f t="shared" ref="P411" si="39">IF(M411&lt;20000,"01_&lt;20",IF(M411&lt;80000,CONCATENATE(IF((ROUNDDOWN(M411/10000,0)+1)&lt;10,0,),ROUNDDOWN(M411/10000,0),"_",ROUNDDOWN(M411/10000,0)*10,"-",ROUNDUP((M411+1)/10000,0)*10),"08_80&gt;"))</f>
        <v>02_20-30</v>
      </c>
      <c r="Q411" s="97" t="s">
        <v>283</v>
      </c>
      <c r="R411" s="97" t="s">
        <v>631</v>
      </c>
      <c r="S411" s="9">
        <f t="shared" si="36"/>
        <v>16311372</v>
      </c>
      <c r="T411" s="97">
        <f>ROUND(S411/73.4,0)</f>
        <v>222226</v>
      </c>
    </row>
    <row r="412" spans="1:23" ht="14.45" x14ac:dyDescent="0.3">
      <c r="A412" s="9">
        <v>4112</v>
      </c>
      <c r="B412" s="9" t="s">
        <v>0</v>
      </c>
      <c r="C412" s="9" t="s">
        <v>443</v>
      </c>
      <c r="D412" s="9" t="s">
        <v>224</v>
      </c>
      <c r="E412" s="9" t="s">
        <v>223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3"/>
        <v>8_40-45</v>
      </c>
      <c r="O412" s="17" t="str">
        <f t="shared" ref="O412:O475" si="40">CONCATENATE(ROUNDDOWN(M412/10000,0),"_",ROUNDDOWN(M412/10000,0)*10,"-",ROUNDUP((M412+1)/10000,0)*10)</f>
        <v>4_40-50</v>
      </c>
      <c r="P412" s="17" t="str">
        <f t="shared" ref="P412:P475" si="41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283</v>
      </c>
      <c r="R412" s="9" t="s">
        <v>631</v>
      </c>
      <c r="S412" s="9">
        <f t="shared" si="36"/>
        <v>179484688</v>
      </c>
      <c r="T412" s="9">
        <f t="shared" ref="T412:T475" si="42">ROUND(S412/73.4,0)</f>
        <v>2445295</v>
      </c>
      <c r="W412" s="97"/>
    </row>
    <row r="413" spans="1:23" ht="14.45" x14ac:dyDescent="0.3">
      <c r="A413" s="9">
        <v>5520</v>
      </c>
      <c r="B413" s="9" t="s">
        <v>0</v>
      </c>
      <c r="C413" s="9" t="s">
        <v>442</v>
      </c>
      <c r="D413" s="9" t="s">
        <v>222</v>
      </c>
      <c r="E413" s="9" t="s">
        <v>223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3"/>
        <v>9_45-50</v>
      </c>
      <c r="O413" s="17" t="str">
        <f t="shared" si="40"/>
        <v>4_40-50</v>
      </c>
      <c r="P413" s="17" t="str">
        <f t="shared" si="41"/>
        <v>04_40-50</v>
      </c>
      <c r="Q413" s="9" t="s">
        <v>283</v>
      </c>
      <c r="R413" s="9" t="s">
        <v>631</v>
      </c>
      <c r="S413" s="9">
        <f t="shared" si="36"/>
        <v>254505120</v>
      </c>
      <c r="T413" s="9">
        <f t="shared" si="42"/>
        <v>3467372</v>
      </c>
      <c r="W413" s="97"/>
    </row>
    <row r="414" spans="1:23" ht="14.45" x14ac:dyDescent="0.3">
      <c r="A414" s="9">
        <v>390</v>
      </c>
      <c r="B414" s="9" t="s">
        <v>0</v>
      </c>
      <c r="C414" s="9" t="s">
        <v>189</v>
      </c>
      <c r="D414" s="9" t="s">
        <v>224</v>
      </c>
      <c r="E414" s="9" t="s">
        <v>223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3"/>
        <v>6_30-35</v>
      </c>
      <c r="O414" s="17" t="str">
        <f t="shared" si="40"/>
        <v>3_30-40</v>
      </c>
      <c r="P414" s="17" t="str">
        <f t="shared" si="41"/>
        <v>03_30-40</v>
      </c>
      <c r="Q414" s="9" t="s">
        <v>283</v>
      </c>
      <c r="R414" s="9" t="s">
        <v>631</v>
      </c>
      <c r="S414" s="9">
        <f t="shared" si="36"/>
        <v>13490100</v>
      </c>
      <c r="T414" s="9">
        <f t="shared" si="42"/>
        <v>183789</v>
      </c>
      <c r="W414" s="97"/>
    </row>
    <row r="415" spans="1:23" ht="14.45" x14ac:dyDescent="0.3">
      <c r="A415" s="9">
        <v>195</v>
      </c>
      <c r="B415" s="9" t="s">
        <v>0</v>
      </c>
      <c r="C415" s="9" t="s">
        <v>123</v>
      </c>
      <c r="D415" s="9" t="s">
        <v>224</v>
      </c>
      <c r="E415" s="9" t="s">
        <v>223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3"/>
        <v>11_55-60</v>
      </c>
      <c r="O415" s="17" t="str">
        <f t="shared" si="40"/>
        <v>5_50-60</v>
      </c>
      <c r="P415" s="17" t="str">
        <f t="shared" si="41"/>
        <v>05_50-60</v>
      </c>
      <c r="Q415" s="9" t="s">
        <v>283</v>
      </c>
      <c r="R415" s="9" t="s">
        <v>631</v>
      </c>
      <c r="S415" s="9">
        <f t="shared" si="36"/>
        <v>10814700</v>
      </c>
      <c r="T415" s="9">
        <f t="shared" si="42"/>
        <v>147339</v>
      </c>
      <c r="W415" s="97"/>
    </row>
    <row r="416" spans="1:23" ht="14.45" x14ac:dyDescent="0.3">
      <c r="A416" s="9">
        <v>51</v>
      </c>
      <c r="B416" s="9" t="s">
        <v>0</v>
      </c>
      <c r="C416" s="9" t="s">
        <v>150</v>
      </c>
      <c r="D416" s="9" t="s">
        <v>222</v>
      </c>
      <c r="E416" s="9" t="s">
        <v>223</v>
      </c>
      <c r="F416" s="9" t="s">
        <v>1</v>
      </c>
      <c r="G416" s="9" t="s">
        <v>97</v>
      </c>
      <c r="H416" s="9" t="s">
        <v>129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3"/>
        <v>9_45-50</v>
      </c>
      <c r="O416" s="17" t="str">
        <f t="shared" si="40"/>
        <v>4_40-50</v>
      </c>
      <c r="P416" s="17" t="str">
        <f t="shared" si="41"/>
        <v>04_40-50</v>
      </c>
      <c r="Q416" s="9" t="s">
        <v>283</v>
      </c>
      <c r="R416" s="9" t="s">
        <v>631</v>
      </c>
      <c r="S416" s="9">
        <f t="shared" si="36"/>
        <v>2484159</v>
      </c>
      <c r="T416" s="9">
        <f t="shared" si="42"/>
        <v>33844</v>
      </c>
      <c r="W416" s="97"/>
    </row>
    <row r="417" spans="1:23" ht="14.45" x14ac:dyDescent="0.3">
      <c r="A417" s="9">
        <v>3827</v>
      </c>
      <c r="B417" s="9" t="s">
        <v>0</v>
      </c>
      <c r="C417" s="9" t="s">
        <v>226</v>
      </c>
      <c r="D417" s="9" t="s">
        <v>224</v>
      </c>
      <c r="E417" s="9" t="s">
        <v>223</v>
      </c>
      <c r="F417" s="9" t="s">
        <v>5</v>
      </c>
      <c r="G417" s="9" t="s">
        <v>182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3"/>
        <v>9_45-50</v>
      </c>
      <c r="O417" s="17" t="str">
        <f t="shared" si="40"/>
        <v>4_40-50</v>
      </c>
      <c r="P417" s="17" t="str">
        <f t="shared" si="41"/>
        <v>04_40-50</v>
      </c>
      <c r="Q417" s="9" t="s">
        <v>283</v>
      </c>
      <c r="R417" s="9" t="s">
        <v>631</v>
      </c>
      <c r="S417" s="9">
        <f t="shared" si="36"/>
        <v>176723206</v>
      </c>
      <c r="T417" s="9">
        <f t="shared" si="42"/>
        <v>2407673</v>
      </c>
      <c r="W417" s="97"/>
    </row>
    <row r="418" spans="1:23" ht="14.45" x14ac:dyDescent="0.3">
      <c r="A418" s="9">
        <v>5223</v>
      </c>
      <c r="B418" s="9" t="s">
        <v>0</v>
      </c>
      <c r="C418" s="9" t="s">
        <v>509</v>
      </c>
      <c r="D418" s="9" t="s">
        <v>222</v>
      </c>
      <c r="E418" s="9" t="s">
        <v>223</v>
      </c>
      <c r="F418" s="9" t="s">
        <v>5</v>
      </c>
      <c r="G418" s="9" t="s">
        <v>182</v>
      </c>
      <c r="H418" s="9" t="s">
        <v>337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3"/>
        <v>9_45-50</v>
      </c>
      <c r="O418" s="17" t="str">
        <f t="shared" si="40"/>
        <v>4_40-50</v>
      </c>
      <c r="P418" s="17" t="str">
        <f t="shared" si="41"/>
        <v>04_40-50</v>
      </c>
      <c r="Q418" s="9" t="s">
        <v>283</v>
      </c>
      <c r="R418" s="9" t="s">
        <v>631</v>
      </c>
      <c r="S418" s="9">
        <f t="shared" si="36"/>
        <v>254260863</v>
      </c>
      <c r="T418" s="9">
        <f t="shared" si="42"/>
        <v>3464044</v>
      </c>
      <c r="W418" s="97"/>
    </row>
    <row r="419" spans="1:23" ht="14.45" x14ac:dyDescent="0.3">
      <c r="A419" s="9">
        <v>4252</v>
      </c>
      <c r="B419" s="9" t="s">
        <v>0</v>
      </c>
      <c r="C419" s="9" t="s">
        <v>329</v>
      </c>
      <c r="D419" s="9" t="s">
        <v>224</v>
      </c>
      <c r="E419" s="9" t="s">
        <v>223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3"/>
        <v>7_35-40</v>
      </c>
      <c r="O419" s="17" t="str">
        <f t="shared" si="40"/>
        <v>3_30-40</v>
      </c>
      <c r="P419" s="17" t="str">
        <f t="shared" si="41"/>
        <v>03_30-40</v>
      </c>
      <c r="Q419" s="9" t="s">
        <v>283</v>
      </c>
      <c r="R419" s="9" t="s">
        <v>631</v>
      </c>
      <c r="S419" s="9">
        <f t="shared" si="36"/>
        <v>165789732</v>
      </c>
      <c r="T419" s="9">
        <f t="shared" si="42"/>
        <v>2258716</v>
      </c>
      <c r="W419" s="97"/>
    </row>
    <row r="420" spans="1:23" ht="14.45" x14ac:dyDescent="0.3">
      <c r="A420" s="9">
        <v>9</v>
      </c>
      <c r="B420" s="9" t="s">
        <v>0</v>
      </c>
      <c r="C420" s="9" t="s">
        <v>152</v>
      </c>
      <c r="D420" s="9" t="s">
        <v>222</v>
      </c>
      <c r="E420" s="9" t="s">
        <v>223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3"/>
        <v>12_60-65</v>
      </c>
      <c r="O420" s="17" t="str">
        <f t="shared" si="40"/>
        <v>6_60-70</v>
      </c>
      <c r="P420" s="17" t="str">
        <f t="shared" si="41"/>
        <v>06_60-70</v>
      </c>
      <c r="Q420" s="9" t="s">
        <v>283</v>
      </c>
      <c r="R420" s="9" t="s">
        <v>631</v>
      </c>
      <c r="S420" s="9">
        <f t="shared" si="36"/>
        <v>559125</v>
      </c>
      <c r="T420" s="9">
        <f t="shared" si="42"/>
        <v>7618</v>
      </c>
      <c r="W420" s="97"/>
    </row>
    <row r="421" spans="1:23" ht="14.45" x14ac:dyDescent="0.3">
      <c r="A421" s="9">
        <v>3</v>
      </c>
      <c r="B421" s="9" t="s">
        <v>0</v>
      </c>
      <c r="C421" s="9" t="s">
        <v>446</v>
      </c>
      <c r="D421" s="9" t="s">
        <v>224</v>
      </c>
      <c r="E421" s="9" t="s">
        <v>223</v>
      </c>
      <c r="F421" s="9" t="s">
        <v>5</v>
      </c>
      <c r="G421" s="9" t="s">
        <v>182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3"/>
        <v>9_45-50</v>
      </c>
      <c r="O421" s="17" t="str">
        <f t="shared" si="40"/>
        <v>4_40-50</v>
      </c>
      <c r="P421" s="17" t="str">
        <f t="shared" si="41"/>
        <v>04_40-50</v>
      </c>
      <c r="Q421" s="9" t="s">
        <v>283</v>
      </c>
      <c r="R421" s="9" t="s">
        <v>631</v>
      </c>
      <c r="S421" s="9">
        <f t="shared" si="36"/>
        <v>149850</v>
      </c>
      <c r="T421" s="9">
        <f t="shared" si="42"/>
        <v>2042</v>
      </c>
      <c r="W421" s="97"/>
    </row>
    <row r="422" spans="1:23" ht="14.45" x14ac:dyDescent="0.3">
      <c r="A422" s="9">
        <v>202</v>
      </c>
      <c r="B422" s="9" t="s">
        <v>0</v>
      </c>
      <c r="C422" s="9" t="s">
        <v>482</v>
      </c>
      <c r="D422" s="9" t="s">
        <v>224</v>
      </c>
      <c r="E422" s="9" t="s">
        <v>223</v>
      </c>
      <c r="F422" s="9" t="s">
        <v>1</v>
      </c>
      <c r="G422" s="9" t="s">
        <v>303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3"/>
        <v>11_55-60</v>
      </c>
      <c r="O422" s="17" t="str">
        <f t="shared" si="40"/>
        <v>5_50-60</v>
      </c>
      <c r="P422" s="17" t="str">
        <f t="shared" si="41"/>
        <v>05_50-60</v>
      </c>
      <c r="Q422" s="9" t="s">
        <v>283</v>
      </c>
      <c r="R422" s="9" t="s">
        <v>631</v>
      </c>
      <c r="S422" s="9">
        <f t="shared" si="36"/>
        <v>11629544</v>
      </c>
      <c r="T422" s="9">
        <f t="shared" si="42"/>
        <v>158441</v>
      </c>
      <c r="W422" s="97"/>
    </row>
    <row r="423" spans="1:23" ht="14.45" x14ac:dyDescent="0.3">
      <c r="A423" s="9">
        <v>1</v>
      </c>
      <c r="B423" s="9" t="s">
        <v>0</v>
      </c>
      <c r="C423" s="9" t="s">
        <v>281</v>
      </c>
      <c r="D423" s="9" t="s">
        <v>224</v>
      </c>
      <c r="E423" s="9" t="s">
        <v>223</v>
      </c>
      <c r="F423" s="9" t="s">
        <v>5</v>
      </c>
      <c r="G423" s="9" t="s">
        <v>182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3"/>
        <v>10_50-55</v>
      </c>
      <c r="O423" s="17" t="str">
        <f t="shared" si="40"/>
        <v>5_50-60</v>
      </c>
      <c r="P423" s="17" t="str">
        <f t="shared" si="41"/>
        <v>05_50-60</v>
      </c>
      <c r="Q423" s="9" t="s">
        <v>283</v>
      </c>
      <c r="R423" s="9" t="s">
        <v>631</v>
      </c>
      <c r="S423" s="9">
        <f t="shared" si="36"/>
        <v>50728</v>
      </c>
      <c r="T423" s="9">
        <f t="shared" si="42"/>
        <v>691</v>
      </c>
      <c r="W423" s="97"/>
    </row>
    <row r="424" spans="1:23" ht="14.45" x14ac:dyDescent="0.3">
      <c r="A424" s="9">
        <v>640</v>
      </c>
      <c r="B424" s="9" t="s">
        <v>0</v>
      </c>
      <c r="C424" s="9" t="s">
        <v>510</v>
      </c>
      <c r="D424" s="9" t="s">
        <v>222</v>
      </c>
      <c r="E424" s="9" t="s">
        <v>223</v>
      </c>
      <c r="F424" s="9" t="s">
        <v>5</v>
      </c>
      <c r="G424" s="9" t="s">
        <v>182</v>
      </c>
      <c r="H424" s="9" t="s">
        <v>331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3"/>
        <v>10_50-55</v>
      </c>
      <c r="O424" s="17" t="str">
        <f t="shared" si="40"/>
        <v>5_50-60</v>
      </c>
      <c r="P424" s="17" t="str">
        <f t="shared" si="41"/>
        <v>05_50-60</v>
      </c>
      <c r="Q424" s="9" t="s">
        <v>283</v>
      </c>
      <c r="R424" s="9" t="s">
        <v>631</v>
      </c>
      <c r="S424" s="9">
        <f t="shared" si="36"/>
        <v>34385280</v>
      </c>
      <c r="T424" s="9">
        <f t="shared" si="42"/>
        <v>468464</v>
      </c>
      <c r="W424" s="97"/>
    </row>
    <row r="425" spans="1:23" ht="14.45" x14ac:dyDescent="0.3">
      <c r="A425" s="9">
        <v>408</v>
      </c>
      <c r="B425" s="9" t="s">
        <v>0</v>
      </c>
      <c r="C425" s="9" t="s">
        <v>483</v>
      </c>
      <c r="D425" s="9" t="s">
        <v>225</v>
      </c>
      <c r="E425" s="9" t="s">
        <v>223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3"/>
        <v>12_60-65</v>
      </c>
      <c r="O425" s="17" t="str">
        <f t="shared" si="40"/>
        <v>6_60-70</v>
      </c>
      <c r="P425" s="17" t="str">
        <f t="shared" si="41"/>
        <v>06_60-70</v>
      </c>
      <c r="Q425" s="9" t="s">
        <v>283</v>
      </c>
      <c r="R425" s="9" t="s">
        <v>631</v>
      </c>
      <c r="S425" s="9">
        <f t="shared" si="36"/>
        <v>26227464</v>
      </c>
      <c r="T425" s="9">
        <f t="shared" si="42"/>
        <v>357322</v>
      </c>
      <c r="W425" s="97"/>
    </row>
    <row r="426" spans="1:23" ht="14.45" x14ac:dyDescent="0.3">
      <c r="A426" s="9">
        <v>1543</v>
      </c>
      <c r="B426" s="9" t="s">
        <v>0</v>
      </c>
      <c r="C426" s="9" t="s">
        <v>638</v>
      </c>
      <c r="D426" s="9" t="s">
        <v>225</v>
      </c>
      <c r="E426" s="9" t="s">
        <v>223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3"/>
        <v>14_70-75</v>
      </c>
      <c r="O426" s="17" t="str">
        <f t="shared" si="40"/>
        <v>7_70-80</v>
      </c>
      <c r="P426" s="17" t="str">
        <f t="shared" si="41"/>
        <v>07_70-80</v>
      </c>
      <c r="Q426" s="9" t="s">
        <v>283</v>
      </c>
      <c r="R426" s="9" t="s">
        <v>631</v>
      </c>
      <c r="S426" s="9">
        <f t="shared" si="36"/>
        <v>113444446</v>
      </c>
      <c r="T426" s="9">
        <f t="shared" si="42"/>
        <v>1545565</v>
      </c>
      <c r="W426" s="97"/>
    </row>
    <row r="427" spans="1:23" ht="14.45" x14ac:dyDescent="0.3">
      <c r="A427" s="9">
        <v>553</v>
      </c>
      <c r="B427" s="9" t="s">
        <v>0</v>
      </c>
      <c r="C427" s="9" t="s">
        <v>394</v>
      </c>
      <c r="D427" s="9" t="s">
        <v>225</v>
      </c>
      <c r="E427" s="9" t="s">
        <v>223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3"/>
        <v>12_60-65</v>
      </c>
      <c r="O427" s="17" t="str">
        <f t="shared" si="40"/>
        <v>6_60-70</v>
      </c>
      <c r="P427" s="17" t="str">
        <f t="shared" si="41"/>
        <v>06_60-70</v>
      </c>
      <c r="Q427" s="9" t="s">
        <v>283</v>
      </c>
      <c r="R427" s="9" t="s">
        <v>631</v>
      </c>
      <c r="S427" s="9">
        <f t="shared" si="36"/>
        <v>34892641</v>
      </c>
      <c r="T427" s="9">
        <f t="shared" si="42"/>
        <v>475377</v>
      </c>
      <c r="W427" s="97"/>
    </row>
    <row r="428" spans="1:23" ht="14.45" x14ac:dyDescent="0.3">
      <c r="A428" s="9">
        <v>312</v>
      </c>
      <c r="B428" s="9" t="s">
        <v>0</v>
      </c>
      <c r="C428" s="9" t="s">
        <v>126</v>
      </c>
      <c r="D428" s="9" t="s">
        <v>225</v>
      </c>
      <c r="E428" s="9" t="s">
        <v>223</v>
      </c>
      <c r="F428" s="9" t="s">
        <v>5</v>
      </c>
      <c r="G428" s="9" t="s">
        <v>75</v>
      </c>
      <c r="H428" s="9" t="s">
        <v>161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3"/>
        <v>15_75-80</v>
      </c>
      <c r="O428" s="17" t="str">
        <f t="shared" si="40"/>
        <v>7_70-80</v>
      </c>
      <c r="P428" s="17" t="str">
        <f t="shared" si="41"/>
        <v>07_70-80</v>
      </c>
      <c r="Q428" s="9" t="s">
        <v>283</v>
      </c>
      <c r="R428" s="9" t="s">
        <v>631</v>
      </c>
      <c r="S428" s="9">
        <f t="shared" si="36"/>
        <v>24490440</v>
      </c>
      <c r="T428" s="9">
        <f t="shared" si="42"/>
        <v>333657</v>
      </c>
      <c r="W428" s="97"/>
    </row>
    <row r="429" spans="1:23" ht="14.45" x14ac:dyDescent="0.3">
      <c r="A429" s="9">
        <v>419</v>
      </c>
      <c r="B429" s="9" t="s">
        <v>0</v>
      </c>
      <c r="C429" s="9" t="s">
        <v>448</v>
      </c>
      <c r="D429" s="9" t="s">
        <v>225</v>
      </c>
      <c r="E429" s="9" t="s">
        <v>223</v>
      </c>
      <c r="F429" s="9" t="s">
        <v>5</v>
      </c>
      <c r="G429" s="9" t="s">
        <v>350</v>
      </c>
      <c r="H429" s="9" t="s">
        <v>445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3"/>
        <v>17_85-90</v>
      </c>
      <c r="O429" s="17" t="str">
        <f t="shared" si="40"/>
        <v>8_80-90</v>
      </c>
      <c r="P429" s="17" t="str">
        <f t="shared" si="41"/>
        <v>08_80&gt;</v>
      </c>
      <c r="Q429" s="9" t="s">
        <v>283</v>
      </c>
      <c r="R429" s="9" t="s">
        <v>631</v>
      </c>
      <c r="S429" s="9">
        <f t="shared" si="36"/>
        <v>36427022</v>
      </c>
      <c r="T429" s="9">
        <f t="shared" si="42"/>
        <v>496281</v>
      </c>
      <c r="W429" s="97"/>
    </row>
    <row r="430" spans="1:23" ht="14.45" x14ac:dyDescent="0.3">
      <c r="A430" s="9">
        <v>3</v>
      </c>
      <c r="B430" s="9" t="s">
        <v>0</v>
      </c>
      <c r="C430" s="9" t="s">
        <v>127</v>
      </c>
      <c r="D430" s="9" t="s">
        <v>225</v>
      </c>
      <c r="E430" s="9" t="s">
        <v>223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3"/>
        <v>15_75-80</v>
      </c>
      <c r="O430" s="17" t="str">
        <f t="shared" si="40"/>
        <v>7_70-80</v>
      </c>
      <c r="P430" s="17" t="str">
        <f t="shared" si="41"/>
        <v>07_70-80</v>
      </c>
      <c r="Q430" s="9" t="s">
        <v>283</v>
      </c>
      <c r="R430" s="9" t="s">
        <v>631</v>
      </c>
      <c r="S430" s="9">
        <f t="shared" si="36"/>
        <v>239292</v>
      </c>
      <c r="T430" s="9">
        <f t="shared" si="42"/>
        <v>3260</v>
      </c>
      <c r="W430" s="97"/>
    </row>
    <row r="431" spans="1:23" ht="14.45" x14ac:dyDescent="0.3">
      <c r="A431" s="9">
        <v>18</v>
      </c>
      <c r="B431" s="9" t="s">
        <v>0</v>
      </c>
      <c r="C431" s="9" t="s">
        <v>444</v>
      </c>
      <c r="D431" s="9" t="s">
        <v>225</v>
      </c>
      <c r="E431" s="9" t="s">
        <v>223</v>
      </c>
      <c r="F431" s="9" t="s">
        <v>5</v>
      </c>
      <c r="G431" s="9" t="s">
        <v>350</v>
      </c>
      <c r="H431" s="9" t="s">
        <v>445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3"/>
        <v>18_90-95</v>
      </c>
      <c r="O431" s="17" t="str">
        <f t="shared" si="40"/>
        <v>9_90-100</v>
      </c>
      <c r="P431" s="17" t="str">
        <f t="shared" si="41"/>
        <v>08_80&gt;</v>
      </c>
      <c r="Q431" s="9" t="s">
        <v>283</v>
      </c>
      <c r="R431" s="9" t="s">
        <v>631</v>
      </c>
      <c r="S431" s="9">
        <f t="shared" si="36"/>
        <v>1621746</v>
      </c>
      <c r="T431" s="9">
        <f t="shared" si="42"/>
        <v>22095</v>
      </c>
      <c r="W431" s="97"/>
    </row>
    <row r="432" spans="1:23" ht="14.45" x14ac:dyDescent="0.3">
      <c r="A432" s="9">
        <v>0</v>
      </c>
      <c r="B432" s="9" t="s">
        <v>0</v>
      </c>
      <c r="C432" s="9" t="s">
        <v>639</v>
      </c>
      <c r="D432" s="9" t="s">
        <v>230</v>
      </c>
      <c r="E432" s="9" t="s">
        <v>227</v>
      </c>
      <c r="F432" s="9" t="s">
        <v>5</v>
      </c>
      <c r="G432" s="9" t="s">
        <v>350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3"/>
        <v>41_205-210</v>
      </c>
      <c r="O432" s="17" t="str">
        <f t="shared" si="40"/>
        <v>20_200-210</v>
      </c>
      <c r="P432" s="17" t="str">
        <f t="shared" si="41"/>
        <v>08_80&gt;</v>
      </c>
      <c r="Q432" s="9" t="s">
        <v>283</v>
      </c>
      <c r="R432" s="9" t="s">
        <v>631</v>
      </c>
      <c r="S432" s="9">
        <f t="shared" si="36"/>
        <v>0</v>
      </c>
      <c r="T432" s="9">
        <f t="shared" si="42"/>
        <v>0</v>
      </c>
      <c r="W432" s="97"/>
    </row>
    <row r="433" spans="1:23" ht="14.45" x14ac:dyDescent="0.3">
      <c r="A433" s="9">
        <v>0</v>
      </c>
      <c r="B433" s="9" t="s">
        <v>0</v>
      </c>
      <c r="C433" s="9" t="s">
        <v>640</v>
      </c>
      <c r="D433" s="9" t="s">
        <v>230</v>
      </c>
      <c r="E433" s="9" t="s">
        <v>227</v>
      </c>
      <c r="F433" s="9" t="s">
        <v>5</v>
      </c>
      <c r="G433" s="9" t="s">
        <v>350</v>
      </c>
      <c r="H433" s="9" t="s">
        <v>184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3"/>
        <v>42_210-215</v>
      </c>
      <c r="O433" s="17" t="str">
        <f t="shared" si="40"/>
        <v>21_210-220</v>
      </c>
      <c r="P433" s="17" t="str">
        <f t="shared" si="41"/>
        <v>08_80&gt;</v>
      </c>
      <c r="Q433" s="9" t="s">
        <v>283</v>
      </c>
      <c r="R433" s="9" t="s">
        <v>631</v>
      </c>
      <c r="S433" s="9">
        <f t="shared" si="36"/>
        <v>0</v>
      </c>
      <c r="T433" s="9">
        <f t="shared" si="42"/>
        <v>0</v>
      </c>
      <c r="W433" s="97"/>
    </row>
    <row r="434" spans="1:23" ht="14.45" x14ac:dyDescent="0.3">
      <c r="A434" s="9">
        <v>0</v>
      </c>
      <c r="B434" s="9" t="s">
        <v>0</v>
      </c>
      <c r="C434" s="9" t="s">
        <v>641</v>
      </c>
      <c r="D434" s="9" t="s">
        <v>230</v>
      </c>
      <c r="E434" s="9" t="s">
        <v>227</v>
      </c>
      <c r="F434" s="9" t="s">
        <v>5</v>
      </c>
      <c r="G434" s="9" t="s">
        <v>350</v>
      </c>
      <c r="H434" s="9" t="s">
        <v>342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3"/>
        <v>72_360-365</v>
      </c>
      <c r="O434" s="17" t="str">
        <f t="shared" si="40"/>
        <v>36_360-370</v>
      </c>
      <c r="P434" s="17" t="str">
        <f t="shared" si="41"/>
        <v>08_80&gt;</v>
      </c>
      <c r="Q434" s="9" t="s">
        <v>283</v>
      </c>
      <c r="R434" s="9" t="s">
        <v>631</v>
      </c>
      <c r="S434" s="9">
        <f t="shared" si="36"/>
        <v>0</v>
      </c>
      <c r="T434" s="9">
        <f t="shared" si="42"/>
        <v>0</v>
      </c>
      <c r="W434" s="97"/>
    </row>
    <row r="435" spans="1:23" ht="14.45" x14ac:dyDescent="0.3">
      <c r="A435" s="9">
        <v>0</v>
      </c>
      <c r="B435" s="9" t="s">
        <v>0</v>
      </c>
      <c r="C435" s="9" t="s">
        <v>642</v>
      </c>
      <c r="D435" s="9" t="s">
        <v>228</v>
      </c>
      <c r="E435" s="9" t="s">
        <v>227</v>
      </c>
      <c r="F435" s="9" t="s">
        <v>5</v>
      </c>
      <c r="G435" s="9" t="s">
        <v>169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3"/>
        <v>28_140-145</v>
      </c>
      <c r="O435" s="17" t="str">
        <f t="shared" si="40"/>
        <v>14_140-150</v>
      </c>
      <c r="P435" s="17" t="str">
        <f t="shared" si="41"/>
        <v>08_80&gt;</v>
      </c>
      <c r="Q435" s="9" t="s">
        <v>283</v>
      </c>
      <c r="R435" s="9" t="s">
        <v>631</v>
      </c>
      <c r="S435" s="9">
        <f t="shared" si="36"/>
        <v>0</v>
      </c>
      <c r="T435" s="9">
        <f t="shared" si="42"/>
        <v>0</v>
      </c>
      <c r="W435" s="97"/>
    </row>
    <row r="436" spans="1:23" ht="14.45" x14ac:dyDescent="0.3">
      <c r="A436" s="9">
        <v>5</v>
      </c>
      <c r="B436" s="9" t="s">
        <v>0</v>
      </c>
      <c r="C436" s="9" t="s">
        <v>191</v>
      </c>
      <c r="D436" s="9" t="s">
        <v>224</v>
      </c>
      <c r="E436" s="9" t="s">
        <v>223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3"/>
        <v>7_35-40</v>
      </c>
      <c r="O436" s="17" t="str">
        <f t="shared" si="40"/>
        <v>3_30-40</v>
      </c>
      <c r="P436" s="17" t="str">
        <f t="shared" si="41"/>
        <v>03_30-40</v>
      </c>
      <c r="Q436" s="9" t="s">
        <v>283</v>
      </c>
      <c r="R436" s="9" t="s">
        <v>631</v>
      </c>
      <c r="S436" s="9">
        <f t="shared" si="36"/>
        <v>175360</v>
      </c>
      <c r="T436" s="9">
        <f t="shared" si="42"/>
        <v>2389</v>
      </c>
      <c r="W436" s="97"/>
    </row>
    <row r="437" spans="1:23" ht="14.45" x14ac:dyDescent="0.3">
      <c r="A437" s="9">
        <v>1</v>
      </c>
      <c r="B437" s="9" t="s">
        <v>0</v>
      </c>
      <c r="C437" s="9" t="s">
        <v>643</v>
      </c>
      <c r="D437" s="9" t="s">
        <v>222</v>
      </c>
      <c r="E437" s="9" t="s">
        <v>223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3"/>
        <v>7_35-40</v>
      </c>
      <c r="O437" s="17" t="str">
        <f t="shared" si="40"/>
        <v>3_30-40</v>
      </c>
      <c r="P437" s="17" t="str">
        <f t="shared" si="41"/>
        <v>03_30-40</v>
      </c>
      <c r="Q437" s="9" t="s">
        <v>283</v>
      </c>
      <c r="R437" s="9" t="s">
        <v>631</v>
      </c>
      <c r="S437" s="9">
        <f t="shared" si="36"/>
        <v>38900</v>
      </c>
      <c r="T437" s="9">
        <f t="shared" si="42"/>
        <v>530</v>
      </c>
      <c r="W437" s="97"/>
    </row>
    <row r="438" spans="1:23" ht="14.45" x14ac:dyDescent="0.3">
      <c r="A438" s="9">
        <v>2240</v>
      </c>
      <c r="B438" s="9" t="s">
        <v>0</v>
      </c>
      <c r="C438" s="9" t="s">
        <v>190</v>
      </c>
      <c r="D438" s="9" t="s">
        <v>224</v>
      </c>
      <c r="E438" s="9" t="s">
        <v>223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3"/>
        <v>7_35-40</v>
      </c>
      <c r="O438" s="17" t="str">
        <f t="shared" si="40"/>
        <v>3_30-40</v>
      </c>
      <c r="P438" s="17" t="str">
        <f t="shared" si="41"/>
        <v>03_30-40</v>
      </c>
      <c r="Q438" s="9" t="s">
        <v>283</v>
      </c>
      <c r="R438" s="9" t="s">
        <v>631</v>
      </c>
      <c r="S438" s="9">
        <f t="shared" si="36"/>
        <v>81365760</v>
      </c>
      <c r="T438" s="9">
        <f t="shared" si="42"/>
        <v>1108525</v>
      </c>
      <c r="W438" s="97"/>
    </row>
    <row r="439" spans="1:23" ht="14.45" x14ac:dyDescent="0.3">
      <c r="A439" s="9">
        <v>4</v>
      </c>
      <c r="B439" s="9" t="s">
        <v>0</v>
      </c>
      <c r="C439" s="9" t="s">
        <v>172</v>
      </c>
      <c r="D439" s="9" t="s">
        <v>224</v>
      </c>
      <c r="E439" s="9" t="s">
        <v>223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173</v>
      </c>
      <c r="L439" s="9" t="s">
        <v>50</v>
      </c>
      <c r="M439" s="9">
        <v>44057</v>
      </c>
      <c r="N439" s="17" t="str">
        <f t="shared" si="33"/>
        <v>8_40-45</v>
      </c>
      <c r="O439" s="17" t="str">
        <f t="shared" si="40"/>
        <v>4_40-50</v>
      </c>
      <c r="P439" s="17" t="str">
        <f t="shared" si="41"/>
        <v>04_40-50</v>
      </c>
      <c r="Q439" s="9" t="s">
        <v>283</v>
      </c>
      <c r="R439" s="9" t="s">
        <v>631</v>
      </c>
      <c r="S439" s="9">
        <f t="shared" si="36"/>
        <v>176228</v>
      </c>
      <c r="T439" s="9">
        <f t="shared" si="42"/>
        <v>2401</v>
      </c>
      <c r="W439" s="97"/>
    </row>
    <row r="440" spans="1:23" ht="14.45" x14ac:dyDescent="0.3">
      <c r="A440" s="9">
        <v>177</v>
      </c>
      <c r="B440" s="9" t="s">
        <v>0</v>
      </c>
      <c r="C440" s="9" t="s">
        <v>441</v>
      </c>
      <c r="D440" s="9" t="s">
        <v>224</v>
      </c>
      <c r="E440" s="9" t="s">
        <v>223</v>
      </c>
      <c r="F440" s="9" t="s">
        <v>5</v>
      </c>
      <c r="G440" s="9" t="s">
        <v>182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3"/>
        <v>10_50-55</v>
      </c>
      <c r="O440" s="17" t="str">
        <f t="shared" si="40"/>
        <v>5_50-60</v>
      </c>
      <c r="P440" s="17" t="str">
        <f t="shared" si="41"/>
        <v>05_50-60</v>
      </c>
      <c r="Q440" s="9" t="s">
        <v>283</v>
      </c>
      <c r="R440" s="9" t="s">
        <v>631</v>
      </c>
      <c r="S440" s="9">
        <f t="shared" si="36"/>
        <v>8916906</v>
      </c>
      <c r="T440" s="9">
        <f t="shared" si="42"/>
        <v>121484</v>
      </c>
      <c r="W440" s="97"/>
    </row>
    <row r="441" spans="1:23" ht="14.45" x14ac:dyDescent="0.3">
      <c r="A441" s="9">
        <v>2951</v>
      </c>
      <c r="B441" s="9" t="s">
        <v>0</v>
      </c>
      <c r="C441" s="9" t="s">
        <v>511</v>
      </c>
      <c r="D441" s="9" t="s">
        <v>224</v>
      </c>
      <c r="E441" s="9" t="s">
        <v>223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3"/>
        <v>9_45-50</v>
      </c>
      <c r="O441" s="17" t="str">
        <f t="shared" si="40"/>
        <v>4_40-50</v>
      </c>
      <c r="P441" s="17" t="str">
        <f t="shared" si="41"/>
        <v>04_40-50</v>
      </c>
      <c r="Q441" s="9" t="s">
        <v>283</v>
      </c>
      <c r="R441" s="9" t="s">
        <v>631</v>
      </c>
      <c r="S441" s="9">
        <f t="shared" si="36"/>
        <v>135642715</v>
      </c>
      <c r="T441" s="9">
        <f t="shared" si="42"/>
        <v>1847993</v>
      </c>
      <c r="W441" s="97"/>
    </row>
    <row r="442" spans="1:23" ht="14.45" x14ac:dyDescent="0.3">
      <c r="A442" s="9">
        <v>729</v>
      </c>
      <c r="B442" s="9" t="s">
        <v>0</v>
      </c>
      <c r="C442" s="9" t="s">
        <v>512</v>
      </c>
      <c r="D442" s="9" t="s">
        <v>222</v>
      </c>
      <c r="E442" s="9" t="s">
        <v>223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3"/>
        <v>9_45-50</v>
      </c>
      <c r="O442" s="17" t="str">
        <f t="shared" si="40"/>
        <v>4_40-50</v>
      </c>
      <c r="P442" s="17" t="str">
        <f t="shared" si="41"/>
        <v>04_40-50</v>
      </c>
      <c r="Q442" s="9" t="s">
        <v>283</v>
      </c>
      <c r="R442" s="9" t="s">
        <v>631</v>
      </c>
      <c r="S442" s="9">
        <f t="shared" si="36"/>
        <v>35906166</v>
      </c>
      <c r="T442" s="9">
        <f t="shared" si="42"/>
        <v>489185</v>
      </c>
      <c r="W442" s="97"/>
    </row>
    <row r="443" spans="1:23" ht="14.45" x14ac:dyDescent="0.3">
      <c r="A443" s="9">
        <v>407</v>
      </c>
      <c r="B443" s="9" t="s">
        <v>0</v>
      </c>
      <c r="C443" s="9" t="s">
        <v>536</v>
      </c>
      <c r="D443" s="9" t="s">
        <v>222</v>
      </c>
      <c r="E443" s="9" t="s">
        <v>223</v>
      </c>
      <c r="F443" s="9" t="s">
        <v>5</v>
      </c>
      <c r="G443" s="9" t="s">
        <v>182</v>
      </c>
      <c r="H443" s="9" t="s">
        <v>337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3"/>
        <v>11_55-60</v>
      </c>
      <c r="O443" s="17" t="str">
        <f t="shared" si="40"/>
        <v>5_50-60</v>
      </c>
      <c r="P443" s="17" t="str">
        <f t="shared" si="41"/>
        <v>05_50-60</v>
      </c>
      <c r="Q443" s="9" t="s">
        <v>283</v>
      </c>
      <c r="R443" s="9" t="s">
        <v>631</v>
      </c>
      <c r="S443" s="9">
        <f t="shared" si="36"/>
        <v>23138357</v>
      </c>
      <c r="T443" s="9">
        <f t="shared" si="42"/>
        <v>315236</v>
      </c>
      <c r="W443" s="97"/>
    </row>
    <row r="444" spans="1:23" ht="14.45" x14ac:dyDescent="0.3">
      <c r="A444" s="9">
        <v>6</v>
      </c>
      <c r="B444" s="9" t="s">
        <v>0</v>
      </c>
      <c r="C444" s="9" t="s">
        <v>393</v>
      </c>
      <c r="D444" s="9" t="s">
        <v>225</v>
      </c>
      <c r="E444" s="9" t="s">
        <v>223</v>
      </c>
      <c r="F444" s="9" t="s">
        <v>5</v>
      </c>
      <c r="G444" s="9" t="s">
        <v>350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3"/>
        <v>22_110-115</v>
      </c>
      <c r="O444" s="17" t="str">
        <f t="shared" si="40"/>
        <v>11_110-120</v>
      </c>
      <c r="P444" s="17" t="str">
        <f t="shared" si="41"/>
        <v>08_80&gt;</v>
      </c>
      <c r="Q444" s="9" t="s">
        <v>283</v>
      </c>
      <c r="R444" s="9" t="s">
        <v>631</v>
      </c>
      <c r="S444" s="9">
        <f t="shared" si="36"/>
        <v>685548</v>
      </c>
      <c r="T444" s="9">
        <f t="shared" si="42"/>
        <v>9340</v>
      </c>
      <c r="W444" s="97"/>
    </row>
    <row r="445" spans="1:23" ht="14.45" x14ac:dyDescent="0.3">
      <c r="A445" s="9">
        <v>59</v>
      </c>
      <c r="B445" s="9" t="s">
        <v>0</v>
      </c>
      <c r="C445" s="9" t="s">
        <v>644</v>
      </c>
      <c r="D445" s="9" t="s">
        <v>225</v>
      </c>
      <c r="E445" s="9" t="s">
        <v>223</v>
      </c>
      <c r="F445" s="9" t="s">
        <v>5</v>
      </c>
      <c r="G445" s="9" t="s">
        <v>350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3"/>
        <v>36_180-185</v>
      </c>
      <c r="O445" s="17" t="str">
        <f t="shared" si="40"/>
        <v>18_180-190</v>
      </c>
      <c r="P445" s="17" t="str">
        <f t="shared" si="41"/>
        <v>08_80&gt;</v>
      </c>
      <c r="Q445" s="9" t="s">
        <v>283</v>
      </c>
      <c r="R445" s="9" t="s">
        <v>631</v>
      </c>
      <c r="S445" s="9">
        <f t="shared" si="36"/>
        <v>10729504</v>
      </c>
      <c r="T445" s="9">
        <f t="shared" si="42"/>
        <v>146179</v>
      </c>
      <c r="W445" s="97"/>
    </row>
    <row r="446" spans="1:23" ht="14.45" x14ac:dyDescent="0.3">
      <c r="A446" s="9">
        <v>652</v>
      </c>
      <c r="B446" s="9" t="s">
        <v>0</v>
      </c>
      <c r="C446" s="9" t="s">
        <v>513</v>
      </c>
      <c r="D446" s="9" t="s">
        <v>228</v>
      </c>
      <c r="E446" s="9" t="s">
        <v>223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3"/>
        <v>7_35-40</v>
      </c>
      <c r="O446" s="17" t="str">
        <f t="shared" si="40"/>
        <v>3_30-40</v>
      </c>
      <c r="P446" s="17" t="str">
        <f t="shared" si="41"/>
        <v>03_30-40</v>
      </c>
      <c r="Q446" s="9" t="s">
        <v>283</v>
      </c>
      <c r="R446" s="9" t="s">
        <v>631</v>
      </c>
      <c r="S446" s="9">
        <f t="shared" si="36"/>
        <v>23465480</v>
      </c>
      <c r="T446" s="9">
        <f t="shared" si="42"/>
        <v>319693</v>
      </c>
      <c r="W446" s="97"/>
    </row>
    <row r="447" spans="1:23" ht="14.45" x14ac:dyDescent="0.3">
      <c r="A447" s="9">
        <v>41</v>
      </c>
      <c r="B447" s="9" t="s">
        <v>0</v>
      </c>
      <c r="C447" s="9" t="s">
        <v>302</v>
      </c>
      <c r="D447" s="9" t="s">
        <v>228</v>
      </c>
      <c r="E447" s="9" t="s">
        <v>223</v>
      </c>
      <c r="F447" s="9" t="s">
        <v>1</v>
      </c>
      <c r="G447" s="9" t="s">
        <v>303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3"/>
        <v>12_60-65</v>
      </c>
      <c r="O447" s="17" t="str">
        <f t="shared" si="40"/>
        <v>6_60-70</v>
      </c>
      <c r="P447" s="17" t="str">
        <f t="shared" si="41"/>
        <v>06_60-70</v>
      </c>
      <c r="Q447" s="9" t="s">
        <v>283</v>
      </c>
      <c r="R447" s="9" t="s">
        <v>631</v>
      </c>
      <c r="S447" s="9">
        <f t="shared" si="36"/>
        <v>2579064</v>
      </c>
      <c r="T447" s="9">
        <f t="shared" si="42"/>
        <v>35137</v>
      </c>
      <c r="W447" s="97"/>
    </row>
    <row r="448" spans="1:23" ht="14.45" x14ac:dyDescent="0.3">
      <c r="A448" s="9">
        <v>285</v>
      </c>
      <c r="B448" s="9" t="s">
        <v>0</v>
      </c>
      <c r="C448" s="9" t="s">
        <v>645</v>
      </c>
      <c r="D448" s="9" t="s">
        <v>228</v>
      </c>
      <c r="E448" s="9" t="s">
        <v>223</v>
      </c>
      <c r="F448" s="9" t="s">
        <v>5</v>
      </c>
      <c r="G448" s="9" t="s">
        <v>518</v>
      </c>
      <c r="H448" s="9" t="s">
        <v>646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3"/>
        <v>21_105-110</v>
      </c>
      <c r="O448" s="17" t="str">
        <f t="shared" si="40"/>
        <v>10_100-110</v>
      </c>
      <c r="P448" s="17" t="str">
        <f t="shared" si="41"/>
        <v>08_80&gt;</v>
      </c>
      <c r="Q448" s="9" t="s">
        <v>283</v>
      </c>
      <c r="R448" s="9" t="s">
        <v>631</v>
      </c>
      <c r="S448" s="9">
        <f t="shared" si="36"/>
        <v>30580500</v>
      </c>
      <c r="T448" s="9">
        <f t="shared" si="42"/>
        <v>416628</v>
      </c>
      <c r="W448" s="97"/>
    </row>
    <row r="449" spans="1:23" ht="14.45" x14ac:dyDescent="0.3">
      <c r="A449" s="9">
        <v>8</v>
      </c>
      <c r="B449" s="9" t="s">
        <v>0</v>
      </c>
      <c r="C449" s="9" t="s">
        <v>192</v>
      </c>
      <c r="D449" s="9" t="s">
        <v>228</v>
      </c>
      <c r="E449" s="9" t="s">
        <v>223</v>
      </c>
      <c r="F449" s="9" t="s">
        <v>5</v>
      </c>
      <c r="G449" s="9" t="s">
        <v>182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3"/>
        <v>15_75-80</v>
      </c>
      <c r="O449" s="17" t="str">
        <f t="shared" si="40"/>
        <v>7_70-80</v>
      </c>
      <c r="P449" s="17" t="str">
        <f t="shared" si="41"/>
        <v>07_70-80</v>
      </c>
      <c r="Q449" s="9" t="s">
        <v>283</v>
      </c>
      <c r="R449" s="9" t="s">
        <v>631</v>
      </c>
      <c r="S449" s="9">
        <f t="shared" si="36"/>
        <v>622224</v>
      </c>
      <c r="T449" s="9">
        <f t="shared" si="42"/>
        <v>8477</v>
      </c>
      <c r="W449" s="97"/>
    </row>
    <row r="450" spans="1:23" ht="14.45" x14ac:dyDescent="0.3">
      <c r="A450" s="9">
        <v>5</v>
      </c>
      <c r="B450" s="9" t="s">
        <v>0</v>
      </c>
      <c r="C450" s="9" t="s">
        <v>193</v>
      </c>
      <c r="D450" s="9" t="s">
        <v>228</v>
      </c>
      <c r="E450" s="9" t="s">
        <v>223</v>
      </c>
      <c r="F450" s="9" t="s">
        <v>5</v>
      </c>
      <c r="G450" s="9" t="s">
        <v>182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3"/>
        <v>16_80-85</v>
      </c>
      <c r="O450" s="17" t="str">
        <f t="shared" si="40"/>
        <v>8_80-90</v>
      </c>
      <c r="P450" s="17" t="str">
        <f t="shared" si="41"/>
        <v>08_80&gt;</v>
      </c>
      <c r="Q450" s="9" t="s">
        <v>283</v>
      </c>
      <c r="R450" s="9" t="s">
        <v>631</v>
      </c>
      <c r="S450" s="9">
        <f t="shared" si="36"/>
        <v>413015</v>
      </c>
      <c r="T450" s="9">
        <f t="shared" si="42"/>
        <v>5627</v>
      </c>
      <c r="W450" s="97"/>
    </row>
    <row r="451" spans="1:23" ht="14.45" x14ac:dyDescent="0.3">
      <c r="A451" s="9">
        <v>4</v>
      </c>
      <c r="B451" s="9" t="s">
        <v>0</v>
      </c>
      <c r="C451" s="9" t="s">
        <v>570</v>
      </c>
      <c r="D451" s="9" t="s">
        <v>228</v>
      </c>
      <c r="E451" s="9" t="s">
        <v>223</v>
      </c>
      <c r="F451" s="9" t="s">
        <v>5</v>
      </c>
      <c r="G451" s="9" t="s">
        <v>518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3">CONCATENATE(ROUNDDOWN(M451/5000,0),"_",ROUNDDOWN(M451/5000,0)*5,"-",ROUNDUP((M451+1)/5000,0)*5)</f>
        <v>15_75-80</v>
      </c>
      <c r="O451" s="17" t="str">
        <f t="shared" si="40"/>
        <v>7_70-80</v>
      </c>
      <c r="P451" s="17" t="str">
        <f t="shared" si="41"/>
        <v>07_70-80</v>
      </c>
      <c r="Q451" s="9" t="s">
        <v>283</v>
      </c>
      <c r="R451" s="9" t="s">
        <v>631</v>
      </c>
      <c r="S451" s="9">
        <f t="shared" ref="S451:S514" si="44">M451*A451</f>
        <v>319652</v>
      </c>
      <c r="T451" s="9">
        <f t="shared" si="42"/>
        <v>4355</v>
      </c>
      <c r="W451" s="97"/>
    </row>
    <row r="452" spans="1:23" ht="14.45" x14ac:dyDescent="0.3">
      <c r="A452" s="9">
        <v>1</v>
      </c>
      <c r="B452" s="9" t="s">
        <v>0</v>
      </c>
      <c r="C452" s="9" t="s">
        <v>647</v>
      </c>
      <c r="D452" s="9" t="s">
        <v>228</v>
      </c>
      <c r="E452" s="9" t="s">
        <v>223</v>
      </c>
      <c r="F452" s="9" t="s">
        <v>5</v>
      </c>
      <c r="G452" s="9" t="s">
        <v>518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3"/>
        <v>20_100-105</v>
      </c>
      <c r="O452" s="17" t="str">
        <f t="shared" si="40"/>
        <v>10_100-110</v>
      </c>
      <c r="P452" s="17" t="str">
        <f t="shared" si="41"/>
        <v>08_80&gt;</v>
      </c>
      <c r="Q452" s="9" t="s">
        <v>283</v>
      </c>
      <c r="R452" s="9" t="s">
        <v>631</v>
      </c>
      <c r="S452" s="9">
        <f t="shared" si="44"/>
        <v>100201</v>
      </c>
      <c r="T452" s="9">
        <f t="shared" si="42"/>
        <v>1365</v>
      </c>
      <c r="W452" s="97"/>
    </row>
    <row r="453" spans="1:23" ht="14.45" x14ac:dyDescent="0.3">
      <c r="A453" s="9">
        <v>5094</v>
      </c>
      <c r="B453" s="9" t="s">
        <v>0</v>
      </c>
      <c r="C453" s="9" t="s">
        <v>996</v>
      </c>
      <c r="D453" s="9" t="s">
        <v>229</v>
      </c>
      <c r="E453" s="9" t="s">
        <v>227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L453" s="9" t="s">
        <v>46</v>
      </c>
      <c r="M453" s="9">
        <v>22326</v>
      </c>
      <c r="N453" s="17" t="str">
        <f t="shared" si="43"/>
        <v>4_20-25</v>
      </c>
      <c r="O453" s="17" t="str">
        <f t="shared" si="40"/>
        <v>2_20-30</v>
      </c>
      <c r="P453" s="17" t="str">
        <f t="shared" si="41"/>
        <v>02_20-30</v>
      </c>
      <c r="Q453" s="9" t="s">
        <v>283</v>
      </c>
      <c r="R453" s="9" t="s">
        <v>631</v>
      </c>
      <c r="S453" s="9">
        <f t="shared" si="44"/>
        <v>113728644</v>
      </c>
      <c r="T453" s="9">
        <f t="shared" si="42"/>
        <v>1549437</v>
      </c>
      <c r="W453" s="97"/>
    </row>
    <row r="454" spans="1:23" ht="14.45" x14ac:dyDescent="0.3">
      <c r="A454" s="9">
        <v>122</v>
      </c>
      <c r="B454" s="9" t="s">
        <v>0</v>
      </c>
      <c r="C454" s="9" t="s">
        <v>330</v>
      </c>
      <c r="D454" s="9" t="s">
        <v>228</v>
      </c>
      <c r="E454" s="9" t="s">
        <v>227</v>
      </c>
      <c r="F454" s="9" t="s">
        <v>5</v>
      </c>
      <c r="G454" s="9" t="s">
        <v>169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3"/>
        <v>13_65-70</v>
      </c>
      <c r="O454" s="17" t="str">
        <f t="shared" si="40"/>
        <v>6_60-70</v>
      </c>
      <c r="P454" s="17" t="str">
        <f t="shared" si="41"/>
        <v>06_60-70</v>
      </c>
      <c r="Q454" s="9" t="s">
        <v>283</v>
      </c>
      <c r="R454" s="9" t="s">
        <v>631</v>
      </c>
      <c r="S454" s="9">
        <f t="shared" si="44"/>
        <v>7991976</v>
      </c>
      <c r="T454" s="9">
        <f t="shared" si="42"/>
        <v>108883</v>
      </c>
      <c r="W454" s="97"/>
    </row>
    <row r="455" spans="1:23" ht="14.45" x14ac:dyDescent="0.3">
      <c r="A455" s="9">
        <v>3</v>
      </c>
      <c r="B455" s="9" t="s">
        <v>0</v>
      </c>
      <c r="C455" s="9" t="s">
        <v>648</v>
      </c>
      <c r="D455" s="9" t="s">
        <v>224</v>
      </c>
      <c r="E455" s="9" t="s">
        <v>227</v>
      </c>
      <c r="F455" s="9" t="s">
        <v>5</v>
      </c>
      <c r="G455" s="9" t="s">
        <v>518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3"/>
        <v>14_70-75</v>
      </c>
      <c r="O455" s="17" t="str">
        <f t="shared" si="40"/>
        <v>7_70-80</v>
      </c>
      <c r="P455" s="17" t="str">
        <f t="shared" si="41"/>
        <v>07_70-80</v>
      </c>
      <c r="Q455" s="9" t="s">
        <v>283</v>
      </c>
      <c r="R455" s="9" t="s">
        <v>631</v>
      </c>
      <c r="S455" s="9">
        <f t="shared" si="44"/>
        <v>213936</v>
      </c>
      <c r="T455" s="9">
        <f t="shared" si="42"/>
        <v>2915</v>
      </c>
      <c r="W455" s="97"/>
    </row>
    <row r="456" spans="1:23" ht="14.45" x14ac:dyDescent="0.3">
      <c r="A456" s="9">
        <v>1</v>
      </c>
      <c r="B456" s="9" t="s">
        <v>0</v>
      </c>
      <c r="C456" s="9" t="s">
        <v>649</v>
      </c>
      <c r="D456" s="9" t="s">
        <v>222</v>
      </c>
      <c r="E456" s="9" t="s">
        <v>227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3"/>
        <v>10_50-55</v>
      </c>
      <c r="O456" s="17" t="str">
        <f t="shared" si="40"/>
        <v>5_50-60</v>
      </c>
      <c r="P456" s="17" t="str">
        <f t="shared" si="41"/>
        <v>05_50-60</v>
      </c>
      <c r="Q456" s="9" t="s">
        <v>283</v>
      </c>
      <c r="R456" s="9" t="s">
        <v>631</v>
      </c>
      <c r="S456" s="9">
        <f t="shared" si="44"/>
        <v>50884</v>
      </c>
      <c r="T456" s="9">
        <f t="shared" si="42"/>
        <v>693</v>
      </c>
      <c r="W456" s="97"/>
    </row>
    <row r="457" spans="1:23" ht="14.45" x14ac:dyDescent="0.3">
      <c r="A457" s="9">
        <v>9</v>
      </c>
      <c r="B457" s="9" t="s">
        <v>0</v>
      </c>
      <c r="C457" s="9" t="s">
        <v>301</v>
      </c>
      <c r="D457" s="9" t="s">
        <v>224</v>
      </c>
      <c r="E457" s="9" t="s">
        <v>227</v>
      </c>
      <c r="F457" s="9" t="s">
        <v>5</v>
      </c>
      <c r="G457" s="9" t="s">
        <v>169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3"/>
        <v>13_65-70</v>
      </c>
      <c r="O457" s="17" t="str">
        <f t="shared" si="40"/>
        <v>6_60-70</v>
      </c>
      <c r="P457" s="17" t="str">
        <f t="shared" si="41"/>
        <v>06_60-70</v>
      </c>
      <c r="Q457" s="9" t="s">
        <v>283</v>
      </c>
      <c r="R457" s="9" t="s">
        <v>631</v>
      </c>
      <c r="S457" s="9">
        <f t="shared" si="44"/>
        <v>608796</v>
      </c>
      <c r="T457" s="9">
        <f t="shared" si="42"/>
        <v>8294</v>
      </c>
      <c r="W457" s="97"/>
    </row>
    <row r="458" spans="1:23" ht="14.45" x14ac:dyDescent="0.3">
      <c r="A458" s="9">
        <v>8</v>
      </c>
      <c r="B458" s="9" t="s">
        <v>0</v>
      </c>
      <c r="C458" s="9" t="s">
        <v>650</v>
      </c>
      <c r="D458" s="9" t="s">
        <v>224</v>
      </c>
      <c r="E458" s="9" t="s">
        <v>227</v>
      </c>
      <c r="F458" s="9" t="s">
        <v>5</v>
      </c>
      <c r="G458" s="9" t="s">
        <v>518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3"/>
        <v>14_70-75</v>
      </c>
      <c r="O458" s="17" t="str">
        <f t="shared" si="40"/>
        <v>7_70-80</v>
      </c>
      <c r="P458" s="17" t="str">
        <f t="shared" si="41"/>
        <v>07_70-80</v>
      </c>
      <c r="Q458" s="9" t="s">
        <v>283</v>
      </c>
      <c r="R458" s="9" t="s">
        <v>631</v>
      </c>
      <c r="S458" s="9">
        <f t="shared" si="44"/>
        <v>583200</v>
      </c>
      <c r="T458" s="9">
        <f t="shared" si="42"/>
        <v>7946</v>
      </c>
      <c r="W458" s="97"/>
    </row>
    <row r="459" spans="1:23" ht="14.45" x14ac:dyDescent="0.3">
      <c r="A459" s="9">
        <v>1</v>
      </c>
      <c r="B459" s="9" t="s">
        <v>0</v>
      </c>
      <c r="C459" s="9" t="s">
        <v>651</v>
      </c>
      <c r="D459" s="9" t="s">
        <v>228</v>
      </c>
      <c r="E459" s="9" t="s">
        <v>227</v>
      </c>
      <c r="F459" s="9" t="s">
        <v>5</v>
      </c>
      <c r="G459" s="9" t="s">
        <v>169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3"/>
        <v>23_115-120</v>
      </c>
      <c r="O459" s="17" t="str">
        <f t="shared" si="40"/>
        <v>11_110-120</v>
      </c>
      <c r="P459" s="17" t="str">
        <f t="shared" si="41"/>
        <v>08_80&gt;</v>
      </c>
      <c r="Q459" s="9" t="s">
        <v>283</v>
      </c>
      <c r="R459" s="9" t="s">
        <v>631</v>
      </c>
      <c r="S459" s="9">
        <f t="shared" si="44"/>
        <v>115893</v>
      </c>
      <c r="T459" s="9">
        <f t="shared" si="42"/>
        <v>1579</v>
      </c>
      <c r="W459" s="97"/>
    </row>
    <row r="460" spans="1:23" ht="14.45" x14ac:dyDescent="0.3">
      <c r="A460" s="9">
        <v>5</v>
      </c>
      <c r="B460" s="9" t="s">
        <v>9</v>
      </c>
      <c r="C460" s="9" t="s">
        <v>652</v>
      </c>
      <c r="D460" s="9" t="s">
        <v>228</v>
      </c>
      <c r="E460" s="9" t="s">
        <v>223</v>
      </c>
      <c r="F460" s="9" t="s">
        <v>5</v>
      </c>
      <c r="G460" s="9" t="s">
        <v>653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3"/>
        <v>20_100-105</v>
      </c>
      <c r="O460" s="17" t="str">
        <f t="shared" si="40"/>
        <v>10_100-110</v>
      </c>
      <c r="P460" s="17" t="str">
        <f t="shared" si="41"/>
        <v>08_80&gt;</v>
      </c>
      <c r="Q460" s="9" t="s">
        <v>283</v>
      </c>
      <c r="R460" s="9" t="s">
        <v>631</v>
      </c>
      <c r="S460" s="9">
        <f t="shared" si="44"/>
        <v>508850</v>
      </c>
      <c r="T460" s="9">
        <f t="shared" si="42"/>
        <v>6933</v>
      </c>
      <c r="W460" s="97"/>
    </row>
    <row r="461" spans="1:23" ht="14.45" x14ac:dyDescent="0.3">
      <c r="A461" s="9">
        <v>70</v>
      </c>
      <c r="B461" s="9" t="s">
        <v>9</v>
      </c>
      <c r="C461" s="9" t="s">
        <v>654</v>
      </c>
      <c r="D461" s="9" t="s">
        <v>228</v>
      </c>
      <c r="E461" s="9" t="s">
        <v>223</v>
      </c>
      <c r="F461" s="9" t="s">
        <v>5</v>
      </c>
      <c r="G461" s="9" t="s">
        <v>182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3"/>
        <v>24_120-125</v>
      </c>
      <c r="O461" s="17" t="str">
        <f t="shared" si="40"/>
        <v>12_120-130</v>
      </c>
      <c r="P461" s="17" t="str">
        <f t="shared" si="41"/>
        <v>08_80&gt;</v>
      </c>
      <c r="Q461" s="9" t="s">
        <v>283</v>
      </c>
      <c r="R461" s="9" t="s">
        <v>631</v>
      </c>
      <c r="S461" s="9">
        <f t="shared" si="44"/>
        <v>8551410</v>
      </c>
      <c r="T461" s="9">
        <f t="shared" si="42"/>
        <v>116504</v>
      </c>
      <c r="W461" s="97"/>
    </row>
    <row r="462" spans="1:23" ht="14.45" x14ac:dyDescent="0.3">
      <c r="A462" s="9">
        <v>150</v>
      </c>
      <c r="B462" s="9" t="s">
        <v>9</v>
      </c>
      <c r="C462" s="9" t="s">
        <v>348</v>
      </c>
      <c r="D462" s="9" t="s">
        <v>228</v>
      </c>
      <c r="E462" s="9" t="s">
        <v>223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3"/>
        <v>21_105-110</v>
      </c>
      <c r="O462" s="17" t="str">
        <f t="shared" si="40"/>
        <v>10_100-110</v>
      </c>
      <c r="P462" s="17" t="str">
        <f t="shared" si="41"/>
        <v>08_80&gt;</v>
      </c>
      <c r="Q462" s="9" t="s">
        <v>283</v>
      </c>
      <c r="R462" s="9" t="s">
        <v>631</v>
      </c>
      <c r="S462" s="9">
        <f t="shared" si="44"/>
        <v>16408350</v>
      </c>
      <c r="T462" s="9">
        <f t="shared" si="42"/>
        <v>223547</v>
      </c>
      <c r="W462" s="97"/>
    </row>
    <row r="463" spans="1:23" ht="14.45" x14ac:dyDescent="0.3">
      <c r="A463" s="9">
        <v>4840</v>
      </c>
      <c r="B463" s="9" t="s">
        <v>9</v>
      </c>
      <c r="C463" s="9" t="s">
        <v>537</v>
      </c>
      <c r="D463" s="9" t="s">
        <v>228</v>
      </c>
      <c r="E463" s="9" t="s">
        <v>223</v>
      </c>
      <c r="F463" s="9" t="s">
        <v>9</v>
      </c>
      <c r="G463" s="9" t="s">
        <v>538</v>
      </c>
      <c r="H463" s="9" t="s">
        <v>2</v>
      </c>
      <c r="I463" s="9">
        <v>13</v>
      </c>
      <c r="J463" s="9" t="s">
        <v>43</v>
      </c>
      <c r="L463" s="9" t="s">
        <v>539</v>
      </c>
      <c r="M463" s="9">
        <v>141908</v>
      </c>
      <c r="N463" s="17" t="str">
        <f t="shared" si="43"/>
        <v>28_140-145</v>
      </c>
      <c r="O463" s="17" t="str">
        <f t="shared" si="40"/>
        <v>14_140-150</v>
      </c>
      <c r="P463" s="17" t="str">
        <f t="shared" si="41"/>
        <v>08_80&gt;</v>
      </c>
      <c r="Q463" s="9" t="s">
        <v>283</v>
      </c>
      <c r="R463" s="9" t="s">
        <v>631</v>
      </c>
      <c r="S463" s="9">
        <f t="shared" si="44"/>
        <v>686834720</v>
      </c>
      <c r="T463" s="9">
        <f t="shared" si="42"/>
        <v>9357421</v>
      </c>
      <c r="W463" s="97"/>
    </row>
    <row r="464" spans="1:23" ht="14.45" x14ac:dyDescent="0.3">
      <c r="A464" s="9">
        <v>2656</v>
      </c>
      <c r="B464" s="9" t="s">
        <v>9</v>
      </c>
      <c r="C464" s="9" t="s">
        <v>332</v>
      </c>
      <c r="D464" s="9" t="s">
        <v>228</v>
      </c>
      <c r="E464" s="9" t="s">
        <v>223</v>
      </c>
      <c r="F464" s="9" t="s">
        <v>5</v>
      </c>
      <c r="G464" s="9" t="s">
        <v>182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3"/>
        <v>44_220-225</v>
      </c>
      <c r="O464" s="17" t="str">
        <f t="shared" si="40"/>
        <v>22_220-230</v>
      </c>
      <c r="P464" s="17" t="str">
        <f t="shared" si="41"/>
        <v>08_80&gt;</v>
      </c>
      <c r="Q464" s="9" t="s">
        <v>283</v>
      </c>
      <c r="R464" s="9" t="s">
        <v>631</v>
      </c>
      <c r="S464" s="9">
        <f t="shared" si="44"/>
        <v>597153792</v>
      </c>
      <c r="T464" s="9">
        <f t="shared" si="42"/>
        <v>8135610</v>
      </c>
      <c r="W464" s="97"/>
    </row>
    <row r="465" spans="1:23" ht="14.45" x14ac:dyDescent="0.3">
      <c r="A465" s="9">
        <v>1321</v>
      </c>
      <c r="B465" s="9" t="s">
        <v>9</v>
      </c>
      <c r="C465" s="9" t="s">
        <v>540</v>
      </c>
      <c r="D465" s="9" t="s">
        <v>228</v>
      </c>
      <c r="E465" s="9" t="s">
        <v>223</v>
      </c>
      <c r="F465" s="9" t="s">
        <v>9</v>
      </c>
      <c r="G465" s="9" t="s">
        <v>538</v>
      </c>
      <c r="H465" s="9" t="s">
        <v>2</v>
      </c>
      <c r="I465" s="9">
        <v>13</v>
      </c>
      <c r="J465" s="9" t="s">
        <v>43</v>
      </c>
      <c r="L465" s="9" t="s">
        <v>539</v>
      </c>
      <c r="M465" s="9">
        <v>169386</v>
      </c>
      <c r="N465" s="17" t="str">
        <f t="shared" si="43"/>
        <v>33_165-170</v>
      </c>
      <c r="O465" s="17" t="str">
        <f t="shared" si="40"/>
        <v>16_160-170</v>
      </c>
      <c r="P465" s="17" t="str">
        <f t="shared" si="41"/>
        <v>08_80&gt;</v>
      </c>
      <c r="Q465" s="9" t="s">
        <v>283</v>
      </c>
      <c r="R465" s="9" t="s">
        <v>631</v>
      </c>
      <c r="S465" s="9">
        <f t="shared" si="44"/>
        <v>223758906</v>
      </c>
      <c r="T465" s="9">
        <f t="shared" si="42"/>
        <v>3048486</v>
      </c>
      <c r="W465" s="97"/>
    </row>
    <row r="466" spans="1:23" ht="14.45" x14ac:dyDescent="0.3">
      <c r="A466" s="9">
        <v>2518</v>
      </c>
      <c r="B466" s="9" t="s">
        <v>9</v>
      </c>
      <c r="C466" s="9" t="s">
        <v>194</v>
      </c>
      <c r="D466" s="9" t="s">
        <v>225</v>
      </c>
      <c r="E466" s="9" t="s">
        <v>223</v>
      </c>
      <c r="F466" s="9" t="s">
        <v>5</v>
      </c>
      <c r="G466" s="9" t="s">
        <v>75</v>
      </c>
      <c r="H466" s="9" t="s">
        <v>449</v>
      </c>
      <c r="I466" s="9">
        <v>16</v>
      </c>
      <c r="J466" s="9" t="s">
        <v>195</v>
      </c>
      <c r="L466" s="9" t="s">
        <v>50</v>
      </c>
      <c r="M466" s="9">
        <v>324685</v>
      </c>
      <c r="N466" s="17" t="str">
        <f t="shared" si="43"/>
        <v>64_320-325</v>
      </c>
      <c r="O466" s="17" t="str">
        <f t="shared" si="40"/>
        <v>32_320-330</v>
      </c>
      <c r="P466" s="17" t="str">
        <f t="shared" si="41"/>
        <v>08_80&gt;</v>
      </c>
      <c r="Q466" s="9" t="s">
        <v>283</v>
      </c>
      <c r="R466" s="9" t="s">
        <v>631</v>
      </c>
      <c r="S466" s="9">
        <f t="shared" si="44"/>
        <v>817556830</v>
      </c>
      <c r="T466" s="9">
        <f t="shared" si="42"/>
        <v>11138376</v>
      </c>
      <c r="W466" s="97"/>
    </row>
    <row r="467" spans="1:23" ht="14.45" x14ac:dyDescent="0.3">
      <c r="A467" s="9">
        <v>360</v>
      </c>
      <c r="B467" s="9" t="s">
        <v>10</v>
      </c>
      <c r="C467" s="9" t="s">
        <v>655</v>
      </c>
      <c r="D467" s="9" t="s">
        <v>224</v>
      </c>
      <c r="E467" s="9" t="s">
        <v>223</v>
      </c>
      <c r="F467" s="9" t="s">
        <v>5</v>
      </c>
      <c r="G467" s="9" t="s">
        <v>182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3"/>
        <v>9_45-50</v>
      </c>
      <c r="O467" s="17" t="str">
        <f t="shared" si="40"/>
        <v>4_40-50</v>
      </c>
      <c r="P467" s="17" t="str">
        <f t="shared" si="41"/>
        <v>04_40-50</v>
      </c>
      <c r="Q467" s="9" t="s">
        <v>283</v>
      </c>
      <c r="R467" s="9" t="s">
        <v>631</v>
      </c>
      <c r="S467" s="9">
        <f t="shared" si="44"/>
        <v>16812000</v>
      </c>
      <c r="T467" s="9">
        <f t="shared" si="42"/>
        <v>229046</v>
      </c>
      <c r="W467" s="97"/>
    </row>
    <row r="468" spans="1:23" ht="14.45" x14ac:dyDescent="0.3">
      <c r="A468" s="9">
        <v>2063</v>
      </c>
      <c r="B468" s="9" t="s">
        <v>10</v>
      </c>
      <c r="C468" s="9" t="s">
        <v>656</v>
      </c>
      <c r="D468" s="9" t="s">
        <v>228</v>
      </c>
      <c r="E468" s="9" t="s">
        <v>223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3"/>
        <v>6_30-35</v>
      </c>
      <c r="O468" s="17" t="str">
        <f t="shared" si="40"/>
        <v>3_30-40</v>
      </c>
      <c r="P468" s="17" t="str">
        <f t="shared" si="41"/>
        <v>03_30-40</v>
      </c>
      <c r="Q468" s="9" t="s">
        <v>283</v>
      </c>
      <c r="R468" s="9" t="s">
        <v>631</v>
      </c>
      <c r="S468" s="9">
        <f t="shared" si="44"/>
        <v>68429710</v>
      </c>
      <c r="T468" s="9">
        <f t="shared" si="42"/>
        <v>932285</v>
      </c>
      <c r="W468" s="97"/>
    </row>
    <row r="469" spans="1:23" ht="14.45" x14ac:dyDescent="0.3">
      <c r="A469" s="9">
        <v>5176</v>
      </c>
      <c r="B469" s="9" t="s">
        <v>10</v>
      </c>
      <c r="C469" s="9" t="s">
        <v>96</v>
      </c>
      <c r="D469" s="9" t="s">
        <v>225</v>
      </c>
      <c r="E469" s="9" t="s">
        <v>223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3"/>
        <v>13_65-70</v>
      </c>
      <c r="O469" s="17" t="str">
        <f t="shared" si="40"/>
        <v>6_60-70</v>
      </c>
      <c r="P469" s="17" t="str">
        <f t="shared" si="41"/>
        <v>06_60-70</v>
      </c>
      <c r="Q469" s="9" t="s">
        <v>283</v>
      </c>
      <c r="R469" s="9" t="s">
        <v>631</v>
      </c>
      <c r="S469" s="9">
        <f t="shared" si="44"/>
        <v>347206080</v>
      </c>
      <c r="T469" s="9">
        <f t="shared" si="42"/>
        <v>4730328</v>
      </c>
      <c r="W469" s="97"/>
    </row>
    <row r="470" spans="1:23" ht="14.45" x14ac:dyDescent="0.3">
      <c r="A470" s="9">
        <v>825</v>
      </c>
      <c r="B470" s="9" t="s">
        <v>10</v>
      </c>
      <c r="C470" s="9" t="s">
        <v>335</v>
      </c>
      <c r="D470" s="9" t="s">
        <v>225</v>
      </c>
      <c r="E470" s="9" t="s">
        <v>223</v>
      </c>
      <c r="F470" s="9" t="s">
        <v>1</v>
      </c>
      <c r="G470" s="9" t="s">
        <v>303</v>
      </c>
      <c r="H470" s="9" t="s">
        <v>148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3"/>
        <v>16_80-85</v>
      </c>
      <c r="O470" s="17" t="str">
        <f t="shared" si="40"/>
        <v>8_80-90</v>
      </c>
      <c r="P470" s="17" t="str">
        <f t="shared" si="41"/>
        <v>08_80&gt;</v>
      </c>
      <c r="Q470" s="9" t="s">
        <v>283</v>
      </c>
      <c r="R470" s="9" t="s">
        <v>631</v>
      </c>
      <c r="S470" s="9">
        <f t="shared" si="44"/>
        <v>70010325</v>
      </c>
      <c r="T470" s="9">
        <f t="shared" si="42"/>
        <v>953819</v>
      </c>
      <c r="W470" s="97"/>
    </row>
    <row r="471" spans="1:23" ht="14.45" x14ac:dyDescent="0.3">
      <c r="A471" s="9">
        <v>878</v>
      </c>
      <c r="B471" s="9" t="s">
        <v>10</v>
      </c>
      <c r="C471" s="9" t="s">
        <v>1012</v>
      </c>
      <c r="D471" s="9" t="s">
        <v>225</v>
      </c>
      <c r="E471" s="9" t="s">
        <v>223</v>
      </c>
      <c r="F471" s="9" t="s">
        <v>5</v>
      </c>
      <c r="G471" s="9" t="s">
        <v>657</v>
      </c>
      <c r="H471" s="9" t="s">
        <v>658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3"/>
        <v>29_145-150</v>
      </c>
      <c r="O471" s="17" t="str">
        <f t="shared" si="40"/>
        <v>14_140-150</v>
      </c>
      <c r="P471" s="17" t="str">
        <f t="shared" si="41"/>
        <v>08_80&gt;</v>
      </c>
      <c r="Q471" s="9" t="s">
        <v>283</v>
      </c>
      <c r="R471" s="9" t="s">
        <v>631</v>
      </c>
      <c r="S471" s="9">
        <f t="shared" si="44"/>
        <v>128180976</v>
      </c>
      <c r="T471" s="9">
        <f t="shared" si="42"/>
        <v>1746335</v>
      </c>
      <c r="W471" s="97"/>
    </row>
    <row r="472" spans="1:23" ht="14.45" x14ac:dyDescent="0.3">
      <c r="A472" s="9">
        <v>224</v>
      </c>
      <c r="B472" s="9" t="s">
        <v>10</v>
      </c>
      <c r="C472" s="9" t="s">
        <v>336</v>
      </c>
      <c r="D472" s="9" t="s">
        <v>225</v>
      </c>
      <c r="E472" s="9" t="s">
        <v>223</v>
      </c>
      <c r="F472" s="9" t="s">
        <v>1</v>
      </c>
      <c r="G472" s="9" t="s">
        <v>303</v>
      </c>
      <c r="H472" s="9" t="s">
        <v>197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3"/>
        <v>18_90-95</v>
      </c>
      <c r="O472" s="17" t="str">
        <f t="shared" si="40"/>
        <v>9_90-100</v>
      </c>
      <c r="P472" s="17" t="str">
        <f t="shared" si="41"/>
        <v>08_80&gt;</v>
      </c>
      <c r="Q472" s="9" t="s">
        <v>283</v>
      </c>
      <c r="R472" s="9" t="s">
        <v>631</v>
      </c>
      <c r="S472" s="9">
        <f t="shared" si="44"/>
        <v>20249376</v>
      </c>
      <c r="T472" s="9">
        <f t="shared" si="42"/>
        <v>275877</v>
      </c>
      <c r="W472" s="97"/>
    </row>
    <row r="473" spans="1:23" ht="14.45" x14ac:dyDescent="0.3">
      <c r="A473" s="9">
        <v>586</v>
      </c>
      <c r="B473" s="9" t="s">
        <v>10</v>
      </c>
      <c r="C473" s="9" t="s">
        <v>659</v>
      </c>
      <c r="D473" s="9" t="s">
        <v>225</v>
      </c>
      <c r="E473" s="9" t="s">
        <v>223</v>
      </c>
      <c r="F473" s="9" t="s">
        <v>5</v>
      </c>
      <c r="G473" s="9" t="s">
        <v>350</v>
      </c>
      <c r="H473" s="9" t="s">
        <v>197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3"/>
        <v>16_80-85</v>
      </c>
      <c r="O473" s="17" t="str">
        <f t="shared" si="40"/>
        <v>8_80-90</v>
      </c>
      <c r="P473" s="17" t="str">
        <f t="shared" si="41"/>
        <v>08_80&gt;</v>
      </c>
      <c r="Q473" s="9" t="s">
        <v>283</v>
      </c>
      <c r="R473" s="9" t="s">
        <v>631</v>
      </c>
      <c r="S473" s="9">
        <f t="shared" si="44"/>
        <v>48243036</v>
      </c>
      <c r="T473" s="9">
        <f t="shared" si="42"/>
        <v>657262</v>
      </c>
      <c r="W473" s="97"/>
    </row>
    <row r="474" spans="1:23" ht="14.45" x14ac:dyDescent="0.3">
      <c r="A474" s="9">
        <v>27</v>
      </c>
      <c r="B474" s="9" t="s">
        <v>10</v>
      </c>
      <c r="C474" s="9" t="s">
        <v>396</v>
      </c>
      <c r="D474" s="9" t="s">
        <v>225</v>
      </c>
      <c r="E474" s="9" t="s">
        <v>223</v>
      </c>
      <c r="F474" s="9" t="s">
        <v>5</v>
      </c>
      <c r="G474" s="9" t="s">
        <v>350</v>
      </c>
      <c r="H474" s="9" t="s">
        <v>147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3"/>
        <v>22_110-115</v>
      </c>
      <c r="O474" s="17" t="str">
        <f t="shared" si="40"/>
        <v>11_110-120</v>
      </c>
      <c r="P474" s="17" t="str">
        <f t="shared" si="41"/>
        <v>08_80&gt;</v>
      </c>
      <c r="Q474" s="9" t="s">
        <v>283</v>
      </c>
      <c r="R474" s="9" t="s">
        <v>631</v>
      </c>
      <c r="S474" s="9">
        <f t="shared" si="44"/>
        <v>3085668</v>
      </c>
      <c r="T474" s="9">
        <f t="shared" si="42"/>
        <v>42039</v>
      </c>
      <c r="W474" s="97"/>
    </row>
    <row r="475" spans="1:23" ht="14.45" x14ac:dyDescent="0.3">
      <c r="A475" s="9">
        <v>86</v>
      </c>
      <c r="B475" s="9" t="s">
        <v>10</v>
      </c>
      <c r="C475" s="9" t="s">
        <v>660</v>
      </c>
      <c r="D475" s="9" t="s">
        <v>225</v>
      </c>
      <c r="E475" s="9" t="s">
        <v>223</v>
      </c>
      <c r="F475" s="9" t="s">
        <v>1</v>
      </c>
      <c r="G475" s="9" t="s">
        <v>661</v>
      </c>
      <c r="H475" s="9" t="s">
        <v>658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3"/>
        <v>35_175-180</v>
      </c>
      <c r="O475" s="17" t="str">
        <f t="shared" si="40"/>
        <v>17_170-180</v>
      </c>
      <c r="P475" s="17" t="str">
        <f t="shared" si="41"/>
        <v>08_80&gt;</v>
      </c>
      <c r="Q475" s="9" t="s">
        <v>283</v>
      </c>
      <c r="R475" s="9" t="s">
        <v>631</v>
      </c>
      <c r="S475" s="9">
        <f t="shared" si="44"/>
        <v>15385400</v>
      </c>
      <c r="T475" s="9">
        <f t="shared" si="42"/>
        <v>209610</v>
      </c>
      <c r="W475" s="97"/>
    </row>
    <row r="476" spans="1:23" ht="14.45" x14ac:dyDescent="0.3">
      <c r="A476" s="9">
        <v>7</v>
      </c>
      <c r="B476" s="9" t="s">
        <v>10</v>
      </c>
      <c r="C476" s="9" t="s">
        <v>450</v>
      </c>
      <c r="D476" s="9" t="s">
        <v>225</v>
      </c>
      <c r="E476" s="9" t="s">
        <v>223</v>
      </c>
      <c r="F476" s="9" t="s">
        <v>5</v>
      </c>
      <c r="G476" s="9" t="s">
        <v>350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3"/>
        <v>31_155-160</v>
      </c>
      <c r="O476" s="17" t="str">
        <f t="shared" ref="O476:O539" si="45">CONCATENATE(ROUNDDOWN(M476/10000,0),"_",ROUNDDOWN(M476/10000,0)*10,"-",ROUNDUP((M476+1)/10000,0)*10)</f>
        <v>15_150-160</v>
      </c>
      <c r="P476" s="17" t="str">
        <f t="shared" ref="P476:P539" si="46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283</v>
      </c>
      <c r="R476" s="9" t="s">
        <v>631</v>
      </c>
      <c r="S476" s="9">
        <f t="shared" si="44"/>
        <v>1085469</v>
      </c>
      <c r="T476" s="9">
        <f t="shared" ref="T476:T539" si="47">ROUND(S476/73.4,0)</f>
        <v>14788</v>
      </c>
      <c r="W476" s="97"/>
    </row>
    <row r="477" spans="1:23" ht="14.45" x14ac:dyDescent="0.3">
      <c r="A477" s="9">
        <v>33</v>
      </c>
      <c r="B477" s="9" t="s">
        <v>10</v>
      </c>
      <c r="C477" s="9" t="s">
        <v>662</v>
      </c>
      <c r="D477" s="9" t="s">
        <v>225</v>
      </c>
      <c r="E477" s="9" t="s">
        <v>223</v>
      </c>
      <c r="F477" s="9" t="s">
        <v>1</v>
      </c>
      <c r="G477" s="9" t="s">
        <v>661</v>
      </c>
      <c r="H477" s="9" t="s">
        <v>658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3"/>
        <v>40_200-205</v>
      </c>
      <c r="O477" s="17" t="str">
        <f t="shared" si="45"/>
        <v>20_200-210</v>
      </c>
      <c r="P477" s="17" t="str">
        <f t="shared" si="46"/>
        <v>08_80&gt;</v>
      </c>
      <c r="Q477" s="9" t="s">
        <v>283</v>
      </c>
      <c r="R477" s="9" t="s">
        <v>631</v>
      </c>
      <c r="S477" s="9">
        <f t="shared" si="44"/>
        <v>6698670</v>
      </c>
      <c r="T477" s="9">
        <f t="shared" si="47"/>
        <v>91263</v>
      </c>
      <c r="W477" s="97"/>
    </row>
    <row r="478" spans="1:23" ht="14.45" x14ac:dyDescent="0.3">
      <c r="A478" s="9">
        <v>15</v>
      </c>
      <c r="B478" s="9" t="s">
        <v>10</v>
      </c>
      <c r="C478" s="9" t="s">
        <v>349</v>
      </c>
      <c r="D478" s="9" t="s">
        <v>225</v>
      </c>
      <c r="E478" s="9" t="s">
        <v>223</v>
      </c>
      <c r="F478" s="9" t="s">
        <v>5</v>
      </c>
      <c r="G478" s="9" t="s">
        <v>350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3"/>
        <v>25_125-130</v>
      </c>
      <c r="O478" s="17" t="str">
        <f t="shared" si="45"/>
        <v>12_120-130</v>
      </c>
      <c r="P478" s="17" t="str">
        <f t="shared" si="46"/>
        <v>08_80&gt;</v>
      </c>
      <c r="Q478" s="9" t="s">
        <v>283</v>
      </c>
      <c r="R478" s="9" t="s">
        <v>631</v>
      </c>
      <c r="S478" s="9">
        <f t="shared" si="44"/>
        <v>1928130</v>
      </c>
      <c r="T478" s="9">
        <f t="shared" si="47"/>
        <v>26269</v>
      </c>
      <c r="W478" s="97"/>
    </row>
    <row r="479" spans="1:23" ht="14.45" x14ac:dyDescent="0.3">
      <c r="A479" s="9">
        <v>214</v>
      </c>
      <c r="B479" s="9" t="s">
        <v>10</v>
      </c>
      <c r="C479" s="9" t="s">
        <v>663</v>
      </c>
      <c r="D479" s="9" t="s">
        <v>225</v>
      </c>
      <c r="E479" s="9" t="s">
        <v>223</v>
      </c>
      <c r="F479" s="9" t="s">
        <v>1</v>
      </c>
      <c r="G479" s="9" t="s">
        <v>661</v>
      </c>
      <c r="H479" s="9" t="s">
        <v>658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3"/>
        <v>38_190-195</v>
      </c>
      <c r="O479" s="17" t="str">
        <f t="shared" si="45"/>
        <v>19_190-200</v>
      </c>
      <c r="P479" s="17" t="str">
        <f t="shared" si="46"/>
        <v>08_80&gt;</v>
      </c>
      <c r="Q479" s="9" t="s">
        <v>283</v>
      </c>
      <c r="R479" s="9" t="s">
        <v>631</v>
      </c>
      <c r="S479" s="9">
        <f t="shared" si="44"/>
        <v>41086930</v>
      </c>
      <c r="T479" s="9">
        <f t="shared" si="47"/>
        <v>559767</v>
      </c>
      <c r="W479" s="97"/>
    </row>
    <row r="480" spans="1:23" ht="14.45" x14ac:dyDescent="0.3">
      <c r="A480" s="9">
        <v>25</v>
      </c>
      <c r="B480" s="9" t="s">
        <v>10</v>
      </c>
      <c r="C480" s="9" t="s">
        <v>351</v>
      </c>
      <c r="D480" s="9" t="s">
        <v>225</v>
      </c>
      <c r="E480" s="9" t="s">
        <v>223</v>
      </c>
      <c r="F480" s="9" t="s">
        <v>5</v>
      </c>
      <c r="G480" s="9" t="s">
        <v>350</v>
      </c>
      <c r="H480" s="9" t="s">
        <v>347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3"/>
        <v>35_175-180</v>
      </c>
      <c r="O480" s="17" t="str">
        <f t="shared" si="45"/>
        <v>17_170-180</v>
      </c>
      <c r="P480" s="17" t="str">
        <f t="shared" si="46"/>
        <v>08_80&gt;</v>
      </c>
      <c r="Q480" s="9" t="s">
        <v>283</v>
      </c>
      <c r="R480" s="9" t="s">
        <v>631</v>
      </c>
      <c r="S480" s="9">
        <f t="shared" si="44"/>
        <v>4497100</v>
      </c>
      <c r="T480" s="9">
        <f t="shared" si="47"/>
        <v>61268</v>
      </c>
      <c r="W480" s="97"/>
    </row>
    <row r="481" spans="1:23" ht="14.45" x14ac:dyDescent="0.3">
      <c r="A481" s="9">
        <v>174</v>
      </c>
      <c r="B481" s="9" t="s">
        <v>10</v>
      </c>
      <c r="C481" s="9" t="s">
        <v>664</v>
      </c>
      <c r="D481" s="9" t="s">
        <v>225</v>
      </c>
      <c r="E481" s="9" t="s">
        <v>223</v>
      </c>
      <c r="F481" s="9" t="s">
        <v>1</v>
      </c>
      <c r="G481" s="9" t="s">
        <v>661</v>
      </c>
      <c r="H481" s="9" t="s">
        <v>665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3"/>
        <v>51_255-260</v>
      </c>
      <c r="O481" s="17" t="str">
        <f t="shared" si="45"/>
        <v>25_250-260</v>
      </c>
      <c r="P481" s="17" t="str">
        <f t="shared" si="46"/>
        <v>08_80&gt;</v>
      </c>
      <c r="Q481" s="9" t="s">
        <v>283</v>
      </c>
      <c r="R481" s="9" t="s">
        <v>631</v>
      </c>
      <c r="S481" s="9">
        <f t="shared" si="44"/>
        <v>44948202</v>
      </c>
      <c r="T481" s="9">
        <f t="shared" si="47"/>
        <v>612373</v>
      </c>
      <c r="W481" s="97"/>
    </row>
    <row r="482" spans="1:23" ht="14.45" x14ac:dyDescent="0.3">
      <c r="A482" s="9">
        <v>115</v>
      </c>
      <c r="B482" s="9" t="s">
        <v>10</v>
      </c>
      <c r="C482" s="9" t="s">
        <v>333</v>
      </c>
      <c r="D482" s="9" t="s">
        <v>228</v>
      </c>
      <c r="E482" s="9" t="s">
        <v>223</v>
      </c>
      <c r="F482" s="9" t="s">
        <v>1</v>
      </c>
      <c r="G482" s="9" t="s">
        <v>303</v>
      </c>
      <c r="H482" s="9" t="s">
        <v>197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3"/>
        <v>23_115-120</v>
      </c>
      <c r="O482" s="17" t="str">
        <f t="shared" si="45"/>
        <v>11_110-120</v>
      </c>
      <c r="P482" s="17" t="str">
        <f t="shared" si="46"/>
        <v>08_80&gt;</v>
      </c>
      <c r="Q482" s="9" t="s">
        <v>283</v>
      </c>
      <c r="R482" s="9" t="s">
        <v>631</v>
      </c>
      <c r="S482" s="9">
        <f t="shared" si="44"/>
        <v>13528140</v>
      </c>
      <c r="T482" s="9">
        <f t="shared" si="47"/>
        <v>184307</v>
      </c>
      <c r="W482" s="97"/>
    </row>
    <row r="483" spans="1:23" ht="14.45" x14ac:dyDescent="0.3">
      <c r="A483" s="9">
        <v>8</v>
      </c>
      <c r="B483" s="9" t="s">
        <v>10</v>
      </c>
      <c r="C483" s="9" t="s">
        <v>334</v>
      </c>
      <c r="D483" s="9" t="s">
        <v>225</v>
      </c>
      <c r="E483" s="9" t="s">
        <v>223</v>
      </c>
      <c r="F483" s="9" t="s">
        <v>1</v>
      </c>
      <c r="G483" s="9" t="s">
        <v>303</v>
      </c>
      <c r="H483" s="9" t="s">
        <v>153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3"/>
        <v>21_105-110</v>
      </c>
      <c r="O483" s="17" t="str">
        <f t="shared" si="45"/>
        <v>10_100-110</v>
      </c>
      <c r="P483" s="17" t="str">
        <f t="shared" si="46"/>
        <v>08_80&gt;</v>
      </c>
      <c r="Q483" s="9" t="s">
        <v>283</v>
      </c>
      <c r="R483" s="9" t="s">
        <v>631</v>
      </c>
      <c r="S483" s="9">
        <f t="shared" si="44"/>
        <v>864648</v>
      </c>
      <c r="T483" s="9">
        <f t="shared" si="47"/>
        <v>11780</v>
      </c>
      <c r="W483" s="97"/>
    </row>
    <row r="484" spans="1:23" ht="14.45" x14ac:dyDescent="0.3">
      <c r="A484" s="9">
        <v>43</v>
      </c>
      <c r="B484" s="9" t="s">
        <v>10</v>
      </c>
      <c r="C484" s="9" t="s">
        <v>611</v>
      </c>
      <c r="D484" s="9" t="s">
        <v>225</v>
      </c>
      <c r="E484" s="9" t="s">
        <v>223</v>
      </c>
      <c r="F484" s="9" t="s">
        <v>5</v>
      </c>
      <c r="G484" s="9" t="s">
        <v>350</v>
      </c>
      <c r="H484" s="9" t="s">
        <v>147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3"/>
        <v>21_105-110</v>
      </c>
      <c r="O484" s="17" t="str">
        <f t="shared" si="45"/>
        <v>10_100-110</v>
      </c>
      <c r="P484" s="17" t="str">
        <f t="shared" si="46"/>
        <v>08_80&gt;</v>
      </c>
      <c r="Q484" s="9" t="s">
        <v>283</v>
      </c>
      <c r="R484" s="9" t="s">
        <v>631</v>
      </c>
      <c r="S484" s="9">
        <f t="shared" si="44"/>
        <v>4523299</v>
      </c>
      <c r="T484" s="9">
        <f t="shared" si="47"/>
        <v>61625</v>
      </c>
      <c r="W484" s="97"/>
    </row>
    <row r="485" spans="1:23" ht="14.45" x14ac:dyDescent="0.3">
      <c r="A485" s="9">
        <v>53</v>
      </c>
      <c r="B485" s="9" t="s">
        <v>10</v>
      </c>
      <c r="C485" s="9" t="s">
        <v>451</v>
      </c>
      <c r="D485" s="9" t="s">
        <v>225</v>
      </c>
      <c r="E485" s="9" t="s">
        <v>223</v>
      </c>
      <c r="F485" s="9" t="s">
        <v>5</v>
      </c>
      <c r="G485" s="9" t="s">
        <v>350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3"/>
        <v>29_145-150</v>
      </c>
      <c r="O485" s="17" t="str">
        <f t="shared" si="45"/>
        <v>14_140-150</v>
      </c>
      <c r="P485" s="17" t="str">
        <f t="shared" si="46"/>
        <v>08_80&gt;</v>
      </c>
      <c r="Q485" s="9" t="s">
        <v>283</v>
      </c>
      <c r="R485" s="9" t="s">
        <v>631</v>
      </c>
      <c r="S485" s="9">
        <f t="shared" si="44"/>
        <v>7913271</v>
      </c>
      <c r="T485" s="9">
        <f t="shared" si="47"/>
        <v>107810</v>
      </c>
      <c r="W485" s="97"/>
    </row>
    <row r="486" spans="1:23" ht="14.45" x14ac:dyDescent="0.3">
      <c r="A486" s="9">
        <v>883</v>
      </c>
      <c r="B486" s="9" t="s">
        <v>10</v>
      </c>
      <c r="C486" s="9" t="s">
        <v>666</v>
      </c>
      <c r="D486" s="9" t="s">
        <v>224</v>
      </c>
      <c r="E486" s="9" t="s">
        <v>223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3"/>
        <v>6_30-35</v>
      </c>
      <c r="O486" s="17" t="str">
        <f t="shared" si="45"/>
        <v>3_30-40</v>
      </c>
      <c r="P486" s="17" t="str">
        <f t="shared" si="46"/>
        <v>03_30-40</v>
      </c>
      <c r="Q486" s="9" t="s">
        <v>283</v>
      </c>
      <c r="R486" s="9" t="s">
        <v>631</v>
      </c>
      <c r="S486" s="9">
        <f t="shared" si="44"/>
        <v>28653350</v>
      </c>
      <c r="T486" s="9">
        <f t="shared" si="47"/>
        <v>390373</v>
      </c>
      <c r="W486" s="97"/>
    </row>
    <row r="487" spans="1:23" ht="14.45" x14ac:dyDescent="0.3">
      <c r="A487" s="9">
        <v>1036</v>
      </c>
      <c r="B487" s="9" t="s">
        <v>10</v>
      </c>
      <c r="C487" s="9" t="s">
        <v>177</v>
      </c>
      <c r="D487" s="9" t="s">
        <v>228</v>
      </c>
      <c r="E487" s="9" t="s">
        <v>227</v>
      </c>
      <c r="F487" s="9" t="s">
        <v>5</v>
      </c>
      <c r="G487" s="9" t="s">
        <v>169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3"/>
        <v>10_50-55</v>
      </c>
      <c r="O487" s="17" t="str">
        <f t="shared" si="45"/>
        <v>5_50-60</v>
      </c>
      <c r="P487" s="17" t="str">
        <f t="shared" si="46"/>
        <v>05_50-60</v>
      </c>
      <c r="Q487" s="9" t="s">
        <v>283</v>
      </c>
      <c r="R487" s="9" t="s">
        <v>631</v>
      </c>
      <c r="S487" s="9">
        <f t="shared" si="44"/>
        <v>54368244</v>
      </c>
      <c r="T487" s="9">
        <f t="shared" si="47"/>
        <v>740712</v>
      </c>
      <c r="W487" s="97"/>
    </row>
    <row r="488" spans="1:23" ht="14.45" x14ac:dyDescent="0.3">
      <c r="A488" s="9">
        <v>1774</v>
      </c>
      <c r="B488" s="9" t="s">
        <v>10</v>
      </c>
      <c r="C488" s="9" t="s">
        <v>178</v>
      </c>
      <c r="D488" s="9" t="s">
        <v>222</v>
      </c>
      <c r="E488" s="9" t="s">
        <v>227</v>
      </c>
      <c r="F488" s="9" t="s">
        <v>5</v>
      </c>
      <c r="G488" s="9" t="s">
        <v>169</v>
      </c>
      <c r="H488" s="9" t="s">
        <v>128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3"/>
        <v>11_55-60</v>
      </c>
      <c r="O488" s="17" t="str">
        <f t="shared" si="45"/>
        <v>5_50-60</v>
      </c>
      <c r="P488" s="17" t="str">
        <f t="shared" si="46"/>
        <v>05_50-60</v>
      </c>
      <c r="Q488" s="9" t="s">
        <v>283</v>
      </c>
      <c r="R488" s="9" t="s">
        <v>631</v>
      </c>
      <c r="S488" s="9">
        <f t="shared" si="44"/>
        <v>100977854</v>
      </c>
      <c r="T488" s="9">
        <f t="shared" si="47"/>
        <v>1375720</v>
      </c>
      <c r="W488" s="97"/>
    </row>
    <row r="489" spans="1:23" ht="14.45" x14ac:dyDescent="0.3">
      <c r="A489" s="9">
        <v>857</v>
      </c>
      <c r="B489" s="9" t="s">
        <v>10</v>
      </c>
      <c r="C489" s="9" t="s">
        <v>667</v>
      </c>
      <c r="D489" s="9" t="s">
        <v>224</v>
      </c>
      <c r="E489" s="9" t="s">
        <v>227</v>
      </c>
      <c r="F489" s="9" t="s">
        <v>5</v>
      </c>
      <c r="G489" s="9" t="s">
        <v>169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3"/>
        <v>12_60-65</v>
      </c>
      <c r="O489" s="17" t="str">
        <f t="shared" si="45"/>
        <v>6_60-70</v>
      </c>
      <c r="P489" s="17" t="str">
        <f t="shared" si="46"/>
        <v>06_60-70</v>
      </c>
      <c r="Q489" s="9" t="s">
        <v>283</v>
      </c>
      <c r="R489" s="9" t="s">
        <v>631</v>
      </c>
      <c r="S489" s="9">
        <f t="shared" si="44"/>
        <v>54012425</v>
      </c>
      <c r="T489" s="9">
        <f t="shared" si="47"/>
        <v>735864</v>
      </c>
      <c r="W489" s="97"/>
    </row>
    <row r="490" spans="1:23" ht="14.45" x14ac:dyDescent="0.3">
      <c r="A490" s="9">
        <v>322</v>
      </c>
      <c r="B490" s="9" t="s">
        <v>10</v>
      </c>
      <c r="C490" s="9" t="s">
        <v>206</v>
      </c>
      <c r="D490" s="9" t="s">
        <v>224</v>
      </c>
      <c r="E490" s="9" t="s">
        <v>227</v>
      </c>
      <c r="F490" s="9" t="s">
        <v>5</v>
      </c>
      <c r="G490" s="9" t="s">
        <v>169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3"/>
        <v>12_60-65</v>
      </c>
      <c r="O490" s="17" t="str">
        <f t="shared" si="45"/>
        <v>6_60-70</v>
      </c>
      <c r="P490" s="17" t="str">
        <f t="shared" si="46"/>
        <v>06_60-70</v>
      </c>
      <c r="Q490" s="9" t="s">
        <v>283</v>
      </c>
      <c r="R490" s="9" t="s">
        <v>631</v>
      </c>
      <c r="S490" s="9">
        <f t="shared" si="44"/>
        <v>19376028</v>
      </c>
      <c r="T490" s="9">
        <f t="shared" si="47"/>
        <v>263979</v>
      </c>
      <c r="W490" s="97"/>
    </row>
    <row r="491" spans="1:23" ht="14.45" x14ac:dyDescent="0.3">
      <c r="A491" s="9">
        <v>1706</v>
      </c>
      <c r="B491" s="9" t="s">
        <v>10</v>
      </c>
      <c r="C491" s="9" t="s">
        <v>207</v>
      </c>
      <c r="D491" s="9" t="s">
        <v>222</v>
      </c>
      <c r="E491" s="9" t="s">
        <v>223</v>
      </c>
      <c r="F491" s="9" t="s">
        <v>1</v>
      </c>
      <c r="G491" s="9" t="s">
        <v>97</v>
      </c>
      <c r="H491" s="9" t="s">
        <v>174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3"/>
        <v>9_45-50</v>
      </c>
      <c r="O491" s="17" t="str">
        <f t="shared" si="45"/>
        <v>4_40-50</v>
      </c>
      <c r="P491" s="17" t="str">
        <f t="shared" si="46"/>
        <v>04_40-50</v>
      </c>
      <c r="Q491" s="9" t="s">
        <v>283</v>
      </c>
      <c r="R491" s="9" t="s">
        <v>631</v>
      </c>
      <c r="S491" s="9">
        <f t="shared" si="44"/>
        <v>80526612</v>
      </c>
      <c r="T491" s="9">
        <f t="shared" si="47"/>
        <v>1097093</v>
      </c>
      <c r="W491" s="97"/>
    </row>
    <row r="492" spans="1:23" ht="14.45" x14ac:dyDescent="0.3">
      <c r="A492" s="9">
        <v>63</v>
      </c>
      <c r="B492" s="9" t="s">
        <v>10</v>
      </c>
      <c r="C492" s="9" t="s">
        <v>668</v>
      </c>
      <c r="D492" s="9" t="s">
        <v>222</v>
      </c>
      <c r="E492" s="9" t="s">
        <v>223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3"/>
        <v>9_45-50</v>
      </c>
      <c r="O492" s="17" t="str">
        <f t="shared" si="45"/>
        <v>4_40-50</v>
      </c>
      <c r="P492" s="17" t="str">
        <f t="shared" si="46"/>
        <v>04_40-50</v>
      </c>
      <c r="Q492" s="9" t="s">
        <v>283</v>
      </c>
      <c r="R492" s="9" t="s">
        <v>631</v>
      </c>
      <c r="S492" s="9">
        <f t="shared" si="44"/>
        <v>2966733</v>
      </c>
      <c r="T492" s="9">
        <f t="shared" si="47"/>
        <v>40419</v>
      </c>
      <c r="W492" s="97"/>
    </row>
    <row r="493" spans="1:23" ht="14.45" x14ac:dyDescent="0.3">
      <c r="A493" s="9">
        <v>63</v>
      </c>
      <c r="B493" s="9" t="s">
        <v>10</v>
      </c>
      <c r="C493" s="9" t="s">
        <v>479</v>
      </c>
      <c r="D493" s="9" t="s">
        <v>222</v>
      </c>
      <c r="E493" s="9" t="s">
        <v>223</v>
      </c>
      <c r="F493" s="9" t="s">
        <v>5</v>
      </c>
      <c r="G493" s="9" t="s">
        <v>182</v>
      </c>
      <c r="H493" s="9" t="s">
        <v>128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3"/>
        <v>10_50-55</v>
      </c>
      <c r="O493" s="17" t="str">
        <f t="shared" si="45"/>
        <v>5_50-60</v>
      </c>
      <c r="P493" s="17" t="str">
        <f t="shared" si="46"/>
        <v>05_50-60</v>
      </c>
      <c r="Q493" s="9" t="s">
        <v>283</v>
      </c>
      <c r="R493" s="9" t="s">
        <v>631</v>
      </c>
      <c r="S493" s="9">
        <f t="shared" si="44"/>
        <v>3221946</v>
      </c>
      <c r="T493" s="9">
        <f t="shared" si="47"/>
        <v>43896</v>
      </c>
      <c r="W493" s="97"/>
    </row>
    <row r="494" spans="1:23" ht="14.45" x14ac:dyDescent="0.3">
      <c r="A494" s="9">
        <v>523</v>
      </c>
      <c r="B494" s="9" t="s">
        <v>10</v>
      </c>
      <c r="C494" s="9" t="s">
        <v>515</v>
      </c>
      <c r="D494" s="9" t="s">
        <v>222</v>
      </c>
      <c r="E494" s="9" t="s">
        <v>223</v>
      </c>
      <c r="F494" s="9" t="s">
        <v>5</v>
      </c>
      <c r="G494" s="9" t="s">
        <v>182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3"/>
        <v>11_55-60</v>
      </c>
      <c r="O494" s="17" t="str">
        <f t="shared" si="45"/>
        <v>5_50-60</v>
      </c>
      <c r="P494" s="17" t="str">
        <f t="shared" si="46"/>
        <v>05_50-60</v>
      </c>
      <c r="Q494" s="9" t="s">
        <v>283</v>
      </c>
      <c r="R494" s="9" t="s">
        <v>631</v>
      </c>
      <c r="S494" s="9">
        <f t="shared" si="44"/>
        <v>30376363</v>
      </c>
      <c r="T494" s="9">
        <f t="shared" si="47"/>
        <v>413847</v>
      </c>
      <c r="W494" s="97"/>
    </row>
    <row r="495" spans="1:23" ht="14.45" x14ac:dyDescent="0.3">
      <c r="A495" s="9">
        <v>3176</v>
      </c>
      <c r="B495" s="9" t="s">
        <v>10</v>
      </c>
      <c r="C495" s="9" t="s">
        <v>208</v>
      </c>
      <c r="D495" s="9" t="s">
        <v>224</v>
      </c>
      <c r="E495" s="9" t="s">
        <v>223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3"/>
        <v>6_30-35</v>
      </c>
      <c r="O495" s="17" t="str">
        <f t="shared" si="45"/>
        <v>3_30-40</v>
      </c>
      <c r="P495" s="17" t="str">
        <f t="shared" si="46"/>
        <v>03_30-40</v>
      </c>
      <c r="Q495" s="9" t="s">
        <v>283</v>
      </c>
      <c r="R495" s="9" t="s">
        <v>631</v>
      </c>
      <c r="S495" s="9">
        <f t="shared" si="44"/>
        <v>109444960</v>
      </c>
      <c r="T495" s="9">
        <f t="shared" si="47"/>
        <v>1491076</v>
      </c>
      <c r="W495" s="97"/>
    </row>
    <row r="496" spans="1:23" ht="14.45" x14ac:dyDescent="0.3">
      <c r="A496" s="9">
        <v>23</v>
      </c>
      <c r="B496" s="9" t="s">
        <v>10</v>
      </c>
      <c r="C496" s="9" t="s">
        <v>196</v>
      </c>
      <c r="D496" s="9" t="s">
        <v>225</v>
      </c>
      <c r="E496" s="9" t="s">
        <v>223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3"/>
        <v>12_60-65</v>
      </c>
      <c r="O496" s="17" t="str">
        <f t="shared" si="45"/>
        <v>6_60-70</v>
      </c>
      <c r="P496" s="17" t="str">
        <f t="shared" si="46"/>
        <v>06_60-70</v>
      </c>
      <c r="Q496" s="9" t="s">
        <v>283</v>
      </c>
      <c r="R496" s="9" t="s">
        <v>631</v>
      </c>
      <c r="S496" s="9">
        <f t="shared" si="44"/>
        <v>1382783</v>
      </c>
      <c r="T496" s="9">
        <f t="shared" si="47"/>
        <v>18839</v>
      </c>
      <c r="W496" s="97"/>
    </row>
    <row r="497" spans="1:23" ht="14.45" x14ac:dyDescent="0.3">
      <c r="A497" s="9">
        <v>85</v>
      </c>
      <c r="B497" s="9" t="s">
        <v>10</v>
      </c>
      <c r="C497" s="9" t="s">
        <v>541</v>
      </c>
      <c r="D497" s="9" t="s">
        <v>228</v>
      </c>
      <c r="E497" s="9" t="s">
        <v>227</v>
      </c>
      <c r="F497" s="9" t="s">
        <v>5</v>
      </c>
      <c r="G497" s="9" t="s">
        <v>518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3"/>
        <v>23_115-120</v>
      </c>
      <c r="O497" s="17" t="str">
        <f t="shared" si="45"/>
        <v>11_110-120</v>
      </c>
      <c r="P497" s="17" t="str">
        <f t="shared" si="46"/>
        <v>08_80&gt;</v>
      </c>
      <c r="Q497" s="9" t="s">
        <v>283</v>
      </c>
      <c r="R497" s="9" t="s">
        <v>631</v>
      </c>
      <c r="S497" s="9">
        <f t="shared" si="44"/>
        <v>9872835</v>
      </c>
      <c r="T497" s="9">
        <f t="shared" si="47"/>
        <v>134507</v>
      </c>
      <c r="W497" s="97"/>
    </row>
    <row r="498" spans="1:23" ht="14.45" x14ac:dyDescent="0.3">
      <c r="A498" s="9">
        <v>17</v>
      </c>
      <c r="B498" s="9" t="s">
        <v>10</v>
      </c>
      <c r="C498" s="9" t="s">
        <v>304</v>
      </c>
      <c r="D498" s="9" t="s">
        <v>228</v>
      </c>
      <c r="E498" s="9" t="s">
        <v>227</v>
      </c>
      <c r="F498" s="9" t="s">
        <v>5</v>
      </c>
      <c r="G498" s="9" t="s">
        <v>169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3"/>
        <v>19_95-100</v>
      </c>
      <c r="O498" s="17" t="str">
        <f t="shared" si="45"/>
        <v>9_90-100</v>
      </c>
      <c r="P498" s="17" t="str">
        <f t="shared" si="46"/>
        <v>08_80&gt;</v>
      </c>
      <c r="Q498" s="9" t="s">
        <v>283</v>
      </c>
      <c r="R498" s="9" t="s">
        <v>631</v>
      </c>
      <c r="S498" s="9">
        <f t="shared" si="44"/>
        <v>1653658</v>
      </c>
      <c r="T498" s="9">
        <f t="shared" si="47"/>
        <v>22529</v>
      </c>
      <c r="W498" s="97"/>
    </row>
    <row r="499" spans="1:23" ht="14.45" x14ac:dyDescent="0.3">
      <c r="A499" s="9">
        <v>375</v>
      </c>
      <c r="B499" s="9" t="s">
        <v>10</v>
      </c>
      <c r="C499" s="9" t="s">
        <v>669</v>
      </c>
      <c r="D499" s="9" t="s">
        <v>224</v>
      </c>
      <c r="E499" s="9" t="s">
        <v>227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3"/>
        <v>9_45-50</v>
      </c>
      <c r="O499" s="17" t="str">
        <f t="shared" si="45"/>
        <v>4_40-50</v>
      </c>
      <c r="P499" s="17" t="str">
        <f t="shared" si="46"/>
        <v>04_40-50</v>
      </c>
      <c r="Q499" s="9" t="s">
        <v>283</v>
      </c>
      <c r="R499" s="9" t="s">
        <v>631</v>
      </c>
      <c r="S499" s="9">
        <f t="shared" si="44"/>
        <v>18517500</v>
      </c>
      <c r="T499" s="9">
        <f t="shared" si="47"/>
        <v>252282</v>
      </c>
      <c r="W499" s="97"/>
    </row>
    <row r="500" spans="1:23" ht="14.45" x14ac:dyDescent="0.3">
      <c r="A500" s="9">
        <v>253</v>
      </c>
      <c r="B500" s="9" t="s">
        <v>10</v>
      </c>
      <c r="C500" s="9" t="s">
        <v>670</v>
      </c>
      <c r="D500" s="9" t="s">
        <v>228</v>
      </c>
      <c r="E500" s="9" t="s">
        <v>227</v>
      </c>
      <c r="F500" s="9" t="s">
        <v>5</v>
      </c>
      <c r="G500" s="9" t="s">
        <v>169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3"/>
        <v>10_50-55</v>
      </c>
      <c r="O500" s="17" t="str">
        <f t="shared" si="45"/>
        <v>5_50-60</v>
      </c>
      <c r="P500" s="17" t="str">
        <f t="shared" si="46"/>
        <v>05_50-60</v>
      </c>
      <c r="Q500" s="9" t="s">
        <v>283</v>
      </c>
      <c r="R500" s="9" t="s">
        <v>631</v>
      </c>
      <c r="S500" s="9">
        <f t="shared" si="44"/>
        <v>13406470</v>
      </c>
      <c r="T500" s="9">
        <f t="shared" si="47"/>
        <v>182649</v>
      </c>
      <c r="W500" s="97"/>
    </row>
    <row r="501" spans="1:23" ht="14.45" x14ac:dyDescent="0.3">
      <c r="A501" s="9">
        <v>52</v>
      </c>
      <c r="B501" s="9" t="s">
        <v>10</v>
      </c>
      <c r="C501" s="9" t="s">
        <v>671</v>
      </c>
      <c r="D501" s="9" t="s">
        <v>228</v>
      </c>
      <c r="E501" s="9" t="s">
        <v>223</v>
      </c>
      <c r="F501" s="9" t="s">
        <v>1</v>
      </c>
      <c r="G501" s="9" t="s">
        <v>661</v>
      </c>
      <c r="H501" s="9" t="s">
        <v>112</v>
      </c>
      <c r="I501" s="9">
        <v>13</v>
      </c>
      <c r="J501" s="9" t="s">
        <v>179</v>
      </c>
      <c r="K501" s="9" t="s">
        <v>7</v>
      </c>
      <c r="L501" s="9" t="s">
        <v>50</v>
      </c>
      <c r="M501" s="9">
        <v>130909</v>
      </c>
      <c r="N501" s="17" t="str">
        <f t="shared" si="43"/>
        <v>26_130-135</v>
      </c>
      <c r="O501" s="17" t="str">
        <f t="shared" si="45"/>
        <v>13_130-140</v>
      </c>
      <c r="P501" s="17" t="str">
        <f t="shared" si="46"/>
        <v>08_80&gt;</v>
      </c>
      <c r="Q501" s="9" t="s">
        <v>283</v>
      </c>
      <c r="R501" s="9" t="s">
        <v>631</v>
      </c>
      <c r="S501" s="9">
        <f t="shared" si="44"/>
        <v>6807268</v>
      </c>
      <c r="T501" s="9">
        <f t="shared" si="47"/>
        <v>92742</v>
      </c>
      <c r="W501" s="97"/>
    </row>
    <row r="502" spans="1:23" ht="14.45" x14ac:dyDescent="0.3">
      <c r="A502" s="9">
        <v>17</v>
      </c>
      <c r="B502" s="9" t="s">
        <v>10</v>
      </c>
      <c r="C502" s="9" t="s">
        <v>516</v>
      </c>
      <c r="D502" s="9" t="s">
        <v>230</v>
      </c>
      <c r="E502" s="9" t="s">
        <v>227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3"/>
        <v>31_155-160</v>
      </c>
      <c r="O502" s="17" t="str">
        <f t="shared" si="45"/>
        <v>15_150-160</v>
      </c>
      <c r="P502" s="17" t="str">
        <f t="shared" si="46"/>
        <v>08_80&gt;</v>
      </c>
      <c r="Q502" s="9" t="s">
        <v>283</v>
      </c>
      <c r="R502" s="9" t="s">
        <v>631</v>
      </c>
      <c r="S502" s="9">
        <f t="shared" si="44"/>
        <v>2665430</v>
      </c>
      <c r="T502" s="9">
        <f t="shared" si="47"/>
        <v>36314</v>
      </c>
      <c r="W502" s="97"/>
    </row>
    <row r="503" spans="1:23" ht="14.45" x14ac:dyDescent="0.3">
      <c r="A503" s="9">
        <v>13</v>
      </c>
      <c r="B503" s="9" t="s">
        <v>10</v>
      </c>
      <c r="C503" s="9" t="s">
        <v>672</v>
      </c>
      <c r="D503" s="9" t="s">
        <v>230</v>
      </c>
      <c r="E503" s="9" t="s">
        <v>227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179</v>
      </c>
      <c r="L503" s="9" t="s">
        <v>50</v>
      </c>
      <c r="M503" s="9">
        <v>145990</v>
      </c>
      <c r="N503" s="17" t="str">
        <f t="shared" si="43"/>
        <v>29_145-150</v>
      </c>
      <c r="O503" s="17" t="str">
        <f t="shared" si="45"/>
        <v>14_140-150</v>
      </c>
      <c r="P503" s="17" t="str">
        <f t="shared" si="46"/>
        <v>08_80&gt;</v>
      </c>
      <c r="Q503" s="9" t="s">
        <v>283</v>
      </c>
      <c r="R503" s="9" t="s">
        <v>631</v>
      </c>
      <c r="S503" s="9">
        <f t="shared" si="44"/>
        <v>1897870</v>
      </c>
      <c r="T503" s="9">
        <f t="shared" si="47"/>
        <v>25857</v>
      </c>
      <c r="W503" s="97"/>
    </row>
    <row r="504" spans="1:23" ht="14.45" x14ac:dyDescent="0.3">
      <c r="A504" s="9">
        <v>18</v>
      </c>
      <c r="B504" s="9" t="s">
        <v>10</v>
      </c>
      <c r="C504" s="9" t="s">
        <v>296</v>
      </c>
      <c r="D504" s="9" t="s">
        <v>230</v>
      </c>
      <c r="E504" s="9" t="s">
        <v>227</v>
      </c>
      <c r="F504" s="9" t="s">
        <v>5</v>
      </c>
      <c r="G504" s="9" t="s">
        <v>75</v>
      </c>
      <c r="H504" s="9" t="s">
        <v>297</v>
      </c>
      <c r="I504" s="9">
        <v>17</v>
      </c>
      <c r="J504" s="9" t="s">
        <v>179</v>
      </c>
      <c r="L504" s="9" t="s">
        <v>50</v>
      </c>
      <c r="M504" s="9">
        <v>379260</v>
      </c>
      <c r="N504" s="17" t="str">
        <f t="shared" si="43"/>
        <v>75_375-380</v>
      </c>
      <c r="O504" s="17" t="str">
        <f t="shared" si="45"/>
        <v>37_370-380</v>
      </c>
      <c r="P504" s="17" t="str">
        <f t="shared" si="46"/>
        <v>08_80&gt;</v>
      </c>
      <c r="Q504" s="9" t="s">
        <v>283</v>
      </c>
      <c r="R504" s="9" t="s">
        <v>631</v>
      </c>
      <c r="S504" s="9">
        <f t="shared" si="44"/>
        <v>6826680</v>
      </c>
      <c r="T504" s="9">
        <f t="shared" si="47"/>
        <v>93007</v>
      </c>
      <c r="W504" s="97"/>
    </row>
    <row r="505" spans="1:23" ht="14.45" x14ac:dyDescent="0.3">
      <c r="A505" s="9">
        <v>106</v>
      </c>
      <c r="B505" s="9" t="s">
        <v>10</v>
      </c>
      <c r="C505" s="9" t="s">
        <v>673</v>
      </c>
      <c r="D505" s="9" t="s">
        <v>228</v>
      </c>
      <c r="E505" s="9" t="s">
        <v>223</v>
      </c>
      <c r="F505" s="9" t="s">
        <v>5</v>
      </c>
      <c r="G505" s="9" t="s">
        <v>518</v>
      </c>
      <c r="H505" s="9" t="s">
        <v>646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3"/>
        <v>17_85-90</v>
      </c>
      <c r="O505" s="17" t="str">
        <f t="shared" si="45"/>
        <v>8_80-90</v>
      </c>
      <c r="P505" s="17" t="str">
        <f t="shared" si="46"/>
        <v>08_80&gt;</v>
      </c>
      <c r="Q505" s="9" t="s">
        <v>283</v>
      </c>
      <c r="R505" s="9" t="s">
        <v>631</v>
      </c>
      <c r="S505" s="9">
        <f t="shared" si="44"/>
        <v>9338600</v>
      </c>
      <c r="T505" s="9">
        <f t="shared" si="47"/>
        <v>127229</v>
      </c>
      <c r="W505" s="97"/>
    </row>
    <row r="506" spans="1:23" ht="14.45" x14ac:dyDescent="0.3">
      <c r="A506" s="9">
        <v>133</v>
      </c>
      <c r="B506" s="9" t="s">
        <v>10</v>
      </c>
      <c r="C506" s="9" t="s">
        <v>674</v>
      </c>
      <c r="D506" s="9" t="s">
        <v>228</v>
      </c>
      <c r="E506" s="9" t="s">
        <v>223</v>
      </c>
      <c r="F506" s="9" t="s">
        <v>5</v>
      </c>
      <c r="G506" s="9" t="s">
        <v>182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3"/>
        <v>9_45-50</v>
      </c>
      <c r="O506" s="17" t="str">
        <f t="shared" si="45"/>
        <v>4_40-50</v>
      </c>
      <c r="P506" s="17" t="str">
        <f t="shared" si="46"/>
        <v>04_40-50</v>
      </c>
      <c r="Q506" s="9" t="s">
        <v>283</v>
      </c>
      <c r="R506" s="9" t="s">
        <v>631</v>
      </c>
      <c r="S506" s="9">
        <f t="shared" si="44"/>
        <v>6116670</v>
      </c>
      <c r="T506" s="9">
        <f t="shared" si="47"/>
        <v>83333</v>
      </c>
      <c r="W506" s="97"/>
    </row>
    <row r="507" spans="1:23" ht="14.45" x14ac:dyDescent="0.3">
      <c r="A507" s="9">
        <v>451</v>
      </c>
      <c r="B507" s="9" t="s">
        <v>10</v>
      </c>
      <c r="C507" s="9" t="s">
        <v>675</v>
      </c>
      <c r="D507" s="9" t="s">
        <v>228</v>
      </c>
      <c r="E507" s="9" t="s">
        <v>223</v>
      </c>
      <c r="F507" s="9" t="s">
        <v>1</v>
      </c>
      <c r="G507" s="9" t="s">
        <v>303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3"/>
        <v>11_55-60</v>
      </c>
      <c r="O507" s="17" t="str">
        <f t="shared" si="45"/>
        <v>5_50-60</v>
      </c>
      <c r="P507" s="17" t="str">
        <f t="shared" si="46"/>
        <v>05_50-60</v>
      </c>
      <c r="Q507" s="9" t="s">
        <v>283</v>
      </c>
      <c r="R507" s="9" t="s">
        <v>631</v>
      </c>
      <c r="S507" s="9">
        <f t="shared" si="44"/>
        <v>25509011</v>
      </c>
      <c r="T507" s="9">
        <f t="shared" si="47"/>
        <v>347534</v>
      </c>
      <c r="W507" s="97"/>
    </row>
    <row r="508" spans="1:23" ht="14.45" x14ac:dyDescent="0.3">
      <c r="A508" s="9">
        <v>110</v>
      </c>
      <c r="B508" s="9" t="s">
        <v>10</v>
      </c>
      <c r="C508" s="9" t="s">
        <v>676</v>
      </c>
      <c r="D508" s="9" t="s">
        <v>224</v>
      </c>
      <c r="E508" s="9" t="s">
        <v>223</v>
      </c>
      <c r="F508" s="9" t="s">
        <v>1</v>
      </c>
      <c r="G508" s="9" t="s">
        <v>303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3"/>
        <v>11_55-60</v>
      </c>
      <c r="O508" s="17" t="str">
        <f t="shared" si="45"/>
        <v>5_50-60</v>
      </c>
      <c r="P508" s="17" t="str">
        <f t="shared" si="46"/>
        <v>05_50-60</v>
      </c>
      <c r="Q508" s="9" t="s">
        <v>283</v>
      </c>
      <c r="R508" s="9" t="s">
        <v>631</v>
      </c>
      <c r="S508" s="9">
        <f t="shared" si="44"/>
        <v>6481200</v>
      </c>
      <c r="T508" s="9">
        <f t="shared" si="47"/>
        <v>88300</v>
      </c>
      <c r="W508" s="97"/>
    </row>
    <row r="509" spans="1:23" ht="14.45" x14ac:dyDescent="0.3">
      <c r="A509" s="9">
        <v>1759</v>
      </c>
      <c r="B509" s="9" t="s">
        <v>10</v>
      </c>
      <c r="C509" s="9" t="s">
        <v>677</v>
      </c>
      <c r="D509" s="9" t="s">
        <v>222</v>
      </c>
      <c r="E509" s="9" t="s">
        <v>223</v>
      </c>
      <c r="F509" s="9" t="s">
        <v>5</v>
      </c>
      <c r="G509" s="9" t="s">
        <v>182</v>
      </c>
      <c r="H509" s="9" t="s">
        <v>337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3"/>
        <v>11_55-60</v>
      </c>
      <c r="O509" s="17" t="str">
        <f t="shared" si="45"/>
        <v>5_50-60</v>
      </c>
      <c r="P509" s="17" t="str">
        <f t="shared" si="46"/>
        <v>05_50-60</v>
      </c>
      <c r="Q509" s="9" t="s">
        <v>283</v>
      </c>
      <c r="R509" s="9" t="s">
        <v>631</v>
      </c>
      <c r="S509" s="9">
        <f t="shared" si="44"/>
        <v>103763410</v>
      </c>
      <c r="T509" s="9">
        <f t="shared" si="47"/>
        <v>1413670</v>
      </c>
      <c r="W509" s="97"/>
    </row>
    <row r="510" spans="1:23" ht="14.45" x14ac:dyDescent="0.3">
      <c r="A510" s="9">
        <v>699</v>
      </c>
      <c r="B510" s="9" t="s">
        <v>10</v>
      </c>
      <c r="C510" s="9" t="s">
        <v>395</v>
      </c>
      <c r="D510" s="9" t="s">
        <v>224</v>
      </c>
      <c r="E510" s="9" t="s">
        <v>223</v>
      </c>
      <c r="F510" s="9" t="s">
        <v>1</v>
      </c>
      <c r="G510" s="9" t="s">
        <v>303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3"/>
        <v>12_60-65</v>
      </c>
      <c r="O510" s="17" t="str">
        <f t="shared" si="45"/>
        <v>6_60-70</v>
      </c>
      <c r="P510" s="17" t="str">
        <f t="shared" si="46"/>
        <v>06_60-70</v>
      </c>
      <c r="Q510" s="9" t="s">
        <v>283</v>
      </c>
      <c r="R510" s="9" t="s">
        <v>631</v>
      </c>
      <c r="S510" s="9">
        <f t="shared" si="44"/>
        <v>42913707</v>
      </c>
      <c r="T510" s="9">
        <f t="shared" si="47"/>
        <v>584655</v>
      </c>
      <c r="W510" s="97"/>
    </row>
    <row r="511" spans="1:23" ht="14.45" x14ac:dyDescent="0.3">
      <c r="A511" s="9">
        <v>150</v>
      </c>
      <c r="B511" s="9" t="s">
        <v>10</v>
      </c>
      <c r="C511" s="9" t="s">
        <v>678</v>
      </c>
      <c r="D511" s="9" t="s">
        <v>224</v>
      </c>
      <c r="E511" s="9" t="s">
        <v>223</v>
      </c>
      <c r="F511" s="9" t="s">
        <v>5</v>
      </c>
      <c r="G511" s="9" t="s">
        <v>518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3"/>
        <v>19_95-100</v>
      </c>
      <c r="O511" s="17" t="str">
        <f t="shared" si="45"/>
        <v>9_90-100</v>
      </c>
      <c r="P511" s="17" t="str">
        <f t="shared" si="46"/>
        <v>08_80&gt;</v>
      </c>
      <c r="Q511" s="9" t="s">
        <v>283</v>
      </c>
      <c r="R511" s="9" t="s">
        <v>631</v>
      </c>
      <c r="S511" s="9">
        <f t="shared" si="44"/>
        <v>14999850</v>
      </c>
      <c r="T511" s="9">
        <f t="shared" si="47"/>
        <v>204358</v>
      </c>
      <c r="W511" s="97"/>
    </row>
    <row r="512" spans="1:23" ht="14.45" x14ac:dyDescent="0.3">
      <c r="A512" s="9">
        <v>10</v>
      </c>
      <c r="B512" s="9" t="s">
        <v>10</v>
      </c>
      <c r="C512" s="9" t="s">
        <v>452</v>
      </c>
      <c r="D512" s="9" t="s">
        <v>228</v>
      </c>
      <c r="E512" s="9" t="s">
        <v>223</v>
      </c>
      <c r="F512" s="9" t="s">
        <v>5</v>
      </c>
      <c r="G512" s="9" t="s">
        <v>182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3"/>
        <v>12_60-65</v>
      </c>
      <c r="O512" s="17" t="str">
        <f t="shared" si="45"/>
        <v>6_60-70</v>
      </c>
      <c r="P512" s="17" t="str">
        <f t="shared" si="46"/>
        <v>06_60-70</v>
      </c>
      <c r="Q512" s="9" t="s">
        <v>283</v>
      </c>
      <c r="R512" s="9" t="s">
        <v>631</v>
      </c>
      <c r="S512" s="9">
        <f t="shared" si="44"/>
        <v>630440</v>
      </c>
      <c r="T512" s="9">
        <f t="shared" si="47"/>
        <v>8589</v>
      </c>
      <c r="W512" s="97"/>
    </row>
    <row r="513" spans="1:23" ht="14.45" x14ac:dyDescent="0.3">
      <c r="A513" s="9">
        <v>32</v>
      </c>
      <c r="B513" s="9" t="s">
        <v>10</v>
      </c>
      <c r="C513" s="9" t="s">
        <v>679</v>
      </c>
      <c r="D513" s="9" t="s">
        <v>228</v>
      </c>
      <c r="E513" s="9" t="s">
        <v>223</v>
      </c>
      <c r="F513" s="9" t="s">
        <v>5</v>
      </c>
      <c r="G513" s="9" t="s">
        <v>518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3"/>
        <v>14_70-75</v>
      </c>
      <c r="O513" s="17" t="str">
        <f t="shared" si="45"/>
        <v>7_70-80</v>
      </c>
      <c r="P513" s="17" t="str">
        <f t="shared" si="46"/>
        <v>07_70-80</v>
      </c>
      <c r="Q513" s="9" t="s">
        <v>283</v>
      </c>
      <c r="R513" s="9" t="s">
        <v>631</v>
      </c>
      <c r="S513" s="9">
        <f t="shared" si="44"/>
        <v>2367680</v>
      </c>
      <c r="T513" s="9">
        <f t="shared" si="47"/>
        <v>32257</v>
      </c>
      <c r="W513" s="97"/>
    </row>
    <row r="514" spans="1:23" ht="14.45" x14ac:dyDescent="0.3">
      <c r="A514" s="9">
        <v>396</v>
      </c>
      <c r="B514" s="9" t="s">
        <v>10</v>
      </c>
      <c r="C514" s="9" t="s">
        <v>680</v>
      </c>
      <c r="D514" s="9" t="s">
        <v>222</v>
      </c>
      <c r="E514" s="9" t="s">
        <v>223</v>
      </c>
      <c r="F514" s="9" t="s">
        <v>5</v>
      </c>
      <c r="G514" s="9" t="s">
        <v>169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3"/>
        <v>13_65-70</v>
      </c>
      <c r="O514" s="17" t="str">
        <f t="shared" si="45"/>
        <v>6_60-70</v>
      </c>
      <c r="P514" s="17" t="str">
        <f t="shared" si="46"/>
        <v>06_60-70</v>
      </c>
      <c r="Q514" s="9" t="s">
        <v>283</v>
      </c>
      <c r="R514" s="9" t="s">
        <v>631</v>
      </c>
      <c r="S514" s="9">
        <f t="shared" si="44"/>
        <v>27611892</v>
      </c>
      <c r="T514" s="9">
        <f t="shared" si="47"/>
        <v>376184</v>
      </c>
      <c r="W514" s="97"/>
    </row>
    <row r="515" spans="1:23" ht="14.45" x14ac:dyDescent="0.3">
      <c r="A515" s="9">
        <v>133</v>
      </c>
      <c r="B515" s="9" t="s">
        <v>10</v>
      </c>
      <c r="C515" s="9" t="s">
        <v>681</v>
      </c>
      <c r="D515" s="9" t="s">
        <v>228</v>
      </c>
      <c r="E515" s="9" t="s">
        <v>223</v>
      </c>
      <c r="F515" s="9" t="s">
        <v>5</v>
      </c>
      <c r="G515" s="9" t="s">
        <v>518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48">CONCATENATE(ROUNDDOWN(M515/5000,0),"_",ROUNDDOWN(M515/5000,0)*5,"-",ROUNDUP((M515+1)/5000,0)*5)</f>
        <v>11_55-60</v>
      </c>
      <c r="O515" s="17" t="str">
        <f t="shared" si="45"/>
        <v>5_50-60</v>
      </c>
      <c r="P515" s="17" t="str">
        <f t="shared" si="46"/>
        <v>05_50-60</v>
      </c>
      <c r="Q515" s="9" t="s">
        <v>283</v>
      </c>
      <c r="R515" s="9" t="s">
        <v>631</v>
      </c>
      <c r="S515" s="9">
        <f t="shared" ref="S515:S578" si="49">M515*A515</f>
        <v>7978670</v>
      </c>
      <c r="T515" s="9">
        <f t="shared" si="47"/>
        <v>108701</v>
      </c>
      <c r="W515" s="97"/>
    </row>
    <row r="516" spans="1:23" ht="14.45" x14ac:dyDescent="0.3">
      <c r="A516" s="9">
        <v>569</v>
      </c>
      <c r="B516" s="9" t="s">
        <v>10</v>
      </c>
      <c r="C516" s="9" t="s">
        <v>682</v>
      </c>
      <c r="D516" s="9" t="s">
        <v>222</v>
      </c>
      <c r="E516" s="9" t="s">
        <v>223</v>
      </c>
      <c r="F516" s="9" t="s">
        <v>1</v>
      </c>
      <c r="G516" s="9" t="s">
        <v>97</v>
      </c>
      <c r="H516" s="9" t="s">
        <v>129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48"/>
        <v>8_40-45</v>
      </c>
      <c r="O516" s="17" t="str">
        <f t="shared" si="45"/>
        <v>4_40-50</v>
      </c>
      <c r="P516" s="17" t="str">
        <f t="shared" si="46"/>
        <v>04_40-50</v>
      </c>
      <c r="Q516" s="9" t="s">
        <v>283</v>
      </c>
      <c r="R516" s="9" t="s">
        <v>631</v>
      </c>
      <c r="S516" s="9">
        <f t="shared" si="49"/>
        <v>24956340</v>
      </c>
      <c r="T516" s="9">
        <f t="shared" si="47"/>
        <v>340005</v>
      </c>
      <c r="W516" s="97"/>
    </row>
    <row r="517" spans="1:23" ht="14.45" x14ac:dyDescent="0.3">
      <c r="A517" s="9">
        <v>53</v>
      </c>
      <c r="B517" s="9" t="s">
        <v>10</v>
      </c>
      <c r="C517" s="9" t="s">
        <v>130</v>
      </c>
      <c r="D517" s="9" t="s">
        <v>222</v>
      </c>
      <c r="E517" s="9" t="s">
        <v>223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48"/>
        <v>11_55-60</v>
      </c>
      <c r="O517" s="17" t="str">
        <f t="shared" si="45"/>
        <v>5_50-60</v>
      </c>
      <c r="P517" s="17" t="str">
        <f t="shared" si="46"/>
        <v>05_50-60</v>
      </c>
      <c r="Q517" s="9" t="s">
        <v>283</v>
      </c>
      <c r="R517" s="9" t="s">
        <v>631</v>
      </c>
      <c r="S517" s="9">
        <f t="shared" si="49"/>
        <v>3015700</v>
      </c>
      <c r="T517" s="9">
        <f t="shared" si="47"/>
        <v>41086</v>
      </c>
      <c r="W517" s="97"/>
    </row>
    <row r="518" spans="1:23" ht="14.45" x14ac:dyDescent="0.3">
      <c r="A518" s="9">
        <v>440</v>
      </c>
      <c r="B518" s="9" t="s">
        <v>10</v>
      </c>
      <c r="C518" s="9" t="s">
        <v>683</v>
      </c>
      <c r="D518" s="9" t="s">
        <v>222</v>
      </c>
      <c r="E518" s="9" t="s">
        <v>223</v>
      </c>
      <c r="F518" s="9" t="s">
        <v>5</v>
      </c>
      <c r="G518" s="9" t="s">
        <v>182</v>
      </c>
      <c r="H518" s="9" t="s">
        <v>337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48"/>
        <v>10_50-55</v>
      </c>
      <c r="O518" s="17" t="str">
        <f t="shared" si="45"/>
        <v>5_50-60</v>
      </c>
      <c r="P518" s="17" t="str">
        <f t="shared" si="46"/>
        <v>05_50-60</v>
      </c>
      <c r="Q518" s="9" t="s">
        <v>283</v>
      </c>
      <c r="R518" s="9" t="s">
        <v>631</v>
      </c>
      <c r="S518" s="9">
        <f t="shared" si="49"/>
        <v>24016960</v>
      </c>
      <c r="T518" s="9">
        <f t="shared" si="47"/>
        <v>327207</v>
      </c>
      <c r="W518" s="97"/>
    </row>
    <row r="519" spans="1:23" ht="14.45" x14ac:dyDescent="0.3">
      <c r="A519" s="9">
        <v>659</v>
      </c>
      <c r="B519" s="9" t="s">
        <v>10</v>
      </c>
      <c r="C519" s="9" t="s">
        <v>684</v>
      </c>
      <c r="D519" s="9" t="s">
        <v>224</v>
      </c>
      <c r="E519" s="9" t="s">
        <v>223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48"/>
        <v>7_35-40</v>
      </c>
      <c r="O519" s="17" t="str">
        <f t="shared" si="45"/>
        <v>3_30-40</v>
      </c>
      <c r="P519" s="17" t="str">
        <f t="shared" si="46"/>
        <v>03_30-40</v>
      </c>
      <c r="Q519" s="9" t="s">
        <v>283</v>
      </c>
      <c r="R519" s="9" t="s">
        <v>631</v>
      </c>
      <c r="S519" s="9">
        <f t="shared" si="49"/>
        <v>26274330</v>
      </c>
      <c r="T519" s="9">
        <f t="shared" si="47"/>
        <v>357961</v>
      </c>
      <c r="W519" s="97"/>
    </row>
    <row r="520" spans="1:23" ht="14.45" x14ac:dyDescent="0.3">
      <c r="A520" s="9">
        <v>3778</v>
      </c>
      <c r="B520" s="9" t="s">
        <v>10</v>
      </c>
      <c r="C520" s="9" t="s">
        <v>572</v>
      </c>
      <c r="D520" s="9" t="s">
        <v>224</v>
      </c>
      <c r="E520" s="9" t="s">
        <v>223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48"/>
        <v>7_35-40</v>
      </c>
      <c r="O520" s="17" t="str">
        <f t="shared" si="45"/>
        <v>3_30-40</v>
      </c>
      <c r="P520" s="17" t="str">
        <f t="shared" si="46"/>
        <v>03_30-40</v>
      </c>
      <c r="Q520" s="9" t="s">
        <v>283</v>
      </c>
      <c r="R520" s="9" t="s">
        <v>631</v>
      </c>
      <c r="S520" s="9">
        <f t="shared" si="49"/>
        <v>133416292</v>
      </c>
      <c r="T520" s="9">
        <f t="shared" si="47"/>
        <v>1817661</v>
      </c>
      <c r="W520" s="97"/>
    </row>
    <row r="521" spans="1:23" ht="14.45" x14ac:dyDescent="0.3">
      <c r="A521" s="9">
        <v>116</v>
      </c>
      <c r="B521" s="9" t="s">
        <v>10</v>
      </c>
      <c r="C521" s="9" t="s">
        <v>685</v>
      </c>
      <c r="D521" s="9" t="s">
        <v>222</v>
      </c>
      <c r="E521" s="9" t="s">
        <v>223</v>
      </c>
      <c r="F521" s="9" t="s">
        <v>5</v>
      </c>
      <c r="G521" s="9" t="s">
        <v>169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48"/>
        <v>11_55-60</v>
      </c>
      <c r="O521" s="17" t="str">
        <f t="shared" si="45"/>
        <v>5_50-60</v>
      </c>
      <c r="P521" s="17" t="str">
        <f t="shared" si="46"/>
        <v>05_50-60</v>
      </c>
      <c r="Q521" s="9" t="s">
        <v>283</v>
      </c>
      <c r="R521" s="9" t="s">
        <v>631</v>
      </c>
      <c r="S521" s="9">
        <f t="shared" si="49"/>
        <v>6490780</v>
      </c>
      <c r="T521" s="9">
        <f t="shared" si="47"/>
        <v>88430</v>
      </c>
      <c r="W521" s="97"/>
    </row>
    <row r="522" spans="1:23" ht="14.45" x14ac:dyDescent="0.3">
      <c r="A522" s="9">
        <v>0</v>
      </c>
      <c r="B522" s="9" t="s">
        <v>10</v>
      </c>
      <c r="C522" s="9" t="s">
        <v>209</v>
      </c>
      <c r="D522" s="9" t="s">
        <v>224</v>
      </c>
      <c r="E522" s="9" t="s">
        <v>223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48"/>
        <v>7_35-40</v>
      </c>
      <c r="O522" s="17" t="str">
        <f t="shared" si="45"/>
        <v>3_30-40</v>
      </c>
      <c r="P522" s="17" t="str">
        <f t="shared" si="46"/>
        <v>03_30-40</v>
      </c>
      <c r="Q522" s="9" t="s">
        <v>283</v>
      </c>
      <c r="R522" s="9" t="s">
        <v>631</v>
      </c>
      <c r="S522" s="9">
        <f t="shared" si="49"/>
        <v>0</v>
      </c>
      <c r="T522" s="9">
        <f t="shared" si="47"/>
        <v>0</v>
      </c>
      <c r="W522" s="97"/>
    </row>
    <row r="523" spans="1:23" ht="14.45" x14ac:dyDescent="0.3">
      <c r="A523" s="9">
        <v>637</v>
      </c>
      <c r="B523" s="9" t="s">
        <v>10</v>
      </c>
      <c r="C523" s="9" t="s">
        <v>686</v>
      </c>
      <c r="D523" s="9" t="s">
        <v>222</v>
      </c>
      <c r="E523" s="9" t="s">
        <v>223</v>
      </c>
      <c r="F523" s="9" t="s">
        <v>1</v>
      </c>
      <c r="G523" s="9" t="s">
        <v>97</v>
      </c>
      <c r="H523" s="9" t="s">
        <v>687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48"/>
        <v>10_50-55</v>
      </c>
      <c r="O523" s="17" t="str">
        <f t="shared" si="45"/>
        <v>5_50-60</v>
      </c>
      <c r="P523" s="17" t="str">
        <f t="shared" si="46"/>
        <v>05_50-60</v>
      </c>
      <c r="Q523" s="9" t="s">
        <v>283</v>
      </c>
      <c r="R523" s="9" t="s">
        <v>631</v>
      </c>
      <c r="S523" s="9">
        <f t="shared" si="49"/>
        <v>34128549</v>
      </c>
      <c r="T523" s="9">
        <f t="shared" si="47"/>
        <v>464967</v>
      </c>
      <c r="W523" s="97"/>
    </row>
    <row r="524" spans="1:23" ht="14.45" x14ac:dyDescent="0.3">
      <c r="A524" s="9">
        <v>178</v>
      </c>
      <c r="B524" s="9" t="s">
        <v>10</v>
      </c>
      <c r="C524" s="9" t="s">
        <v>612</v>
      </c>
      <c r="D524" s="9" t="s">
        <v>228</v>
      </c>
      <c r="E524" s="9" t="s">
        <v>223</v>
      </c>
      <c r="F524" s="9" t="s">
        <v>5</v>
      </c>
      <c r="G524" s="9" t="s">
        <v>518</v>
      </c>
      <c r="H524" s="9" t="s">
        <v>555</v>
      </c>
      <c r="I524" s="9">
        <v>14</v>
      </c>
      <c r="J524" s="9" t="s">
        <v>180</v>
      </c>
      <c r="K524" s="9" t="s">
        <v>7</v>
      </c>
      <c r="L524" s="9" t="s">
        <v>50</v>
      </c>
      <c r="M524" s="9">
        <v>132700</v>
      </c>
      <c r="N524" s="17" t="str">
        <f t="shared" si="48"/>
        <v>26_130-135</v>
      </c>
      <c r="O524" s="17" t="str">
        <f t="shared" si="45"/>
        <v>13_130-140</v>
      </c>
      <c r="P524" s="17" t="str">
        <f t="shared" si="46"/>
        <v>08_80&gt;</v>
      </c>
      <c r="Q524" s="9" t="s">
        <v>283</v>
      </c>
      <c r="R524" s="9" t="s">
        <v>631</v>
      </c>
      <c r="S524" s="9">
        <f t="shared" si="49"/>
        <v>23620600</v>
      </c>
      <c r="T524" s="9">
        <f t="shared" si="47"/>
        <v>321807</v>
      </c>
      <c r="W524" s="97"/>
    </row>
    <row r="525" spans="1:23" x14ac:dyDescent="0.25">
      <c r="A525" s="9">
        <v>12</v>
      </c>
      <c r="B525" s="9" t="s">
        <v>10</v>
      </c>
      <c r="C525" s="9" t="s">
        <v>542</v>
      </c>
      <c r="D525" s="9" t="s">
        <v>228</v>
      </c>
      <c r="E525" s="9" t="s">
        <v>223</v>
      </c>
      <c r="F525" s="9" t="s">
        <v>5</v>
      </c>
      <c r="G525" s="9" t="s">
        <v>518</v>
      </c>
      <c r="H525" s="9" t="s">
        <v>2</v>
      </c>
      <c r="I525" s="9">
        <v>13</v>
      </c>
      <c r="J525" s="9" t="s">
        <v>543</v>
      </c>
      <c r="K525" s="9" t="s">
        <v>7</v>
      </c>
      <c r="L525" s="9" t="s">
        <v>50</v>
      </c>
      <c r="M525" s="9">
        <v>138600</v>
      </c>
      <c r="N525" s="17" t="str">
        <f t="shared" si="48"/>
        <v>27_135-140</v>
      </c>
      <c r="O525" s="17" t="str">
        <f t="shared" si="45"/>
        <v>13_130-140</v>
      </c>
      <c r="P525" s="17" t="str">
        <f t="shared" si="46"/>
        <v>08_80&gt;</v>
      </c>
      <c r="Q525" s="9" t="s">
        <v>283</v>
      </c>
      <c r="R525" s="9" t="s">
        <v>631</v>
      </c>
      <c r="S525" s="9">
        <f t="shared" si="49"/>
        <v>1663200</v>
      </c>
      <c r="T525" s="9">
        <f t="shared" si="47"/>
        <v>22659</v>
      </c>
      <c r="W525" s="97"/>
    </row>
    <row r="526" spans="1:23" ht="14.45" x14ac:dyDescent="0.3">
      <c r="A526" s="9">
        <v>23</v>
      </c>
      <c r="B526" s="9" t="s">
        <v>10</v>
      </c>
      <c r="C526" s="9" t="s">
        <v>154</v>
      </c>
      <c r="D526" s="9" t="s">
        <v>228</v>
      </c>
      <c r="E526" s="9" t="s">
        <v>223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48"/>
        <v>12_60-65</v>
      </c>
      <c r="O526" s="17" t="str">
        <f t="shared" si="45"/>
        <v>6_60-70</v>
      </c>
      <c r="P526" s="17" t="str">
        <f t="shared" si="46"/>
        <v>06_60-70</v>
      </c>
      <c r="Q526" s="9" t="s">
        <v>283</v>
      </c>
      <c r="R526" s="9" t="s">
        <v>631</v>
      </c>
      <c r="S526" s="9">
        <f t="shared" si="49"/>
        <v>1425080</v>
      </c>
      <c r="T526" s="9">
        <f t="shared" si="47"/>
        <v>19415</v>
      </c>
      <c r="W526" s="97"/>
    </row>
    <row r="527" spans="1:23" ht="14.45" x14ac:dyDescent="0.3">
      <c r="A527" s="9">
        <v>61</v>
      </c>
      <c r="B527" s="9" t="s">
        <v>10</v>
      </c>
      <c r="C527" s="9" t="s">
        <v>544</v>
      </c>
      <c r="D527" s="9" t="s">
        <v>228</v>
      </c>
      <c r="E527" s="9" t="s">
        <v>223</v>
      </c>
      <c r="F527" s="9" t="s">
        <v>5</v>
      </c>
      <c r="G527" s="9" t="s">
        <v>518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48"/>
        <v>21_105-110</v>
      </c>
      <c r="O527" s="17" t="str">
        <f t="shared" si="45"/>
        <v>10_100-110</v>
      </c>
      <c r="P527" s="17" t="str">
        <f t="shared" si="46"/>
        <v>08_80&gt;</v>
      </c>
      <c r="Q527" s="9" t="s">
        <v>283</v>
      </c>
      <c r="R527" s="9" t="s">
        <v>631</v>
      </c>
      <c r="S527" s="9">
        <f t="shared" si="49"/>
        <v>6408355</v>
      </c>
      <c r="T527" s="9">
        <f t="shared" si="47"/>
        <v>87307</v>
      </c>
      <c r="W527" s="97"/>
    </row>
    <row r="528" spans="1:23" ht="14.45" x14ac:dyDescent="0.3">
      <c r="A528" s="9">
        <v>12</v>
      </c>
      <c r="B528" s="9" t="s">
        <v>10</v>
      </c>
      <c r="C528" s="9" t="s">
        <v>545</v>
      </c>
      <c r="D528" s="9" t="s">
        <v>228</v>
      </c>
      <c r="E528" s="9" t="s">
        <v>223</v>
      </c>
      <c r="F528" s="9" t="s">
        <v>5</v>
      </c>
      <c r="G528" s="9" t="s">
        <v>182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48"/>
        <v>18_90-95</v>
      </c>
      <c r="O528" s="17" t="str">
        <f t="shared" si="45"/>
        <v>9_90-100</v>
      </c>
      <c r="P528" s="17" t="str">
        <f t="shared" si="46"/>
        <v>08_80&gt;</v>
      </c>
      <c r="Q528" s="9" t="s">
        <v>283</v>
      </c>
      <c r="R528" s="9" t="s">
        <v>631</v>
      </c>
      <c r="S528" s="9">
        <f t="shared" si="49"/>
        <v>1098792</v>
      </c>
      <c r="T528" s="9">
        <f t="shared" si="47"/>
        <v>14970</v>
      </c>
      <c r="W528" s="97"/>
    </row>
    <row r="529" spans="1:23" ht="14.45" x14ac:dyDescent="0.3">
      <c r="A529" s="9">
        <v>32</v>
      </c>
      <c r="B529" s="9" t="s">
        <v>10</v>
      </c>
      <c r="C529" s="9" t="s">
        <v>210</v>
      </c>
      <c r="D529" s="9" t="s">
        <v>228</v>
      </c>
      <c r="E529" s="9" t="s">
        <v>223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48"/>
        <v>16_80-85</v>
      </c>
      <c r="O529" s="17" t="str">
        <f t="shared" si="45"/>
        <v>8_80-90</v>
      </c>
      <c r="P529" s="17" t="str">
        <f t="shared" si="46"/>
        <v>08_80&gt;</v>
      </c>
      <c r="Q529" s="9" t="s">
        <v>283</v>
      </c>
      <c r="R529" s="9" t="s">
        <v>631</v>
      </c>
      <c r="S529" s="9">
        <f t="shared" si="49"/>
        <v>2638976</v>
      </c>
      <c r="T529" s="9">
        <f t="shared" si="47"/>
        <v>35953</v>
      </c>
      <c r="W529" s="97"/>
    </row>
    <row r="530" spans="1:23" ht="14.45" x14ac:dyDescent="0.3">
      <c r="A530" s="9">
        <v>3</v>
      </c>
      <c r="B530" s="9" t="s">
        <v>10</v>
      </c>
      <c r="C530" s="9" t="s">
        <v>688</v>
      </c>
      <c r="D530" s="9" t="s">
        <v>225</v>
      </c>
      <c r="E530" s="9" t="s">
        <v>223</v>
      </c>
      <c r="F530" s="9" t="s">
        <v>5</v>
      </c>
      <c r="G530" s="9" t="s">
        <v>350</v>
      </c>
      <c r="H530" s="9" t="s">
        <v>98</v>
      </c>
      <c r="I530" s="9">
        <v>15</v>
      </c>
      <c r="J530" s="9" t="s">
        <v>689</v>
      </c>
      <c r="K530" s="9" t="s">
        <v>7</v>
      </c>
      <c r="L530" s="9" t="s">
        <v>50</v>
      </c>
      <c r="M530" s="9">
        <v>269120</v>
      </c>
      <c r="N530" s="17" t="str">
        <f t="shared" si="48"/>
        <v>53_265-270</v>
      </c>
      <c r="O530" s="17" t="str">
        <f t="shared" si="45"/>
        <v>26_260-270</v>
      </c>
      <c r="P530" s="17" t="str">
        <f t="shared" si="46"/>
        <v>08_80&gt;</v>
      </c>
      <c r="Q530" s="9" t="s">
        <v>283</v>
      </c>
      <c r="R530" s="9" t="s">
        <v>631</v>
      </c>
      <c r="S530" s="9">
        <f t="shared" si="49"/>
        <v>807360</v>
      </c>
      <c r="T530" s="9">
        <f t="shared" si="47"/>
        <v>10999</v>
      </c>
      <c r="W530" s="97"/>
    </row>
    <row r="531" spans="1:23" ht="14.45" x14ac:dyDescent="0.3">
      <c r="A531" s="9">
        <v>47</v>
      </c>
      <c r="B531" s="9" t="s">
        <v>10</v>
      </c>
      <c r="C531" s="9" t="s">
        <v>546</v>
      </c>
      <c r="D531" s="9" t="s">
        <v>228</v>
      </c>
      <c r="E531" s="9" t="s">
        <v>223</v>
      </c>
      <c r="F531" s="9" t="s">
        <v>5</v>
      </c>
      <c r="G531" s="9" t="s">
        <v>518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48"/>
        <v>17_85-90</v>
      </c>
      <c r="O531" s="17" t="str">
        <f t="shared" si="45"/>
        <v>8_80-90</v>
      </c>
      <c r="P531" s="17" t="str">
        <f t="shared" si="46"/>
        <v>08_80&gt;</v>
      </c>
      <c r="Q531" s="9" t="s">
        <v>283</v>
      </c>
      <c r="R531" s="9" t="s">
        <v>631</v>
      </c>
      <c r="S531" s="9">
        <f t="shared" si="49"/>
        <v>4151792</v>
      </c>
      <c r="T531" s="9">
        <f t="shared" si="47"/>
        <v>56564</v>
      </c>
      <c r="W531" s="97"/>
    </row>
    <row r="532" spans="1:23" ht="14.45" x14ac:dyDescent="0.3">
      <c r="A532" s="9">
        <v>6</v>
      </c>
      <c r="B532" s="9" t="s">
        <v>10</v>
      </c>
      <c r="C532" s="9" t="s">
        <v>690</v>
      </c>
      <c r="D532" s="9" t="s">
        <v>228</v>
      </c>
      <c r="E532" s="9" t="s">
        <v>223</v>
      </c>
      <c r="F532" s="9" t="s">
        <v>5</v>
      </c>
      <c r="G532" s="9" t="s">
        <v>182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48"/>
        <v>13_65-70</v>
      </c>
      <c r="O532" s="17" t="str">
        <f t="shared" si="45"/>
        <v>6_60-70</v>
      </c>
      <c r="P532" s="17" t="str">
        <f t="shared" si="46"/>
        <v>06_60-70</v>
      </c>
      <c r="Q532" s="9" t="s">
        <v>283</v>
      </c>
      <c r="R532" s="9" t="s">
        <v>631</v>
      </c>
      <c r="S532" s="9">
        <f t="shared" si="49"/>
        <v>410904</v>
      </c>
      <c r="T532" s="9">
        <f t="shared" si="47"/>
        <v>5598</v>
      </c>
      <c r="W532" s="97"/>
    </row>
    <row r="533" spans="1:23" ht="14.45" x14ac:dyDescent="0.3">
      <c r="A533" s="9">
        <v>179</v>
      </c>
      <c r="B533" s="9" t="s">
        <v>10</v>
      </c>
      <c r="C533" s="9" t="s">
        <v>573</v>
      </c>
      <c r="D533" s="9" t="s">
        <v>228</v>
      </c>
      <c r="E533" s="9" t="s">
        <v>223</v>
      </c>
      <c r="F533" s="9" t="s">
        <v>5</v>
      </c>
      <c r="G533" s="9" t="s">
        <v>518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48"/>
        <v>25_125-130</v>
      </c>
      <c r="O533" s="17" t="str">
        <f t="shared" si="45"/>
        <v>12_120-130</v>
      </c>
      <c r="P533" s="17" t="str">
        <f t="shared" si="46"/>
        <v>08_80&gt;</v>
      </c>
      <c r="Q533" s="9" t="s">
        <v>283</v>
      </c>
      <c r="R533" s="9" t="s">
        <v>631</v>
      </c>
      <c r="S533" s="9">
        <f t="shared" si="49"/>
        <v>22558117</v>
      </c>
      <c r="T533" s="9">
        <f t="shared" si="47"/>
        <v>307331</v>
      </c>
      <c r="W533" s="97"/>
    </row>
    <row r="534" spans="1:23" ht="14.45" x14ac:dyDescent="0.3">
      <c r="A534" s="9">
        <v>183</v>
      </c>
      <c r="B534" s="9" t="s">
        <v>10</v>
      </c>
      <c r="C534" s="9" t="s">
        <v>517</v>
      </c>
      <c r="D534" s="9" t="s">
        <v>228</v>
      </c>
      <c r="E534" s="9" t="s">
        <v>223</v>
      </c>
      <c r="F534" s="9" t="s">
        <v>5</v>
      </c>
      <c r="G534" s="9" t="s">
        <v>518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48"/>
        <v>15_75-80</v>
      </c>
      <c r="O534" s="17" t="str">
        <f t="shared" si="45"/>
        <v>7_70-80</v>
      </c>
      <c r="P534" s="17" t="str">
        <f t="shared" si="46"/>
        <v>07_70-80</v>
      </c>
      <c r="Q534" s="9" t="s">
        <v>283</v>
      </c>
      <c r="R534" s="9" t="s">
        <v>631</v>
      </c>
      <c r="S534" s="9">
        <f t="shared" si="49"/>
        <v>14095575</v>
      </c>
      <c r="T534" s="9">
        <f t="shared" si="47"/>
        <v>192038</v>
      </c>
      <c r="W534" s="97"/>
    </row>
    <row r="535" spans="1:23" ht="14.45" x14ac:dyDescent="0.3">
      <c r="A535" s="9">
        <v>2</v>
      </c>
      <c r="B535" s="9" t="s">
        <v>10</v>
      </c>
      <c r="C535" s="9" t="s">
        <v>691</v>
      </c>
      <c r="D535" s="9" t="s">
        <v>228</v>
      </c>
      <c r="E535" s="9" t="s">
        <v>223</v>
      </c>
      <c r="F535" s="9" t="s">
        <v>5</v>
      </c>
      <c r="G535" s="9" t="s">
        <v>182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48"/>
        <v>15_75-80</v>
      </c>
      <c r="O535" s="17" t="str">
        <f t="shared" si="45"/>
        <v>7_70-80</v>
      </c>
      <c r="P535" s="17" t="str">
        <f t="shared" si="46"/>
        <v>07_70-80</v>
      </c>
      <c r="Q535" s="9" t="s">
        <v>283</v>
      </c>
      <c r="R535" s="9" t="s">
        <v>631</v>
      </c>
      <c r="S535" s="9">
        <f t="shared" si="49"/>
        <v>150734</v>
      </c>
      <c r="T535" s="9">
        <f t="shared" si="47"/>
        <v>2054</v>
      </c>
      <c r="W535" s="97"/>
    </row>
    <row r="536" spans="1:23" ht="14.45" x14ac:dyDescent="0.3">
      <c r="A536" s="9">
        <v>254</v>
      </c>
      <c r="B536" s="9" t="s">
        <v>10</v>
      </c>
      <c r="C536" s="9" t="s">
        <v>106</v>
      </c>
      <c r="D536" s="9" t="s">
        <v>228</v>
      </c>
      <c r="E536" s="9" t="s">
        <v>223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48"/>
        <v>13_65-70</v>
      </c>
      <c r="O536" s="17" t="str">
        <f t="shared" si="45"/>
        <v>6_60-70</v>
      </c>
      <c r="P536" s="17" t="str">
        <f t="shared" si="46"/>
        <v>06_60-70</v>
      </c>
      <c r="Q536" s="9" t="s">
        <v>283</v>
      </c>
      <c r="R536" s="9" t="s">
        <v>631</v>
      </c>
      <c r="S536" s="9">
        <f t="shared" si="49"/>
        <v>17323054</v>
      </c>
      <c r="T536" s="9">
        <f t="shared" si="47"/>
        <v>236009</v>
      </c>
      <c r="W536" s="97"/>
    </row>
    <row r="537" spans="1:23" ht="14.45" x14ac:dyDescent="0.3">
      <c r="A537" s="9">
        <v>470</v>
      </c>
      <c r="B537" s="9" t="s">
        <v>10</v>
      </c>
      <c r="C537" s="9" t="s">
        <v>176</v>
      </c>
      <c r="D537" s="9" t="s">
        <v>228</v>
      </c>
      <c r="E537" s="9" t="s">
        <v>223</v>
      </c>
      <c r="F537" s="9" t="s">
        <v>5</v>
      </c>
      <c r="G537" s="9" t="s">
        <v>169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48"/>
        <v>17_85-90</v>
      </c>
      <c r="O537" s="17" t="str">
        <f t="shared" si="45"/>
        <v>8_80-90</v>
      </c>
      <c r="P537" s="17" t="str">
        <f t="shared" si="46"/>
        <v>08_80&gt;</v>
      </c>
      <c r="Q537" s="9" t="s">
        <v>283</v>
      </c>
      <c r="R537" s="9" t="s">
        <v>631</v>
      </c>
      <c r="S537" s="9">
        <f t="shared" si="49"/>
        <v>41719080</v>
      </c>
      <c r="T537" s="9">
        <f t="shared" si="47"/>
        <v>568380</v>
      </c>
      <c r="W537" s="97"/>
    </row>
    <row r="538" spans="1:23" ht="14.45" x14ac:dyDescent="0.3">
      <c r="A538" s="9">
        <v>337</v>
      </c>
      <c r="B538" s="9" t="s">
        <v>10</v>
      </c>
      <c r="C538" s="9" t="s">
        <v>574</v>
      </c>
      <c r="D538" s="9" t="s">
        <v>228</v>
      </c>
      <c r="E538" s="9" t="s">
        <v>223</v>
      </c>
      <c r="F538" s="9" t="s">
        <v>5</v>
      </c>
      <c r="G538" s="9" t="s">
        <v>518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48"/>
        <v>18_90-95</v>
      </c>
      <c r="O538" s="17" t="str">
        <f t="shared" si="45"/>
        <v>9_90-100</v>
      </c>
      <c r="P538" s="17" t="str">
        <f t="shared" si="46"/>
        <v>08_80&gt;</v>
      </c>
      <c r="Q538" s="9" t="s">
        <v>283</v>
      </c>
      <c r="R538" s="9" t="s">
        <v>631</v>
      </c>
      <c r="S538" s="9">
        <f t="shared" si="49"/>
        <v>31457939</v>
      </c>
      <c r="T538" s="9">
        <f t="shared" si="47"/>
        <v>428582</v>
      </c>
      <c r="W538" s="97"/>
    </row>
    <row r="539" spans="1:23" ht="14.45" x14ac:dyDescent="0.3">
      <c r="A539" s="9">
        <v>42</v>
      </c>
      <c r="B539" s="9" t="s">
        <v>10</v>
      </c>
      <c r="C539" s="9" t="s">
        <v>692</v>
      </c>
      <c r="D539" s="9" t="s">
        <v>225</v>
      </c>
      <c r="E539" s="9" t="s">
        <v>223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48"/>
        <v>21_105-110</v>
      </c>
      <c r="O539" s="17" t="str">
        <f t="shared" si="45"/>
        <v>10_100-110</v>
      </c>
      <c r="P539" s="17" t="str">
        <f t="shared" si="46"/>
        <v>08_80&gt;</v>
      </c>
      <c r="Q539" s="9" t="s">
        <v>283</v>
      </c>
      <c r="R539" s="9" t="s">
        <v>631</v>
      </c>
      <c r="S539" s="9">
        <f t="shared" si="49"/>
        <v>4430580</v>
      </c>
      <c r="T539" s="9">
        <f t="shared" si="47"/>
        <v>60362</v>
      </c>
      <c r="W539" s="97"/>
    </row>
    <row r="540" spans="1:23" ht="14.45" x14ac:dyDescent="0.3">
      <c r="A540" s="9">
        <v>8</v>
      </c>
      <c r="B540" s="9" t="s">
        <v>13</v>
      </c>
      <c r="C540" s="9" t="s">
        <v>400</v>
      </c>
      <c r="D540" s="9" t="s">
        <v>225</v>
      </c>
      <c r="E540" s="9" t="s">
        <v>223</v>
      </c>
      <c r="F540" s="9" t="s">
        <v>5</v>
      </c>
      <c r="G540" s="9" t="s">
        <v>350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48"/>
        <v>43_215-220</v>
      </c>
      <c r="O540" s="17" t="str">
        <f t="shared" ref="O540:O603" si="50">CONCATENATE(ROUNDDOWN(M540/10000,0),"_",ROUNDDOWN(M540/10000,0)*10,"-",ROUNDUP((M540+1)/10000,0)*10)</f>
        <v>21_210-220</v>
      </c>
      <c r="P540" s="17" t="str">
        <f t="shared" ref="P540:P603" si="51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283</v>
      </c>
      <c r="R540" s="9" t="s">
        <v>631</v>
      </c>
      <c r="S540" s="9">
        <f t="shared" si="49"/>
        <v>1727736</v>
      </c>
      <c r="T540" s="9">
        <f t="shared" ref="T540:T603" si="52">ROUND(S540/73.4,0)</f>
        <v>23539</v>
      </c>
      <c r="W540" s="97"/>
    </row>
    <row r="541" spans="1:23" ht="14.45" x14ac:dyDescent="0.3">
      <c r="A541" s="9">
        <v>1580</v>
      </c>
      <c r="B541" s="9" t="s">
        <v>13</v>
      </c>
      <c r="C541" s="9" t="s">
        <v>613</v>
      </c>
      <c r="D541" s="9" t="s">
        <v>224</v>
      </c>
      <c r="E541" s="9" t="s">
        <v>223</v>
      </c>
      <c r="F541" s="9" t="s">
        <v>5</v>
      </c>
      <c r="G541" s="9" t="s">
        <v>182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48"/>
        <v>8_40-45</v>
      </c>
      <c r="O541" s="17" t="str">
        <f t="shared" si="50"/>
        <v>4_40-50</v>
      </c>
      <c r="P541" s="17" t="str">
        <f t="shared" si="51"/>
        <v>04_40-50</v>
      </c>
      <c r="Q541" s="9" t="s">
        <v>283</v>
      </c>
      <c r="R541" s="9" t="s">
        <v>631</v>
      </c>
      <c r="S541" s="9">
        <f t="shared" si="49"/>
        <v>63639240</v>
      </c>
      <c r="T541" s="9">
        <f t="shared" si="52"/>
        <v>867020</v>
      </c>
      <c r="W541" s="97"/>
    </row>
    <row r="542" spans="1:23" ht="14.45" x14ac:dyDescent="0.3">
      <c r="A542" s="9">
        <v>502</v>
      </c>
      <c r="B542" s="9" t="s">
        <v>13</v>
      </c>
      <c r="C542" s="9" t="s">
        <v>693</v>
      </c>
      <c r="D542" s="9" t="s">
        <v>222</v>
      </c>
      <c r="E542" s="9" t="s">
        <v>223</v>
      </c>
      <c r="F542" s="9" t="s">
        <v>5</v>
      </c>
      <c r="G542" s="9" t="s">
        <v>93</v>
      </c>
      <c r="H542" s="9" t="s">
        <v>694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48"/>
        <v>8_40-45</v>
      </c>
      <c r="O542" s="17" t="str">
        <f t="shared" si="50"/>
        <v>4_40-50</v>
      </c>
      <c r="P542" s="17" t="str">
        <f t="shared" si="51"/>
        <v>04_40-50</v>
      </c>
      <c r="Q542" s="9" t="s">
        <v>283</v>
      </c>
      <c r="R542" s="9" t="s">
        <v>631</v>
      </c>
      <c r="S542" s="9">
        <f t="shared" si="49"/>
        <v>20510214</v>
      </c>
      <c r="T542" s="9">
        <f t="shared" si="52"/>
        <v>279431</v>
      </c>
      <c r="W542" s="97"/>
    </row>
    <row r="543" spans="1:23" ht="14.45" x14ac:dyDescent="0.3">
      <c r="A543" s="9">
        <v>1267</v>
      </c>
      <c r="B543" s="9" t="s">
        <v>13</v>
      </c>
      <c r="C543" s="9" t="s">
        <v>200</v>
      </c>
      <c r="D543" s="9" t="s">
        <v>222</v>
      </c>
      <c r="E543" s="9" t="s">
        <v>223</v>
      </c>
      <c r="F543" s="9" t="s">
        <v>5</v>
      </c>
      <c r="G543" s="9" t="s">
        <v>182</v>
      </c>
      <c r="H543" s="9" t="s">
        <v>181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48"/>
        <v>12_60-65</v>
      </c>
      <c r="O543" s="17" t="str">
        <f t="shared" si="50"/>
        <v>6_60-70</v>
      </c>
      <c r="P543" s="17" t="str">
        <f t="shared" si="51"/>
        <v>06_60-70</v>
      </c>
      <c r="Q543" s="9" t="s">
        <v>283</v>
      </c>
      <c r="R543" s="9" t="s">
        <v>631</v>
      </c>
      <c r="S543" s="9">
        <f t="shared" si="49"/>
        <v>78632554</v>
      </c>
      <c r="T543" s="9">
        <f t="shared" si="52"/>
        <v>1071288</v>
      </c>
      <c r="W543" s="97"/>
    </row>
    <row r="544" spans="1:23" ht="14.45" x14ac:dyDescent="0.3">
      <c r="A544" s="9">
        <v>11</v>
      </c>
      <c r="B544" s="9" t="s">
        <v>13</v>
      </c>
      <c r="C544" s="9" t="s">
        <v>695</v>
      </c>
      <c r="D544" s="9" t="s">
        <v>228</v>
      </c>
      <c r="E544" s="9" t="s">
        <v>223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48"/>
        <v>11_55-60</v>
      </c>
      <c r="O544" s="17" t="str">
        <f t="shared" si="50"/>
        <v>5_50-60</v>
      </c>
      <c r="P544" s="17" t="str">
        <f t="shared" si="51"/>
        <v>05_50-60</v>
      </c>
      <c r="Q544" s="9" t="s">
        <v>283</v>
      </c>
      <c r="R544" s="9" t="s">
        <v>631</v>
      </c>
      <c r="S544" s="9">
        <f t="shared" si="49"/>
        <v>638000</v>
      </c>
      <c r="T544" s="9">
        <f t="shared" si="52"/>
        <v>8692</v>
      </c>
      <c r="W544" s="97"/>
    </row>
    <row r="545" spans="1:23" ht="14.45" x14ac:dyDescent="0.3">
      <c r="A545" s="9">
        <v>42</v>
      </c>
      <c r="B545" s="9" t="s">
        <v>13</v>
      </c>
      <c r="C545" s="9" t="s">
        <v>575</v>
      </c>
      <c r="D545" s="9" t="s">
        <v>228</v>
      </c>
      <c r="E545" s="9" t="s">
        <v>223</v>
      </c>
      <c r="F545" s="9" t="s">
        <v>5</v>
      </c>
      <c r="G545" s="9" t="s">
        <v>518</v>
      </c>
      <c r="H545" s="9" t="s">
        <v>398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48"/>
        <v>21_105-110</v>
      </c>
      <c r="O545" s="17" t="str">
        <f t="shared" si="50"/>
        <v>10_100-110</v>
      </c>
      <c r="P545" s="17" t="str">
        <f t="shared" si="51"/>
        <v>08_80&gt;</v>
      </c>
      <c r="Q545" s="9" t="s">
        <v>283</v>
      </c>
      <c r="R545" s="9" t="s">
        <v>631</v>
      </c>
      <c r="S545" s="9">
        <f t="shared" si="49"/>
        <v>4521510</v>
      </c>
      <c r="T545" s="9">
        <f t="shared" si="52"/>
        <v>61601</v>
      </c>
      <c r="W545" s="97"/>
    </row>
    <row r="546" spans="1:23" ht="14.45" x14ac:dyDescent="0.3">
      <c r="A546" s="9">
        <v>690</v>
      </c>
      <c r="B546" s="9" t="s">
        <v>13</v>
      </c>
      <c r="C546" s="9" t="s">
        <v>401</v>
      </c>
      <c r="D546" s="9" t="s">
        <v>225</v>
      </c>
      <c r="E546" s="9" t="s">
        <v>223</v>
      </c>
      <c r="F546" s="9" t="s">
        <v>5</v>
      </c>
      <c r="G546" s="9" t="s">
        <v>350</v>
      </c>
      <c r="H546" s="9" t="s">
        <v>402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48"/>
        <v>18_90-95</v>
      </c>
      <c r="O546" s="17" t="str">
        <f t="shared" si="50"/>
        <v>9_90-100</v>
      </c>
      <c r="P546" s="17" t="str">
        <f t="shared" si="51"/>
        <v>08_80&gt;</v>
      </c>
      <c r="Q546" s="9" t="s">
        <v>283</v>
      </c>
      <c r="R546" s="9" t="s">
        <v>631</v>
      </c>
      <c r="S546" s="9">
        <f t="shared" si="49"/>
        <v>64304550</v>
      </c>
      <c r="T546" s="9">
        <f t="shared" si="52"/>
        <v>876084</v>
      </c>
      <c r="W546" s="97"/>
    </row>
    <row r="547" spans="1:23" ht="14.45" x14ac:dyDescent="0.3">
      <c r="A547" s="9">
        <v>2</v>
      </c>
      <c r="B547" s="9" t="s">
        <v>13</v>
      </c>
      <c r="C547" s="9" t="s">
        <v>696</v>
      </c>
      <c r="D547" s="9" t="s">
        <v>225</v>
      </c>
      <c r="E547" s="9" t="s">
        <v>223</v>
      </c>
      <c r="F547" s="9" t="s">
        <v>5</v>
      </c>
      <c r="G547" s="9" t="s">
        <v>75</v>
      </c>
      <c r="H547" s="9" t="s">
        <v>197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48"/>
        <v>18_90-95</v>
      </c>
      <c r="O547" s="17" t="str">
        <f t="shared" si="50"/>
        <v>9_90-100</v>
      </c>
      <c r="P547" s="17" t="str">
        <f t="shared" si="51"/>
        <v>08_80&gt;</v>
      </c>
      <c r="Q547" s="9" t="s">
        <v>283</v>
      </c>
      <c r="R547" s="9" t="s">
        <v>631</v>
      </c>
      <c r="S547" s="9">
        <f t="shared" si="49"/>
        <v>180870</v>
      </c>
      <c r="T547" s="9">
        <f t="shared" si="52"/>
        <v>2464</v>
      </c>
      <c r="W547" s="97"/>
    </row>
    <row r="548" spans="1:23" ht="14.45" x14ac:dyDescent="0.3">
      <c r="A548" s="9">
        <v>196</v>
      </c>
      <c r="B548" s="9" t="s">
        <v>13</v>
      </c>
      <c r="C548" s="9" t="s">
        <v>403</v>
      </c>
      <c r="D548" s="9" t="s">
        <v>225</v>
      </c>
      <c r="E548" s="9" t="s">
        <v>223</v>
      </c>
      <c r="F548" s="9" t="s">
        <v>5</v>
      </c>
      <c r="G548" s="9" t="s">
        <v>350</v>
      </c>
      <c r="H548" s="9" t="s">
        <v>404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48"/>
        <v>20_100-105</v>
      </c>
      <c r="O548" s="17" t="str">
        <f t="shared" si="50"/>
        <v>10_100-110</v>
      </c>
      <c r="P548" s="17" t="str">
        <f t="shared" si="51"/>
        <v>08_80&gt;</v>
      </c>
      <c r="Q548" s="9" t="s">
        <v>283</v>
      </c>
      <c r="R548" s="9" t="s">
        <v>631</v>
      </c>
      <c r="S548" s="9">
        <f t="shared" si="49"/>
        <v>19938884</v>
      </c>
      <c r="T548" s="9">
        <f t="shared" si="52"/>
        <v>271647</v>
      </c>
      <c r="W548" s="97"/>
    </row>
    <row r="549" spans="1:23" ht="14.45" x14ac:dyDescent="0.3">
      <c r="A549" s="9">
        <v>46</v>
      </c>
      <c r="B549" s="9" t="s">
        <v>13</v>
      </c>
      <c r="C549" s="9" t="s">
        <v>198</v>
      </c>
      <c r="D549" s="9" t="s">
        <v>225</v>
      </c>
      <c r="E549" s="9" t="s">
        <v>223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48"/>
        <v>20_100-105</v>
      </c>
      <c r="O549" s="17" t="str">
        <f t="shared" si="50"/>
        <v>10_100-110</v>
      </c>
      <c r="P549" s="17" t="str">
        <f t="shared" si="51"/>
        <v>08_80&gt;</v>
      </c>
      <c r="Q549" s="9" t="s">
        <v>283</v>
      </c>
      <c r="R549" s="9" t="s">
        <v>631</v>
      </c>
      <c r="S549" s="9">
        <f t="shared" si="49"/>
        <v>4717806</v>
      </c>
      <c r="T549" s="9">
        <f t="shared" si="52"/>
        <v>64275</v>
      </c>
      <c r="W549" s="97"/>
    </row>
    <row r="550" spans="1:23" ht="14.45" x14ac:dyDescent="0.3">
      <c r="A550" s="9">
        <v>13</v>
      </c>
      <c r="B550" s="9" t="s">
        <v>13</v>
      </c>
      <c r="C550" s="9" t="s">
        <v>697</v>
      </c>
      <c r="D550" s="9" t="s">
        <v>225</v>
      </c>
      <c r="E550" s="9" t="s">
        <v>223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48"/>
        <v>36_180-185</v>
      </c>
      <c r="O550" s="17" t="str">
        <f t="shared" si="50"/>
        <v>18_180-190</v>
      </c>
      <c r="P550" s="17" t="str">
        <f t="shared" si="51"/>
        <v>08_80&gt;</v>
      </c>
      <c r="Q550" s="9" t="s">
        <v>283</v>
      </c>
      <c r="R550" s="9" t="s">
        <v>631</v>
      </c>
      <c r="S550" s="9">
        <f t="shared" si="49"/>
        <v>2351570</v>
      </c>
      <c r="T550" s="9">
        <f t="shared" si="52"/>
        <v>32038</v>
      </c>
      <c r="W550" s="97"/>
    </row>
    <row r="551" spans="1:23" ht="14.45" x14ac:dyDescent="0.3">
      <c r="A551" s="9">
        <v>118</v>
      </c>
      <c r="B551" s="9" t="s">
        <v>13</v>
      </c>
      <c r="C551" s="9" t="s">
        <v>485</v>
      </c>
      <c r="D551" s="9" t="s">
        <v>225</v>
      </c>
      <c r="E551" s="9" t="s">
        <v>223</v>
      </c>
      <c r="F551" s="9" t="s">
        <v>5</v>
      </c>
      <c r="G551" s="9" t="s">
        <v>350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48"/>
        <v>29_145-150</v>
      </c>
      <c r="O551" s="17" t="str">
        <f t="shared" si="50"/>
        <v>14_140-150</v>
      </c>
      <c r="P551" s="17" t="str">
        <f t="shared" si="51"/>
        <v>08_80&gt;</v>
      </c>
      <c r="Q551" s="9" t="s">
        <v>283</v>
      </c>
      <c r="R551" s="9" t="s">
        <v>631</v>
      </c>
      <c r="S551" s="9">
        <f t="shared" si="49"/>
        <v>17473676</v>
      </c>
      <c r="T551" s="9">
        <f t="shared" si="52"/>
        <v>238061</v>
      </c>
      <c r="W551" s="97"/>
    </row>
    <row r="552" spans="1:23" ht="14.45" x14ac:dyDescent="0.3">
      <c r="A552" s="9">
        <v>354</v>
      </c>
      <c r="B552" s="9" t="s">
        <v>13</v>
      </c>
      <c r="C552" s="9" t="s">
        <v>698</v>
      </c>
      <c r="D552" s="9" t="s">
        <v>229</v>
      </c>
      <c r="E552" s="9" t="s">
        <v>227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48"/>
        <v>5_25-30</v>
      </c>
      <c r="O552" s="17" t="str">
        <f t="shared" si="50"/>
        <v>2_20-30</v>
      </c>
      <c r="P552" s="17" t="str">
        <f t="shared" si="51"/>
        <v>02_20-30</v>
      </c>
      <c r="Q552" s="9" t="s">
        <v>283</v>
      </c>
      <c r="R552" s="9" t="s">
        <v>631</v>
      </c>
      <c r="S552" s="9">
        <f t="shared" si="49"/>
        <v>10616460</v>
      </c>
      <c r="T552" s="9">
        <f t="shared" si="52"/>
        <v>144638</v>
      </c>
      <c r="W552" s="97"/>
    </row>
    <row r="553" spans="1:23" ht="14.45" x14ac:dyDescent="0.3">
      <c r="A553" s="9">
        <v>134</v>
      </c>
      <c r="B553" s="9" t="s">
        <v>13</v>
      </c>
      <c r="C553" s="9" t="s">
        <v>155</v>
      </c>
      <c r="D553" s="9" t="s">
        <v>228</v>
      </c>
      <c r="E553" s="9" t="s">
        <v>227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48"/>
        <v>14_70-75</v>
      </c>
      <c r="O553" s="17" t="str">
        <f t="shared" si="50"/>
        <v>7_70-80</v>
      </c>
      <c r="P553" s="17" t="str">
        <f t="shared" si="51"/>
        <v>07_70-80</v>
      </c>
      <c r="Q553" s="9" t="s">
        <v>283</v>
      </c>
      <c r="R553" s="9" t="s">
        <v>631</v>
      </c>
      <c r="S553" s="9">
        <f t="shared" si="49"/>
        <v>9935564</v>
      </c>
      <c r="T553" s="9">
        <f t="shared" si="52"/>
        <v>135362</v>
      </c>
      <c r="W553" s="97"/>
    </row>
    <row r="554" spans="1:23" ht="14.45" x14ac:dyDescent="0.3">
      <c r="A554" s="9">
        <v>327</v>
      </c>
      <c r="B554" s="9" t="s">
        <v>13</v>
      </c>
      <c r="C554" s="9" t="s">
        <v>457</v>
      </c>
      <c r="D554" s="9" t="s">
        <v>228</v>
      </c>
      <c r="E554" s="9" t="s">
        <v>227</v>
      </c>
      <c r="F554" s="9" t="s">
        <v>5</v>
      </c>
      <c r="G554" s="9" t="s">
        <v>169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48"/>
        <v>12_60-65</v>
      </c>
      <c r="O554" s="17" t="str">
        <f t="shared" si="50"/>
        <v>6_60-70</v>
      </c>
      <c r="P554" s="17" t="str">
        <f t="shared" si="51"/>
        <v>06_60-70</v>
      </c>
      <c r="Q554" s="9" t="s">
        <v>283</v>
      </c>
      <c r="R554" s="9" t="s">
        <v>631</v>
      </c>
      <c r="S554" s="9">
        <f t="shared" si="49"/>
        <v>20420169</v>
      </c>
      <c r="T554" s="9">
        <f t="shared" si="52"/>
        <v>278204</v>
      </c>
      <c r="W554" s="97"/>
    </row>
    <row r="555" spans="1:23" ht="14.45" x14ac:dyDescent="0.3">
      <c r="A555" s="9">
        <v>301</v>
      </c>
      <c r="B555" s="9" t="s">
        <v>13</v>
      </c>
      <c r="C555" s="9" t="s">
        <v>453</v>
      </c>
      <c r="D555" s="9" t="s">
        <v>222</v>
      </c>
      <c r="E555" s="9" t="s">
        <v>227</v>
      </c>
      <c r="F555" s="9" t="s">
        <v>5</v>
      </c>
      <c r="G555" s="9" t="s">
        <v>169</v>
      </c>
      <c r="H555" s="9" t="s">
        <v>454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48"/>
        <v>13_65-70</v>
      </c>
      <c r="O555" s="17" t="str">
        <f t="shared" si="50"/>
        <v>6_60-70</v>
      </c>
      <c r="P555" s="17" t="str">
        <f t="shared" si="51"/>
        <v>06_60-70</v>
      </c>
      <c r="Q555" s="9" t="s">
        <v>283</v>
      </c>
      <c r="R555" s="9" t="s">
        <v>631</v>
      </c>
      <c r="S555" s="9">
        <f t="shared" si="49"/>
        <v>20131783</v>
      </c>
      <c r="T555" s="9">
        <f t="shared" si="52"/>
        <v>274275</v>
      </c>
      <c r="W555" s="97"/>
    </row>
    <row r="556" spans="1:23" ht="14.45" x14ac:dyDescent="0.3">
      <c r="A556" s="9">
        <v>112</v>
      </c>
      <c r="B556" s="9" t="s">
        <v>13</v>
      </c>
      <c r="C556" s="9" t="s">
        <v>353</v>
      </c>
      <c r="D556" s="9" t="s">
        <v>228</v>
      </c>
      <c r="E556" s="9" t="s">
        <v>227</v>
      </c>
      <c r="F556" s="9" t="s">
        <v>5</v>
      </c>
      <c r="G556" s="9" t="s">
        <v>169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48"/>
        <v>19_95-100</v>
      </c>
      <c r="O556" s="17" t="str">
        <f t="shared" si="50"/>
        <v>9_90-100</v>
      </c>
      <c r="P556" s="17" t="str">
        <f t="shared" si="51"/>
        <v>08_80&gt;</v>
      </c>
      <c r="Q556" s="9" t="s">
        <v>283</v>
      </c>
      <c r="R556" s="9" t="s">
        <v>631</v>
      </c>
      <c r="S556" s="9">
        <f t="shared" si="49"/>
        <v>10759728</v>
      </c>
      <c r="T556" s="9">
        <f t="shared" si="52"/>
        <v>146590</v>
      </c>
      <c r="W556" s="97"/>
    </row>
    <row r="557" spans="1:23" ht="14.45" x14ac:dyDescent="0.3">
      <c r="A557" s="9">
        <v>40</v>
      </c>
      <c r="B557" s="9" t="s">
        <v>13</v>
      </c>
      <c r="C557" s="9" t="s">
        <v>405</v>
      </c>
      <c r="D557" s="9" t="s">
        <v>228</v>
      </c>
      <c r="E557" s="9" t="s">
        <v>227</v>
      </c>
      <c r="F557" s="9" t="s">
        <v>5</v>
      </c>
      <c r="G557" s="9" t="s">
        <v>169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48"/>
        <v>20_100-105</v>
      </c>
      <c r="O557" s="17" t="str">
        <f t="shared" si="50"/>
        <v>10_100-110</v>
      </c>
      <c r="P557" s="17" t="str">
        <f t="shared" si="51"/>
        <v>08_80&gt;</v>
      </c>
      <c r="Q557" s="9" t="s">
        <v>283</v>
      </c>
      <c r="R557" s="9" t="s">
        <v>631</v>
      </c>
      <c r="S557" s="9">
        <f t="shared" si="49"/>
        <v>4188800</v>
      </c>
      <c r="T557" s="9">
        <f t="shared" si="52"/>
        <v>57068</v>
      </c>
      <c r="W557" s="97"/>
    </row>
    <row r="558" spans="1:23" ht="14.45" x14ac:dyDescent="0.3">
      <c r="A558" s="9">
        <v>19</v>
      </c>
      <c r="B558" s="9" t="s">
        <v>13</v>
      </c>
      <c r="C558" s="9" t="s">
        <v>699</v>
      </c>
      <c r="D558" s="9" t="s">
        <v>228</v>
      </c>
      <c r="E558" s="9" t="s">
        <v>227</v>
      </c>
      <c r="F558" s="9" t="s">
        <v>5</v>
      </c>
      <c r="G558" s="9" t="s">
        <v>518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48"/>
        <v>12_60-65</v>
      </c>
      <c r="O558" s="17" t="str">
        <f t="shared" si="50"/>
        <v>6_60-70</v>
      </c>
      <c r="P558" s="17" t="str">
        <f t="shared" si="51"/>
        <v>06_60-70</v>
      </c>
      <c r="Q558" s="9" t="s">
        <v>283</v>
      </c>
      <c r="R558" s="9" t="s">
        <v>631</v>
      </c>
      <c r="S558" s="9">
        <f t="shared" si="49"/>
        <v>1222460</v>
      </c>
      <c r="T558" s="9">
        <f t="shared" si="52"/>
        <v>16655</v>
      </c>
      <c r="W558" s="97"/>
    </row>
    <row r="559" spans="1:23" ht="14.45" x14ac:dyDescent="0.3">
      <c r="A559" s="9">
        <v>28</v>
      </c>
      <c r="B559" s="9" t="s">
        <v>13</v>
      </c>
      <c r="C559" s="9" t="s">
        <v>700</v>
      </c>
      <c r="D559" s="9" t="s">
        <v>228</v>
      </c>
      <c r="E559" s="9" t="s">
        <v>227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48"/>
        <v>22_110-115</v>
      </c>
      <c r="O559" s="17" t="str">
        <f t="shared" si="50"/>
        <v>11_110-120</v>
      </c>
      <c r="P559" s="17" t="str">
        <f t="shared" si="51"/>
        <v>08_80&gt;</v>
      </c>
      <c r="Q559" s="9" t="s">
        <v>283</v>
      </c>
      <c r="R559" s="9" t="s">
        <v>631</v>
      </c>
      <c r="S559" s="9">
        <f t="shared" si="49"/>
        <v>3161452</v>
      </c>
      <c r="T559" s="9">
        <f t="shared" si="52"/>
        <v>43072</v>
      </c>
      <c r="W559" s="97"/>
    </row>
    <row r="560" spans="1:23" ht="14.45" x14ac:dyDescent="0.3">
      <c r="A560" s="9">
        <v>439</v>
      </c>
      <c r="B560" s="9" t="s">
        <v>13</v>
      </c>
      <c r="C560" s="9" t="s">
        <v>354</v>
      </c>
      <c r="D560" s="9" t="s">
        <v>228</v>
      </c>
      <c r="E560" s="9" t="s">
        <v>227</v>
      </c>
      <c r="F560" s="9" t="s">
        <v>5</v>
      </c>
      <c r="G560" s="9" t="s">
        <v>169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48"/>
        <v>17_85-90</v>
      </c>
      <c r="O560" s="17" t="str">
        <f t="shared" si="50"/>
        <v>8_80-90</v>
      </c>
      <c r="P560" s="17" t="str">
        <f t="shared" si="51"/>
        <v>08_80&gt;</v>
      </c>
      <c r="Q560" s="9" t="s">
        <v>283</v>
      </c>
      <c r="R560" s="9" t="s">
        <v>631</v>
      </c>
      <c r="S560" s="9">
        <f t="shared" si="49"/>
        <v>37384362</v>
      </c>
      <c r="T560" s="9">
        <f t="shared" si="52"/>
        <v>509324</v>
      </c>
      <c r="W560" s="97"/>
    </row>
    <row r="561" spans="1:23" ht="14.45" x14ac:dyDescent="0.3">
      <c r="A561" s="9">
        <v>108</v>
      </c>
      <c r="B561" s="9" t="s">
        <v>13</v>
      </c>
      <c r="C561" s="9" t="s">
        <v>486</v>
      </c>
      <c r="D561" s="9" t="s">
        <v>228</v>
      </c>
      <c r="E561" s="9" t="s">
        <v>227</v>
      </c>
      <c r="F561" s="9" t="s">
        <v>5</v>
      </c>
      <c r="G561" s="9" t="s">
        <v>350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48"/>
        <v>18_90-95</v>
      </c>
      <c r="O561" s="17" t="str">
        <f t="shared" si="50"/>
        <v>9_90-100</v>
      </c>
      <c r="P561" s="17" t="str">
        <f t="shared" si="51"/>
        <v>08_80&gt;</v>
      </c>
      <c r="Q561" s="9" t="s">
        <v>283</v>
      </c>
      <c r="R561" s="9" t="s">
        <v>631</v>
      </c>
      <c r="S561" s="9">
        <f t="shared" si="49"/>
        <v>10083960</v>
      </c>
      <c r="T561" s="9">
        <f t="shared" si="52"/>
        <v>137384</v>
      </c>
      <c r="W561" s="97"/>
    </row>
    <row r="562" spans="1:23" ht="14.45" x14ac:dyDescent="0.3">
      <c r="A562" s="9">
        <v>4</v>
      </c>
      <c r="B562" s="9" t="s">
        <v>13</v>
      </c>
      <c r="C562" s="9" t="s">
        <v>131</v>
      </c>
      <c r="D562" s="9" t="s">
        <v>224</v>
      </c>
      <c r="E562" s="9" t="s">
        <v>227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48"/>
        <v>15_75-80</v>
      </c>
      <c r="O562" s="17" t="str">
        <f t="shared" si="50"/>
        <v>7_70-80</v>
      </c>
      <c r="P562" s="17" t="str">
        <f t="shared" si="51"/>
        <v>07_70-80</v>
      </c>
      <c r="Q562" s="9" t="s">
        <v>283</v>
      </c>
      <c r="R562" s="9" t="s">
        <v>631</v>
      </c>
      <c r="S562" s="9">
        <f t="shared" si="49"/>
        <v>318808</v>
      </c>
      <c r="T562" s="9">
        <f t="shared" si="52"/>
        <v>4343</v>
      </c>
      <c r="W562" s="97"/>
    </row>
    <row r="563" spans="1:23" ht="14.45" x14ac:dyDescent="0.3">
      <c r="A563" s="9">
        <v>148</v>
      </c>
      <c r="B563" s="9" t="s">
        <v>13</v>
      </c>
      <c r="C563" s="9" t="s">
        <v>406</v>
      </c>
      <c r="D563" s="9" t="s">
        <v>224</v>
      </c>
      <c r="E563" s="9" t="s">
        <v>227</v>
      </c>
      <c r="F563" s="9" t="s">
        <v>5</v>
      </c>
      <c r="G563" s="9" t="s">
        <v>169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48"/>
        <v>17_85-90</v>
      </c>
      <c r="O563" s="17" t="str">
        <f t="shared" si="50"/>
        <v>8_80-90</v>
      </c>
      <c r="P563" s="17" t="str">
        <f t="shared" si="51"/>
        <v>08_80&gt;</v>
      </c>
      <c r="Q563" s="9" t="s">
        <v>283</v>
      </c>
      <c r="R563" s="9" t="s">
        <v>631</v>
      </c>
      <c r="S563" s="9">
        <f t="shared" si="49"/>
        <v>13118128</v>
      </c>
      <c r="T563" s="9">
        <f t="shared" si="52"/>
        <v>178721</v>
      </c>
      <c r="W563" s="97"/>
    </row>
    <row r="564" spans="1:23" ht="14.45" x14ac:dyDescent="0.3">
      <c r="A564" s="9">
        <v>245</v>
      </c>
      <c r="B564" s="9" t="s">
        <v>13</v>
      </c>
      <c r="C564" s="9" t="s">
        <v>412</v>
      </c>
      <c r="D564" s="9" t="s">
        <v>224</v>
      </c>
      <c r="E564" s="9" t="s">
        <v>227</v>
      </c>
      <c r="F564" s="9" t="s">
        <v>5</v>
      </c>
      <c r="G564" s="9" t="s">
        <v>169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48"/>
        <v>18_90-95</v>
      </c>
      <c r="O564" s="17" t="str">
        <f t="shared" si="50"/>
        <v>9_90-100</v>
      </c>
      <c r="P564" s="17" t="str">
        <f t="shared" si="51"/>
        <v>08_80&gt;</v>
      </c>
      <c r="Q564" s="9" t="s">
        <v>283</v>
      </c>
      <c r="R564" s="9" t="s">
        <v>631</v>
      </c>
      <c r="S564" s="9">
        <f t="shared" si="49"/>
        <v>22227625</v>
      </c>
      <c r="T564" s="9">
        <f t="shared" si="52"/>
        <v>302829</v>
      </c>
      <c r="W564" s="97"/>
    </row>
    <row r="565" spans="1:23" ht="14.45" x14ac:dyDescent="0.3">
      <c r="A565" s="9">
        <v>2</v>
      </c>
      <c r="B565" s="9" t="s">
        <v>13</v>
      </c>
      <c r="C565" s="9" t="s">
        <v>701</v>
      </c>
      <c r="D565" s="9" t="s">
        <v>222</v>
      </c>
      <c r="E565" s="9" t="s">
        <v>227</v>
      </c>
      <c r="F565" s="9" t="s">
        <v>5</v>
      </c>
      <c r="G565" s="9" t="s">
        <v>518</v>
      </c>
      <c r="H565" s="9" t="s">
        <v>563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48"/>
        <v>19_95-100</v>
      </c>
      <c r="O565" s="17" t="str">
        <f t="shared" si="50"/>
        <v>9_90-100</v>
      </c>
      <c r="P565" s="17" t="str">
        <f t="shared" si="51"/>
        <v>08_80&gt;</v>
      </c>
      <c r="Q565" s="9" t="s">
        <v>283</v>
      </c>
      <c r="R565" s="9" t="s">
        <v>631</v>
      </c>
      <c r="S565" s="9">
        <f t="shared" si="49"/>
        <v>194320</v>
      </c>
      <c r="T565" s="9">
        <f t="shared" si="52"/>
        <v>2647</v>
      </c>
      <c r="W565" s="97"/>
    </row>
    <row r="566" spans="1:23" ht="14.45" x14ac:dyDescent="0.3">
      <c r="A566" s="9">
        <v>87</v>
      </c>
      <c r="B566" s="9" t="s">
        <v>13</v>
      </c>
      <c r="C566" s="9" t="s">
        <v>352</v>
      </c>
      <c r="D566" s="9" t="s">
        <v>228</v>
      </c>
      <c r="E566" s="9" t="s">
        <v>227</v>
      </c>
      <c r="F566" s="9" t="s">
        <v>5</v>
      </c>
      <c r="G566" s="9" t="s">
        <v>169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48"/>
        <v>21_105-110</v>
      </c>
      <c r="O566" s="17" t="str">
        <f t="shared" si="50"/>
        <v>10_100-110</v>
      </c>
      <c r="P566" s="17" t="str">
        <f t="shared" si="51"/>
        <v>08_80&gt;</v>
      </c>
      <c r="Q566" s="9" t="s">
        <v>283</v>
      </c>
      <c r="R566" s="9" t="s">
        <v>631</v>
      </c>
      <c r="S566" s="9">
        <f t="shared" si="49"/>
        <v>9438282</v>
      </c>
      <c r="T566" s="9">
        <f t="shared" si="52"/>
        <v>128587</v>
      </c>
      <c r="W566" s="97"/>
    </row>
    <row r="567" spans="1:23" ht="14.45" x14ac:dyDescent="0.3">
      <c r="A567" s="9">
        <v>199</v>
      </c>
      <c r="B567" s="9" t="s">
        <v>13</v>
      </c>
      <c r="C567" s="9" t="s">
        <v>407</v>
      </c>
      <c r="D567" s="9" t="s">
        <v>228</v>
      </c>
      <c r="E567" s="9" t="s">
        <v>227</v>
      </c>
      <c r="F567" s="9" t="s">
        <v>5</v>
      </c>
      <c r="G567" s="9" t="s">
        <v>169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48"/>
        <v>20_100-105</v>
      </c>
      <c r="O567" s="17" t="str">
        <f t="shared" si="50"/>
        <v>10_100-110</v>
      </c>
      <c r="P567" s="17" t="str">
        <f t="shared" si="51"/>
        <v>08_80&gt;</v>
      </c>
      <c r="Q567" s="9" t="s">
        <v>283</v>
      </c>
      <c r="R567" s="9" t="s">
        <v>631</v>
      </c>
      <c r="S567" s="9">
        <f t="shared" si="49"/>
        <v>20858583</v>
      </c>
      <c r="T567" s="9">
        <f t="shared" si="52"/>
        <v>284177</v>
      </c>
      <c r="W567" s="97"/>
    </row>
    <row r="568" spans="1:23" ht="14.45" x14ac:dyDescent="0.3">
      <c r="A568" s="9">
        <v>6</v>
      </c>
      <c r="B568" s="9" t="s">
        <v>13</v>
      </c>
      <c r="C568" s="9" t="s">
        <v>702</v>
      </c>
      <c r="D568" s="9" t="s">
        <v>228</v>
      </c>
      <c r="E568" s="9" t="s">
        <v>227</v>
      </c>
      <c r="F568" s="9" t="s">
        <v>5</v>
      </c>
      <c r="G568" s="9" t="s">
        <v>169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48"/>
        <v>26_130-135</v>
      </c>
      <c r="O568" s="17" t="str">
        <f t="shared" si="50"/>
        <v>13_130-140</v>
      </c>
      <c r="P568" s="17" t="str">
        <f t="shared" si="51"/>
        <v>08_80&gt;</v>
      </c>
      <c r="Q568" s="9" t="s">
        <v>283</v>
      </c>
      <c r="R568" s="9" t="s">
        <v>631</v>
      </c>
      <c r="S568" s="9">
        <f t="shared" si="49"/>
        <v>804000</v>
      </c>
      <c r="T568" s="9">
        <f t="shared" si="52"/>
        <v>10954</v>
      </c>
      <c r="W568" s="97"/>
    </row>
    <row r="569" spans="1:23" ht="14.45" x14ac:dyDescent="0.3">
      <c r="A569" s="9">
        <v>7</v>
      </c>
      <c r="B569" s="9" t="s">
        <v>13</v>
      </c>
      <c r="C569" s="9" t="s">
        <v>458</v>
      </c>
      <c r="D569" s="9" t="s">
        <v>224</v>
      </c>
      <c r="E569" s="9" t="s">
        <v>227</v>
      </c>
      <c r="F569" s="9" t="s">
        <v>5</v>
      </c>
      <c r="G569" s="9" t="s">
        <v>169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48"/>
        <v>34_170-175</v>
      </c>
      <c r="O569" s="17" t="str">
        <f t="shared" si="50"/>
        <v>17_170-180</v>
      </c>
      <c r="P569" s="17" t="str">
        <f t="shared" si="51"/>
        <v>08_80&gt;</v>
      </c>
      <c r="Q569" s="9" t="s">
        <v>283</v>
      </c>
      <c r="R569" s="9" t="s">
        <v>631</v>
      </c>
      <c r="S569" s="9">
        <f t="shared" si="49"/>
        <v>1196349</v>
      </c>
      <c r="T569" s="9">
        <f t="shared" si="52"/>
        <v>16299</v>
      </c>
      <c r="W569" s="97"/>
    </row>
    <row r="570" spans="1:23" ht="14.45" x14ac:dyDescent="0.3">
      <c r="A570" s="9">
        <v>9</v>
      </c>
      <c r="B570" s="9" t="s">
        <v>13</v>
      </c>
      <c r="C570" s="9" t="s">
        <v>703</v>
      </c>
      <c r="D570" s="9" t="s">
        <v>228</v>
      </c>
      <c r="E570" s="9" t="s">
        <v>227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48"/>
        <v>66_330-335</v>
      </c>
      <c r="O570" s="17" t="str">
        <f t="shared" si="50"/>
        <v>33_330-340</v>
      </c>
      <c r="P570" s="17" t="str">
        <f t="shared" si="51"/>
        <v>08_80&gt;</v>
      </c>
      <c r="Q570" s="9" t="s">
        <v>283</v>
      </c>
      <c r="R570" s="9" t="s">
        <v>631</v>
      </c>
      <c r="S570" s="9">
        <f t="shared" si="49"/>
        <v>2988702</v>
      </c>
      <c r="T570" s="9">
        <f t="shared" si="52"/>
        <v>40718</v>
      </c>
      <c r="W570" s="97"/>
    </row>
    <row r="571" spans="1:23" ht="14.45" x14ac:dyDescent="0.3">
      <c r="A571" s="9">
        <v>2</v>
      </c>
      <c r="B571" s="9" t="s">
        <v>13</v>
      </c>
      <c r="C571" s="9" t="s">
        <v>459</v>
      </c>
      <c r="D571" s="9" t="s">
        <v>230</v>
      </c>
      <c r="E571" s="9" t="s">
        <v>227</v>
      </c>
      <c r="F571" s="9" t="s">
        <v>5</v>
      </c>
      <c r="G571" s="9" t="s">
        <v>350</v>
      </c>
      <c r="H571" s="9" t="s">
        <v>187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48"/>
        <v>22_110-115</v>
      </c>
      <c r="O571" s="17" t="str">
        <f t="shared" si="50"/>
        <v>11_110-120</v>
      </c>
      <c r="P571" s="17" t="str">
        <f t="shared" si="51"/>
        <v>08_80&gt;</v>
      </c>
      <c r="Q571" s="9" t="s">
        <v>283</v>
      </c>
      <c r="R571" s="9" t="s">
        <v>631</v>
      </c>
      <c r="S571" s="9">
        <f t="shared" si="49"/>
        <v>221922</v>
      </c>
      <c r="T571" s="9">
        <f t="shared" si="52"/>
        <v>3023</v>
      </c>
      <c r="W571" s="97"/>
    </row>
    <row r="572" spans="1:23" ht="14.45" x14ac:dyDescent="0.3">
      <c r="A572" s="9">
        <v>25</v>
      </c>
      <c r="B572" s="9" t="s">
        <v>13</v>
      </c>
      <c r="C572" s="9" t="s">
        <v>413</v>
      </c>
      <c r="D572" s="9" t="s">
        <v>230</v>
      </c>
      <c r="E572" s="9" t="s">
        <v>227</v>
      </c>
      <c r="F572" s="9" t="s">
        <v>5</v>
      </c>
      <c r="G572" s="9" t="s">
        <v>350</v>
      </c>
      <c r="H572" s="9" t="s">
        <v>414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48"/>
        <v>26_130-135</v>
      </c>
      <c r="O572" s="17" t="str">
        <f t="shared" si="50"/>
        <v>13_130-140</v>
      </c>
      <c r="P572" s="17" t="str">
        <f t="shared" si="51"/>
        <v>08_80&gt;</v>
      </c>
      <c r="Q572" s="9" t="s">
        <v>283</v>
      </c>
      <c r="R572" s="9" t="s">
        <v>631</v>
      </c>
      <c r="S572" s="9">
        <f t="shared" si="49"/>
        <v>3340300</v>
      </c>
      <c r="T572" s="9">
        <f t="shared" si="52"/>
        <v>45508</v>
      </c>
      <c r="W572" s="97"/>
    </row>
    <row r="573" spans="1:23" ht="14.45" x14ac:dyDescent="0.3">
      <c r="A573" s="9">
        <v>4</v>
      </c>
      <c r="B573" s="9" t="s">
        <v>13</v>
      </c>
      <c r="C573" s="9" t="s">
        <v>156</v>
      </c>
      <c r="D573" s="9" t="s">
        <v>230</v>
      </c>
      <c r="E573" s="9" t="s">
        <v>227</v>
      </c>
      <c r="F573" s="9" t="s">
        <v>5</v>
      </c>
      <c r="G573" s="9" t="s">
        <v>75</v>
      </c>
      <c r="H573" s="9" t="s">
        <v>399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48"/>
        <v>43_215-220</v>
      </c>
      <c r="O573" s="17" t="str">
        <f t="shared" si="50"/>
        <v>21_210-220</v>
      </c>
      <c r="P573" s="17" t="str">
        <f t="shared" si="51"/>
        <v>08_80&gt;</v>
      </c>
      <c r="Q573" s="9" t="s">
        <v>283</v>
      </c>
      <c r="R573" s="9" t="s">
        <v>631</v>
      </c>
      <c r="S573" s="9">
        <f t="shared" si="49"/>
        <v>879312</v>
      </c>
      <c r="T573" s="9">
        <f t="shared" si="52"/>
        <v>11980</v>
      </c>
      <c r="W573" s="97"/>
    </row>
    <row r="574" spans="1:23" ht="14.45" x14ac:dyDescent="0.3">
      <c r="A574" s="9">
        <v>38</v>
      </c>
      <c r="B574" s="9" t="s">
        <v>13</v>
      </c>
      <c r="C574" s="9" t="s">
        <v>704</v>
      </c>
      <c r="D574" s="9" t="s">
        <v>230</v>
      </c>
      <c r="E574" s="9" t="s">
        <v>227</v>
      </c>
      <c r="F574" s="9" t="s">
        <v>5</v>
      </c>
      <c r="G574" s="9" t="s">
        <v>350</v>
      </c>
      <c r="H574" s="9" t="s">
        <v>399</v>
      </c>
      <c r="I574" s="9">
        <v>15</v>
      </c>
      <c r="J574" s="9" t="s">
        <v>705</v>
      </c>
      <c r="L574" s="9" t="s">
        <v>50</v>
      </c>
      <c r="M574" s="9">
        <v>235408</v>
      </c>
      <c r="N574" s="17" t="str">
        <f t="shared" si="48"/>
        <v>47_235-240</v>
      </c>
      <c r="O574" s="17" t="str">
        <f t="shared" si="50"/>
        <v>23_230-240</v>
      </c>
      <c r="P574" s="17" t="str">
        <f t="shared" si="51"/>
        <v>08_80&gt;</v>
      </c>
      <c r="Q574" s="9" t="s">
        <v>283</v>
      </c>
      <c r="R574" s="9" t="s">
        <v>631</v>
      </c>
      <c r="S574" s="9">
        <f t="shared" si="49"/>
        <v>8945504</v>
      </c>
      <c r="T574" s="9">
        <f t="shared" si="52"/>
        <v>121873</v>
      </c>
      <c r="W574" s="97"/>
    </row>
    <row r="575" spans="1:23" ht="14.45" x14ac:dyDescent="0.3">
      <c r="A575" s="9">
        <v>4</v>
      </c>
      <c r="B575" s="9" t="s">
        <v>13</v>
      </c>
      <c r="C575" s="9" t="s">
        <v>408</v>
      </c>
      <c r="D575" s="9" t="s">
        <v>230</v>
      </c>
      <c r="E575" s="9" t="s">
        <v>227</v>
      </c>
      <c r="F575" s="9" t="s">
        <v>5</v>
      </c>
      <c r="G575" s="9" t="s">
        <v>350</v>
      </c>
      <c r="H575" s="9" t="s">
        <v>409</v>
      </c>
      <c r="I575" s="9">
        <v>15</v>
      </c>
      <c r="J575" s="9" t="s">
        <v>410</v>
      </c>
      <c r="L575" s="9" t="s">
        <v>50</v>
      </c>
      <c r="M575" s="9">
        <v>272960</v>
      </c>
      <c r="N575" s="17" t="str">
        <f t="shared" si="48"/>
        <v>54_270-275</v>
      </c>
      <c r="O575" s="17" t="str">
        <f t="shared" si="50"/>
        <v>27_270-280</v>
      </c>
      <c r="P575" s="17" t="str">
        <f t="shared" si="51"/>
        <v>08_80&gt;</v>
      </c>
      <c r="Q575" s="9" t="s">
        <v>283</v>
      </c>
      <c r="R575" s="9" t="s">
        <v>631</v>
      </c>
      <c r="S575" s="9">
        <f t="shared" si="49"/>
        <v>1091840</v>
      </c>
      <c r="T575" s="9">
        <f t="shared" si="52"/>
        <v>14875</v>
      </c>
      <c r="W575" s="97"/>
    </row>
    <row r="576" spans="1:23" ht="14.45" x14ac:dyDescent="0.3">
      <c r="A576" s="9">
        <v>34</v>
      </c>
      <c r="B576" s="9" t="s">
        <v>13</v>
      </c>
      <c r="C576" s="9" t="s">
        <v>415</v>
      </c>
      <c r="D576" s="9" t="s">
        <v>230</v>
      </c>
      <c r="E576" s="9" t="s">
        <v>227</v>
      </c>
      <c r="F576" s="9" t="s">
        <v>5</v>
      </c>
      <c r="G576" s="9" t="s">
        <v>350</v>
      </c>
      <c r="H576" s="9" t="s">
        <v>416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48"/>
        <v>51_255-260</v>
      </c>
      <c r="O576" s="17" t="str">
        <f t="shared" si="50"/>
        <v>25_250-260</v>
      </c>
      <c r="P576" s="17" t="str">
        <f t="shared" si="51"/>
        <v>08_80&gt;</v>
      </c>
      <c r="Q576" s="9" t="s">
        <v>283</v>
      </c>
      <c r="R576" s="9" t="s">
        <v>631</v>
      </c>
      <c r="S576" s="9">
        <f t="shared" si="49"/>
        <v>8684280</v>
      </c>
      <c r="T576" s="9">
        <f t="shared" si="52"/>
        <v>118314</v>
      </c>
      <c r="W576" s="97"/>
    </row>
    <row r="577" spans="1:23" ht="14.45" x14ac:dyDescent="0.3">
      <c r="A577" s="9">
        <v>9</v>
      </c>
      <c r="B577" s="9" t="s">
        <v>13</v>
      </c>
      <c r="C577" s="9" t="s">
        <v>455</v>
      </c>
      <c r="D577" s="9" t="s">
        <v>230</v>
      </c>
      <c r="E577" s="9" t="s">
        <v>227</v>
      </c>
      <c r="F577" s="9" t="s">
        <v>5</v>
      </c>
      <c r="G577" s="9" t="s">
        <v>350</v>
      </c>
      <c r="H577" s="9" t="s">
        <v>157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48"/>
        <v>59_295-300</v>
      </c>
      <c r="O577" s="17" t="str">
        <f t="shared" si="50"/>
        <v>29_290-300</v>
      </c>
      <c r="P577" s="17" t="str">
        <f t="shared" si="51"/>
        <v>08_80&gt;</v>
      </c>
      <c r="Q577" s="9" t="s">
        <v>283</v>
      </c>
      <c r="R577" s="9" t="s">
        <v>631</v>
      </c>
      <c r="S577" s="9">
        <f t="shared" si="49"/>
        <v>2655891</v>
      </c>
      <c r="T577" s="9">
        <f t="shared" si="52"/>
        <v>36184</v>
      </c>
      <c r="W577" s="97"/>
    </row>
    <row r="578" spans="1:23" ht="14.45" x14ac:dyDescent="0.3">
      <c r="A578" s="9">
        <v>13</v>
      </c>
      <c r="B578" s="9" t="s">
        <v>13</v>
      </c>
      <c r="C578" s="9" t="s">
        <v>547</v>
      </c>
      <c r="D578" s="9" t="s">
        <v>228</v>
      </c>
      <c r="E578" s="9" t="s">
        <v>227</v>
      </c>
      <c r="F578" s="9" t="s">
        <v>5</v>
      </c>
      <c r="G578" s="9" t="s">
        <v>182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48"/>
        <v>9_45-50</v>
      </c>
      <c r="O578" s="17" t="str">
        <f t="shared" si="50"/>
        <v>4_40-50</v>
      </c>
      <c r="P578" s="17" t="str">
        <f t="shared" si="51"/>
        <v>04_40-50</v>
      </c>
      <c r="Q578" s="9" t="s">
        <v>283</v>
      </c>
      <c r="R578" s="9" t="s">
        <v>631</v>
      </c>
      <c r="S578" s="9">
        <f t="shared" si="49"/>
        <v>625885</v>
      </c>
      <c r="T578" s="9">
        <f t="shared" si="52"/>
        <v>8527</v>
      </c>
      <c r="W578" s="97"/>
    </row>
    <row r="579" spans="1:23" ht="14.45" x14ac:dyDescent="0.3">
      <c r="A579" s="9">
        <v>41</v>
      </c>
      <c r="B579" s="9" t="s">
        <v>13</v>
      </c>
      <c r="C579" s="9" t="s">
        <v>548</v>
      </c>
      <c r="D579" s="9" t="s">
        <v>224</v>
      </c>
      <c r="E579" s="9" t="s">
        <v>227</v>
      </c>
      <c r="F579" s="9" t="s">
        <v>5</v>
      </c>
      <c r="G579" s="9" t="s">
        <v>182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3">CONCATENATE(ROUNDDOWN(M579/5000,0),"_",ROUNDDOWN(M579/5000,0)*5,"-",ROUNDUP((M579+1)/5000,0)*5)</f>
        <v>10_50-55</v>
      </c>
      <c r="O579" s="17" t="str">
        <f t="shared" si="50"/>
        <v>5_50-60</v>
      </c>
      <c r="P579" s="17" t="str">
        <f t="shared" si="51"/>
        <v>05_50-60</v>
      </c>
      <c r="Q579" s="9" t="s">
        <v>283</v>
      </c>
      <c r="R579" s="9" t="s">
        <v>631</v>
      </c>
      <c r="S579" s="9">
        <f t="shared" ref="S579:S642" si="54">M579*A579</f>
        <v>2224783</v>
      </c>
      <c r="T579" s="9">
        <f t="shared" si="52"/>
        <v>30310</v>
      </c>
      <c r="W579" s="97"/>
    </row>
    <row r="580" spans="1:23" ht="14.45" x14ac:dyDescent="0.3">
      <c r="A580" s="9">
        <v>3</v>
      </c>
      <c r="B580" s="9" t="s">
        <v>13</v>
      </c>
      <c r="C580" s="9" t="s">
        <v>706</v>
      </c>
      <c r="D580" s="9" t="s">
        <v>224</v>
      </c>
      <c r="E580" s="9" t="s">
        <v>227</v>
      </c>
      <c r="F580" s="9" t="s">
        <v>5</v>
      </c>
      <c r="G580" s="9" t="s">
        <v>169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3"/>
        <v>8_40-45</v>
      </c>
      <c r="O580" s="17" t="str">
        <f t="shared" si="50"/>
        <v>4_40-50</v>
      </c>
      <c r="P580" s="17" t="str">
        <f t="shared" si="51"/>
        <v>04_40-50</v>
      </c>
      <c r="Q580" s="9" t="s">
        <v>283</v>
      </c>
      <c r="R580" s="9" t="s">
        <v>631</v>
      </c>
      <c r="S580" s="9">
        <f t="shared" si="54"/>
        <v>125970</v>
      </c>
      <c r="T580" s="9">
        <f t="shared" si="52"/>
        <v>1716</v>
      </c>
      <c r="W580" s="97"/>
    </row>
    <row r="581" spans="1:23" ht="14.45" x14ac:dyDescent="0.3">
      <c r="A581" s="9">
        <v>36</v>
      </c>
      <c r="B581" s="9" t="s">
        <v>13</v>
      </c>
      <c r="C581" s="9" t="s">
        <v>356</v>
      </c>
      <c r="D581" s="9" t="s">
        <v>224</v>
      </c>
      <c r="E581" s="9" t="s">
        <v>227</v>
      </c>
      <c r="F581" s="9" t="s">
        <v>5</v>
      </c>
      <c r="G581" s="9" t="s">
        <v>182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3"/>
        <v>10_50-55</v>
      </c>
      <c r="O581" s="17" t="str">
        <f t="shared" si="50"/>
        <v>5_50-60</v>
      </c>
      <c r="P581" s="17" t="str">
        <f t="shared" si="51"/>
        <v>05_50-60</v>
      </c>
      <c r="Q581" s="9" t="s">
        <v>283</v>
      </c>
      <c r="R581" s="9" t="s">
        <v>631</v>
      </c>
      <c r="S581" s="9">
        <f t="shared" si="54"/>
        <v>1892124</v>
      </c>
      <c r="T581" s="9">
        <f t="shared" si="52"/>
        <v>25778</v>
      </c>
      <c r="W581" s="97"/>
    </row>
    <row r="582" spans="1:23" ht="14.45" x14ac:dyDescent="0.3">
      <c r="A582" s="9">
        <v>38</v>
      </c>
      <c r="B582" s="9" t="s">
        <v>13</v>
      </c>
      <c r="C582" s="9" t="s">
        <v>576</v>
      </c>
      <c r="D582" s="9" t="s">
        <v>228</v>
      </c>
      <c r="E582" s="9" t="s">
        <v>227</v>
      </c>
      <c r="F582" s="9" t="s">
        <v>5</v>
      </c>
      <c r="G582" s="9" t="s">
        <v>518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3"/>
        <v>14_70-75</v>
      </c>
      <c r="O582" s="17" t="str">
        <f t="shared" si="50"/>
        <v>7_70-80</v>
      </c>
      <c r="P582" s="17" t="str">
        <f t="shared" si="51"/>
        <v>07_70-80</v>
      </c>
      <c r="Q582" s="9" t="s">
        <v>283</v>
      </c>
      <c r="R582" s="9" t="s">
        <v>631</v>
      </c>
      <c r="S582" s="9">
        <f t="shared" si="54"/>
        <v>2741206</v>
      </c>
      <c r="T582" s="9">
        <f t="shared" si="52"/>
        <v>37346</v>
      </c>
      <c r="W582" s="97"/>
    </row>
    <row r="583" spans="1:23" ht="14.45" x14ac:dyDescent="0.3">
      <c r="A583" s="9">
        <v>9</v>
      </c>
      <c r="B583" s="9" t="s">
        <v>13</v>
      </c>
      <c r="C583" s="9" t="s">
        <v>202</v>
      </c>
      <c r="D583" s="9" t="s">
        <v>228</v>
      </c>
      <c r="E583" s="9" t="s">
        <v>227</v>
      </c>
      <c r="F583" s="9" t="s">
        <v>5</v>
      </c>
      <c r="G583" s="9" t="s">
        <v>169</v>
      </c>
      <c r="H583" s="9" t="s">
        <v>174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3"/>
        <v>12_60-65</v>
      </c>
      <c r="O583" s="17" t="str">
        <f t="shared" si="50"/>
        <v>6_60-70</v>
      </c>
      <c r="P583" s="17" t="str">
        <f t="shared" si="51"/>
        <v>06_60-70</v>
      </c>
      <c r="Q583" s="9" t="s">
        <v>283</v>
      </c>
      <c r="R583" s="9" t="s">
        <v>631</v>
      </c>
      <c r="S583" s="9">
        <f t="shared" si="54"/>
        <v>565020</v>
      </c>
      <c r="T583" s="9">
        <f t="shared" si="52"/>
        <v>7698</v>
      </c>
      <c r="W583" s="97"/>
    </row>
    <row r="584" spans="1:23" ht="14.45" x14ac:dyDescent="0.3">
      <c r="A584" s="9">
        <v>161</v>
      </c>
      <c r="B584" s="9" t="s">
        <v>13</v>
      </c>
      <c r="C584" s="9" t="s">
        <v>487</v>
      </c>
      <c r="D584" s="9" t="s">
        <v>228</v>
      </c>
      <c r="E584" s="9" t="s">
        <v>227</v>
      </c>
      <c r="F584" s="9" t="s">
        <v>5</v>
      </c>
      <c r="G584" s="9" t="s">
        <v>182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3"/>
        <v>12_60-65</v>
      </c>
      <c r="O584" s="17" t="str">
        <f t="shared" si="50"/>
        <v>6_60-70</v>
      </c>
      <c r="P584" s="17" t="str">
        <f t="shared" si="51"/>
        <v>06_60-70</v>
      </c>
      <c r="Q584" s="9" t="s">
        <v>283</v>
      </c>
      <c r="R584" s="9" t="s">
        <v>631</v>
      </c>
      <c r="S584" s="9">
        <f t="shared" si="54"/>
        <v>10032393</v>
      </c>
      <c r="T584" s="9">
        <f t="shared" si="52"/>
        <v>136681</v>
      </c>
      <c r="W584" s="97"/>
    </row>
    <row r="585" spans="1:23" ht="14.45" x14ac:dyDescent="0.3">
      <c r="A585" s="9">
        <v>55</v>
      </c>
      <c r="B585" s="9" t="s">
        <v>13</v>
      </c>
      <c r="C585" s="9" t="s">
        <v>456</v>
      </c>
      <c r="D585" s="9" t="s">
        <v>224</v>
      </c>
      <c r="E585" s="9" t="s">
        <v>227</v>
      </c>
      <c r="F585" s="9" t="s">
        <v>5</v>
      </c>
      <c r="G585" s="9" t="s">
        <v>182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3"/>
        <v>14_70-75</v>
      </c>
      <c r="O585" s="17" t="str">
        <f t="shared" si="50"/>
        <v>7_70-80</v>
      </c>
      <c r="P585" s="17" t="str">
        <f t="shared" si="51"/>
        <v>07_70-80</v>
      </c>
      <c r="Q585" s="9" t="s">
        <v>283</v>
      </c>
      <c r="R585" s="9" t="s">
        <v>631</v>
      </c>
      <c r="S585" s="9">
        <f t="shared" si="54"/>
        <v>4081550</v>
      </c>
      <c r="T585" s="9">
        <f t="shared" si="52"/>
        <v>55607</v>
      </c>
      <c r="W585" s="97"/>
    </row>
    <row r="586" spans="1:23" ht="14.45" x14ac:dyDescent="0.3">
      <c r="A586" s="9">
        <v>36</v>
      </c>
      <c r="B586" s="9" t="s">
        <v>13</v>
      </c>
      <c r="C586" s="9" t="s">
        <v>488</v>
      </c>
      <c r="D586" s="9" t="s">
        <v>225</v>
      </c>
      <c r="E586" s="9" t="s">
        <v>227</v>
      </c>
      <c r="F586" s="9" t="s">
        <v>5</v>
      </c>
      <c r="G586" s="9" t="s">
        <v>350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3"/>
        <v>21_105-110</v>
      </c>
      <c r="O586" s="17" t="str">
        <f t="shared" si="50"/>
        <v>10_100-110</v>
      </c>
      <c r="P586" s="17" t="str">
        <f t="shared" si="51"/>
        <v>08_80&gt;</v>
      </c>
      <c r="Q586" s="9" t="s">
        <v>283</v>
      </c>
      <c r="R586" s="9" t="s">
        <v>631</v>
      </c>
      <c r="S586" s="9">
        <f t="shared" si="54"/>
        <v>3806352</v>
      </c>
      <c r="T586" s="9">
        <f t="shared" si="52"/>
        <v>51858</v>
      </c>
      <c r="W586" s="97"/>
    </row>
    <row r="587" spans="1:23" ht="14.45" x14ac:dyDescent="0.3">
      <c r="A587" s="9">
        <v>27</v>
      </c>
      <c r="B587" s="9" t="s">
        <v>13</v>
      </c>
      <c r="C587" s="9" t="s">
        <v>132</v>
      </c>
      <c r="D587" s="9" t="s">
        <v>225</v>
      </c>
      <c r="E587" s="9" t="s">
        <v>227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3"/>
        <v>17_85-90</v>
      </c>
      <c r="O587" s="17" t="str">
        <f t="shared" si="50"/>
        <v>8_80-90</v>
      </c>
      <c r="P587" s="17" t="str">
        <f t="shared" si="51"/>
        <v>08_80&gt;</v>
      </c>
      <c r="Q587" s="9" t="s">
        <v>283</v>
      </c>
      <c r="R587" s="9" t="s">
        <v>631</v>
      </c>
      <c r="S587" s="9">
        <f t="shared" si="54"/>
        <v>2386044</v>
      </c>
      <c r="T587" s="9">
        <f t="shared" si="52"/>
        <v>32507</v>
      </c>
      <c r="W587" s="97"/>
    </row>
    <row r="588" spans="1:23" ht="14.45" x14ac:dyDescent="0.3">
      <c r="A588" s="9">
        <v>13</v>
      </c>
      <c r="B588" s="9" t="s">
        <v>13</v>
      </c>
      <c r="C588" s="9" t="s">
        <v>305</v>
      </c>
      <c r="D588" s="9" t="s">
        <v>228</v>
      </c>
      <c r="E588" s="9" t="s">
        <v>223</v>
      </c>
      <c r="F588" s="9" t="s">
        <v>5</v>
      </c>
      <c r="G588" s="9" t="s">
        <v>169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3"/>
        <v>23_115-120</v>
      </c>
      <c r="O588" s="17" t="str">
        <f t="shared" si="50"/>
        <v>11_110-120</v>
      </c>
      <c r="P588" s="17" t="str">
        <f t="shared" si="51"/>
        <v>08_80&gt;</v>
      </c>
      <c r="Q588" s="9" t="s">
        <v>283</v>
      </c>
      <c r="R588" s="9" t="s">
        <v>631</v>
      </c>
      <c r="S588" s="9">
        <f t="shared" si="54"/>
        <v>1547052</v>
      </c>
      <c r="T588" s="9">
        <f t="shared" si="52"/>
        <v>21077</v>
      </c>
      <c r="W588" s="97"/>
    </row>
    <row r="589" spans="1:23" ht="14.45" x14ac:dyDescent="0.3">
      <c r="A589" s="9">
        <v>2</v>
      </c>
      <c r="B589" s="9" t="s">
        <v>13</v>
      </c>
      <c r="C589" s="9" t="s">
        <v>307</v>
      </c>
      <c r="D589" s="9" t="s">
        <v>228</v>
      </c>
      <c r="E589" s="9" t="s">
        <v>223</v>
      </c>
      <c r="F589" s="9" t="s">
        <v>5</v>
      </c>
      <c r="G589" s="9" t="s">
        <v>182</v>
      </c>
      <c r="H589" s="9" t="s">
        <v>2</v>
      </c>
      <c r="I589" s="9">
        <v>13</v>
      </c>
      <c r="J589" s="9" t="s">
        <v>707</v>
      </c>
      <c r="K589" s="9" t="s">
        <v>7</v>
      </c>
      <c r="L589" s="9" t="s">
        <v>50</v>
      </c>
      <c r="M589" s="9">
        <v>133230</v>
      </c>
      <c r="N589" s="17" t="str">
        <f t="shared" si="53"/>
        <v>26_130-135</v>
      </c>
      <c r="O589" s="17" t="str">
        <f t="shared" si="50"/>
        <v>13_130-140</v>
      </c>
      <c r="P589" s="17" t="str">
        <f t="shared" si="51"/>
        <v>08_80&gt;</v>
      </c>
      <c r="Q589" s="9" t="s">
        <v>283</v>
      </c>
      <c r="R589" s="9" t="s">
        <v>631</v>
      </c>
      <c r="S589" s="9">
        <f t="shared" si="54"/>
        <v>266460</v>
      </c>
      <c r="T589" s="9">
        <f t="shared" si="52"/>
        <v>3630</v>
      </c>
      <c r="W589" s="97"/>
    </row>
    <row r="590" spans="1:23" ht="14.45" x14ac:dyDescent="0.3">
      <c r="A590" s="9">
        <v>25</v>
      </c>
      <c r="B590" s="9" t="s">
        <v>13</v>
      </c>
      <c r="C590" s="9" t="s">
        <v>708</v>
      </c>
      <c r="D590" s="9" t="s">
        <v>228</v>
      </c>
      <c r="E590" s="9" t="s">
        <v>223</v>
      </c>
      <c r="F590" s="9" t="s">
        <v>5</v>
      </c>
      <c r="G590" s="9" t="s">
        <v>169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3"/>
        <v>25_125-130</v>
      </c>
      <c r="O590" s="17" t="str">
        <f t="shared" si="50"/>
        <v>12_120-130</v>
      </c>
      <c r="P590" s="17" t="str">
        <f t="shared" si="51"/>
        <v>08_80&gt;</v>
      </c>
      <c r="Q590" s="9" t="s">
        <v>283</v>
      </c>
      <c r="R590" s="9" t="s">
        <v>631</v>
      </c>
      <c r="S590" s="9">
        <f t="shared" si="54"/>
        <v>3192000</v>
      </c>
      <c r="T590" s="9">
        <f t="shared" si="52"/>
        <v>43488</v>
      </c>
      <c r="W590" s="97"/>
    </row>
    <row r="591" spans="1:23" ht="14.45" x14ac:dyDescent="0.3">
      <c r="A591" s="9">
        <v>6</v>
      </c>
      <c r="B591" s="9" t="s">
        <v>13</v>
      </c>
      <c r="C591" s="9" t="s">
        <v>308</v>
      </c>
      <c r="D591" s="9" t="s">
        <v>228</v>
      </c>
      <c r="E591" s="9" t="s">
        <v>223</v>
      </c>
      <c r="F591" s="9" t="s">
        <v>5</v>
      </c>
      <c r="G591" s="9" t="s">
        <v>182</v>
      </c>
      <c r="H591" s="9" t="s">
        <v>2</v>
      </c>
      <c r="I591" s="9">
        <v>13</v>
      </c>
      <c r="J591" s="9" t="s">
        <v>615</v>
      </c>
      <c r="K591" s="9" t="s">
        <v>7</v>
      </c>
      <c r="L591" s="9" t="s">
        <v>50</v>
      </c>
      <c r="M591" s="9">
        <v>142416</v>
      </c>
      <c r="N591" s="17" t="str">
        <f t="shared" si="53"/>
        <v>28_140-145</v>
      </c>
      <c r="O591" s="17" t="str">
        <f t="shared" si="50"/>
        <v>14_140-150</v>
      </c>
      <c r="P591" s="17" t="str">
        <f t="shared" si="51"/>
        <v>08_80&gt;</v>
      </c>
      <c r="Q591" s="9" t="s">
        <v>283</v>
      </c>
      <c r="R591" s="9" t="s">
        <v>631</v>
      </c>
      <c r="S591" s="9">
        <f t="shared" si="54"/>
        <v>854496</v>
      </c>
      <c r="T591" s="9">
        <f t="shared" si="52"/>
        <v>11642</v>
      </c>
      <c r="W591" s="97"/>
    </row>
    <row r="592" spans="1:23" ht="14.45" x14ac:dyDescent="0.3">
      <c r="A592" s="9">
        <v>40</v>
      </c>
      <c r="B592" s="9" t="s">
        <v>13</v>
      </c>
      <c r="C592" s="9" t="s">
        <v>549</v>
      </c>
      <c r="D592" s="9" t="s">
        <v>228</v>
      </c>
      <c r="E592" s="9" t="s">
        <v>223</v>
      </c>
      <c r="F592" s="9" t="s">
        <v>5</v>
      </c>
      <c r="G592" s="9" t="s">
        <v>518</v>
      </c>
      <c r="H592" s="9" t="s">
        <v>2</v>
      </c>
      <c r="I592" s="9">
        <v>13</v>
      </c>
      <c r="J592" s="9" t="s">
        <v>615</v>
      </c>
      <c r="L592" s="9" t="s">
        <v>50</v>
      </c>
      <c r="M592" s="9">
        <v>159243</v>
      </c>
      <c r="N592" s="17" t="str">
        <f t="shared" si="53"/>
        <v>31_155-160</v>
      </c>
      <c r="O592" s="17" t="str">
        <f t="shared" si="50"/>
        <v>15_150-160</v>
      </c>
      <c r="P592" s="17" t="str">
        <f t="shared" si="51"/>
        <v>08_80&gt;</v>
      </c>
      <c r="Q592" s="9" t="s">
        <v>283</v>
      </c>
      <c r="R592" s="9" t="s">
        <v>631</v>
      </c>
      <c r="S592" s="9">
        <f t="shared" si="54"/>
        <v>6369720</v>
      </c>
      <c r="T592" s="9">
        <f t="shared" si="52"/>
        <v>86781</v>
      </c>
      <c r="W592" s="97"/>
    </row>
    <row r="593" spans="1:23" ht="14.45" x14ac:dyDescent="0.3">
      <c r="A593" s="9">
        <v>78</v>
      </c>
      <c r="B593" s="9" t="s">
        <v>13</v>
      </c>
      <c r="C593" s="9" t="s">
        <v>550</v>
      </c>
      <c r="D593" s="9" t="s">
        <v>228</v>
      </c>
      <c r="E593" s="9" t="s">
        <v>223</v>
      </c>
      <c r="F593" s="9" t="s">
        <v>5</v>
      </c>
      <c r="G593" s="9" t="s">
        <v>518</v>
      </c>
      <c r="H593" s="9" t="s">
        <v>2</v>
      </c>
      <c r="I593" s="9">
        <v>13</v>
      </c>
      <c r="J593" s="9" t="s">
        <v>709</v>
      </c>
      <c r="K593" s="9" t="s">
        <v>7</v>
      </c>
      <c r="L593" s="9" t="s">
        <v>50</v>
      </c>
      <c r="M593" s="9">
        <v>166824</v>
      </c>
      <c r="N593" s="17" t="str">
        <f t="shared" si="53"/>
        <v>33_165-170</v>
      </c>
      <c r="O593" s="17" t="str">
        <f t="shared" si="50"/>
        <v>16_160-170</v>
      </c>
      <c r="P593" s="17" t="str">
        <f t="shared" si="51"/>
        <v>08_80&gt;</v>
      </c>
      <c r="Q593" s="9" t="s">
        <v>283</v>
      </c>
      <c r="R593" s="9" t="s">
        <v>631</v>
      </c>
      <c r="S593" s="9">
        <f t="shared" si="54"/>
        <v>13012272</v>
      </c>
      <c r="T593" s="9">
        <f t="shared" si="52"/>
        <v>177279</v>
      </c>
      <c r="W593" s="97"/>
    </row>
    <row r="594" spans="1:23" ht="14.45" x14ac:dyDescent="0.3">
      <c r="A594" s="9">
        <v>2</v>
      </c>
      <c r="B594" s="9" t="s">
        <v>13</v>
      </c>
      <c r="C594" s="9" t="s">
        <v>306</v>
      </c>
      <c r="D594" s="9" t="s">
        <v>225</v>
      </c>
      <c r="E594" s="9" t="s">
        <v>223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3"/>
        <v>27_135-140</v>
      </c>
      <c r="O594" s="17" t="str">
        <f t="shared" si="50"/>
        <v>13_130-140</v>
      </c>
      <c r="P594" s="17" t="str">
        <f t="shared" si="51"/>
        <v>08_80&gt;</v>
      </c>
      <c r="Q594" s="9" t="s">
        <v>283</v>
      </c>
      <c r="R594" s="9" t="s">
        <v>631</v>
      </c>
      <c r="S594" s="9">
        <f t="shared" si="54"/>
        <v>279080</v>
      </c>
      <c r="T594" s="9">
        <f t="shared" si="52"/>
        <v>3802</v>
      </c>
      <c r="W594" s="97"/>
    </row>
    <row r="595" spans="1:23" ht="14.45" x14ac:dyDescent="0.3">
      <c r="A595" s="9">
        <v>67</v>
      </c>
      <c r="B595" s="9" t="s">
        <v>13</v>
      </c>
      <c r="C595" s="9" t="s">
        <v>358</v>
      </c>
      <c r="D595" s="9" t="s">
        <v>225</v>
      </c>
      <c r="E595" s="9" t="s">
        <v>223</v>
      </c>
      <c r="F595" s="9" t="s">
        <v>5</v>
      </c>
      <c r="G595" s="9" t="s">
        <v>350</v>
      </c>
      <c r="H595" s="9" t="s">
        <v>112</v>
      </c>
      <c r="I595" s="9">
        <v>15</v>
      </c>
      <c r="J595" s="9" t="s">
        <v>357</v>
      </c>
      <c r="K595" s="9" t="s">
        <v>7</v>
      </c>
      <c r="L595" s="9" t="s">
        <v>50</v>
      </c>
      <c r="M595" s="9">
        <v>186784</v>
      </c>
      <c r="N595" s="17" t="str">
        <f t="shared" si="53"/>
        <v>37_185-190</v>
      </c>
      <c r="O595" s="17" t="str">
        <f t="shared" si="50"/>
        <v>18_180-190</v>
      </c>
      <c r="P595" s="17" t="str">
        <f t="shared" si="51"/>
        <v>08_80&gt;</v>
      </c>
      <c r="Q595" s="9" t="s">
        <v>283</v>
      </c>
      <c r="R595" s="9" t="s">
        <v>631</v>
      </c>
      <c r="S595" s="9">
        <f t="shared" si="54"/>
        <v>12514528</v>
      </c>
      <c r="T595" s="9">
        <f t="shared" si="52"/>
        <v>170498</v>
      </c>
      <c r="W595" s="97"/>
    </row>
    <row r="596" spans="1:23" ht="14.45" x14ac:dyDescent="0.3">
      <c r="A596" s="9">
        <v>38</v>
      </c>
      <c r="B596" s="9" t="s">
        <v>13</v>
      </c>
      <c r="C596" s="9" t="s">
        <v>411</v>
      </c>
      <c r="D596" s="9" t="s">
        <v>225</v>
      </c>
      <c r="E596" s="9" t="s">
        <v>223</v>
      </c>
      <c r="F596" s="9" t="s">
        <v>5</v>
      </c>
      <c r="G596" s="9" t="s">
        <v>350</v>
      </c>
      <c r="H596" s="9" t="s">
        <v>98</v>
      </c>
      <c r="I596" s="9">
        <v>15</v>
      </c>
      <c r="J596" s="9" t="s">
        <v>710</v>
      </c>
      <c r="L596" s="9" t="s">
        <v>50</v>
      </c>
      <c r="M596" s="9">
        <v>244964</v>
      </c>
      <c r="N596" s="17" t="str">
        <f t="shared" si="53"/>
        <v>48_240-245</v>
      </c>
      <c r="O596" s="17" t="str">
        <f t="shared" si="50"/>
        <v>24_240-250</v>
      </c>
      <c r="P596" s="17" t="str">
        <f t="shared" si="51"/>
        <v>08_80&gt;</v>
      </c>
      <c r="Q596" s="9" t="s">
        <v>283</v>
      </c>
      <c r="R596" s="9" t="s">
        <v>631</v>
      </c>
      <c r="S596" s="9">
        <f t="shared" si="54"/>
        <v>9308632</v>
      </c>
      <c r="T596" s="9">
        <f t="shared" si="52"/>
        <v>126821</v>
      </c>
      <c r="W596" s="97"/>
    </row>
    <row r="597" spans="1:23" ht="14.45" x14ac:dyDescent="0.3">
      <c r="A597" s="9">
        <v>47</v>
      </c>
      <c r="B597" s="9" t="s">
        <v>14</v>
      </c>
      <c r="C597" s="9" t="s">
        <v>313</v>
      </c>
      <c r="D597" s="9" t="s">
        <v>228</v>
      </c>
      <c r="E597" s="9" t="s">
        <v>227</v>
      </c>
      <c r="F597" s="9" t="s">
        <v>5</v>
      </c>
      <c r="G597" s="9" t="s">
        <v>182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3"/>
        <v>11_55-60</v>
      </c>
      <c r="O597" s="17" t="str">
        <f t="shared" si="50"/>
        <v>5_50-60</v>
      </c>
      <c r="P597" s="17" t="str">
        <f t="shared" si="51"/>
        <v>05_50-60</v>
      </c>
      <c r="Q597" s="9" t="s">
        <v>283</v>
      </c>
      <c r="R597" s="9" t="s">
        <v>631</v>
      </c>
      <c r="S597" s="9">
        <f t="shared" si="54"/>
        <v>2788510</v>
      </c>
      <c r="T597" s="9">
        <f t="shared" si="52"/>
        <v>37991</v>
      </c>
      <c r="W597" s="97"/>
    </row>
    <row r="598" spans="1:23" ht="14.45" x14ac:dyDescent="0.3">
      <c r="A598" s="9">
        <v>64</v>
      </c>
      <c r="B598" s="9" t="s">
        <v>14</v>
      </c>
      <c r="C598" s="9" t="s">
        <v>212</v>
      </c>
      <c r="D598" s="9" t="s">
        <v>228</v>
      </c>
      <c r="E598" s="9" t="s">
        <v>227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3"/>
        <v>31_155-160</v>
      </c>
      <c r="O598" s="17" t="str">
        <f t="shared" si="50"/>
        <v>15_150-160</v>
      </c>
      <c r="P598" s="17" t="str">
        <f t="shared" si="51"/>
        <v>08_80&gt;</v>
      </c>
      <c r="Q598" s="9" t="s">
        <v>283</v>
      </c>
      <c r="R598" s="9" t="s">
        <v>631</v>
      </c>
      <c r="S598" s="9">
        <f t="shared" si="54"/>
        <v>10158080</v>
      </c>
      <c r="T598" s="9">
        <f t="shared" si="52"/>
        <v>138393</v>
      </c>
      <c r="W598" s="97"/>
    </row>
    <row r="599" spans="1:23" ht="14.45" x14ac:dyDescent="0.3">
      <c r="A599" s="9">
        <v>6</v>
      </c>
      <c r="B599" s="9" t="s">
        <v>14</v>
      </c>
      <c r="C599" s="9" t="s">
        <v>134</v>
      </c>
      <c r="D599" s="9" t="s">
        <v>228</v>
      </c>
      <c r="E599" s="9" t="s">
        <v>227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3"/>
        <v>18_90-95</v>
      </c>
      <c r="O599" s="17" t="str">
        <f t="shared" si="50"/>
        <v>9_90-100</v>
      </c>
      <c r="P599" s="17" t="str">
        <f t="shared" si="51"/>
        <v>08_80&gt;</v>
      </c>
      <c r="Q599" s="9" t="s">
        <v>283</v>
      </c>
      <c r="R599" s="9" t="s">
        <v>631</v>
      </c>
      <c r="S599" s="9">
        <f t="shared" si="54"/>
        <v>560052</v>
      </c>
      <c r="T599" s="9">
        <f t="shared" si="52"/>
        <v>7630</v>
      </c>
      <c r="W599" s="97"/>
    </row>
    <row r="600" spans="1:23" ht="14.45" x14ac:dyDescent="0.3">
      <c r="A600" s="9">
        <v>10</v>
      </c>
      <c r="B600" s="9" t="s">
        <v>14</v>
      </c>
      <c r="C600" s="9" t="s">
        <v>711</v>
      </c>
      <c r="D600" s="9" t="s">
        <v>228</v>
      </c>
      <c r="E600" s="9" t="s">
        <v>227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3"/>
        <v>18_90-95</v>
      </c>
      <c r="O600" s="17" t="str">
        <f t="shared" si="50"/>
        <v>9_90-100</v>
      </c>
      <c r="P600" s="17" t="str">
        <f t="shared" si="51"/>
        <v>08_80&gt;</v>
      </c>
      <c r="Q600" s="9" t="s">
        <v>283</v>
      </c>
      <c r="R600" s="9" t="s">
        <v>631</v>
      </c>
      <c r="S600" s="9">
        <f t="shared" si="54"/>
        <v>939930</v>
      </c>
      <c r="T600" s="9">
        <f t="shared" si="52"/>
        <v>12806</v>
      </c>
      <c r="W600" s="97"/>
    </row>
    <row r="601" spans="1:23" ht="14.45" x14ac:dyDescent="0.3">
      <c r="A601" s="9">
        <v>16</v>
      </c>
      <c r="B601" s="9" t="s">
        <v>14</v>
      </c>
      <c r="C601" s="9" t="s">
        <v>135</v>
      </c>
      <c r="D601" s="9" t="s">
        <v>228</v>
      </c>
      <c r="E601" s="9" t="s">
        <v>227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3"/>
        <v>16_80-85</v>
      </c>
      <c r="O601" s="17" t="str">
        <f t="shared" si="50"/>
        <v>8_80-90</v>
      </c>
      <c r="P601" s="17" t="str">
        <f t="shared" si="51"/>
        <v>08_80&gt;</v>
      </c>
      <c r="Q601" s="9" t="s">
        <v>283</v>
      </c>
      <c r="R601" s="9" t="s">
        <v>631</v>
      </c>
      <c r="S601" s="9">
        <f t="shared" si="54"/>
        <v>1299568</v>
      </c>
      <c r="T601" s="9">
        <f t="shared" si="52"/>
        <v>17705</v>
      </c>
      <c r="W601" s="97"/>
    </row>
    <row r="602" spans="1:23" ht="14.45" x14ac:dyDescent="0.3">
      <c r="A602" s="9">
        <v>279</v>
      </c>
      <c r="B602" s="9" t="s">
        <v>14</v>
      </c>
      <c r="C602" s="9" t="s">
        <v>490</v>
      </c>
      <c r="D602" s="9" t="s">
        <v>228</v>
      </c>
      <c r="E602" s="9" t="s">
        <v>227</v>
      </c>
      <c r="F602" s="9" t="s">
        <v>5</v>
      </c>
      <c r="G602" s="9" t="s">
        <v>169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3"/>
        <v>22_110-115</v>
      </c>
      <c r="O602" s="17" t="str">
        <f t="shared" si="50"/>
        <v>11_110-120</v>
      </c>
      <c r="P602" s="17" t="str">
        <f t="shared" si="51"/>
        <v>08_80&gt;</v>
      </c>
      <c r="Q602" s="9" t="s">
        <v>283</v>
      </c>
      <c r="R602" s="9" t="s">
        <v>631</v>
      </c>
      <c r="S602" s="9">
        <f t="shared" si="54"/>
        <v>30852657</v>
      </c>
      <c r="T602" s="9">
        <f t="shared" si="52"/>
        <v>420336</v>
      </c>
      <c r="W602" s="97"/>
    </row>
    <row r="603" spans="1:23" ht="14.45" x14ac:dyDescent="0.3">
      <c r="A603" s="9">
        <v>182</v>
      </c>
      <c r="B603" s="9" t="s">
        <v>14</v>
      </c>
      <c r="C603" s="9" t="s">
        <v>519</v>
      </c>
      <c r="D603" s="9" t="s">
        <v>228</v>
      </c>
      <c r="E603" s="9" t="s">
        <v>227</v>
      </c>
      <c r="F603" s="9" t="s">
        <v>1</v>
      </c>
      <c r="G603" s="9" t="s">
        <v>303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3"/>
        <v>22_110-115</v>
      </c>
      <c r="O603" s="17" t="str">
        <f t="shared" si="50"/>
        <v>11_110-120</v>
      </c>
      <c r="P603" s="17" t="str">
        <f t="shared" si="51"/>
        <v>08_80&gt;</v>
      </c>
      <c r="Q603" s="9" t="s">
        <v>283</v>
      </c>
      <c r="R603" s="9" t="s">
        <v>631</v>
      </c>
      <c r="S603" s="9">
        <f t="shared" si="54"/>
        <v>20747818</v>
      </c>
      <c r="T603" s="9">
        <f t="shared" si="52"/>
        <v>282668</v>
      </c>
      <c r="W603" s="97"/>
    </row>
    <row r="604" spans="1:23" ht="14.45" x14ac:dyDescent="0.3">
      <c r="A604" s="9">
        <v>6</v>
      </c>
      <c r="B604" s="9" t="s">
        <v>14</v>
      </c>
      <c r="C604" s="9" t="s">
        <v>133</v>
      </c>
      <c r="D604" s="9" t="s">
        <v>228</v>
      </c>
      <c r="E604" s="9" t="s">
        <v>227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3"/>
        <v>18_90-95</v>
      </c>
      <c r="O604" s="17" t="str">
        <f t="shared" ref="O604:O667" si="55">CONCATENATE(ROUNDDOWN(M604/10000,0),"_",ROUNDDOWN(M604/10000,0)*10,"-",ROUNDUP((M604+1)/10000,0)*10)</f>
        <v>9_90-100</v>
      </c>
      <c r="P604" s="17" t="str">
        <f t="shared" ref="P604:P667" si="56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283</v>
      </c>
      <c r="R604" s="9" t="s">
        <v>631</v>
      </c>
      <c r="S604" s="9">
        <f t="shared" si="54"/>
        <v>566628</v>
      </c>
      <c r="T604" s="9">
        <f t="shared" ref="T604:T667" si="57">ROUND(S604/73.4,0)</f>
        <v>7720</v>
      </c>
      <c r="W604" s="97"/>
    </row>
    <row r="605" spans="1:23" ht="14.45" x14ac:dyDescent="0.3">
      <c r="A605" s="9">
        <v>1797</v>
      </c>
      <c r="B605" s="9" t="s">
        <v>14</v>
      </c>
      <c r="C605" s="9" t="s">
        <v>462</v>
      </c>
      <c r="D605" s="9" t="s">
        <v>228</v>
      </c>
      <c r="E605" s="9" t="s">
        <v>227</v>
      </c>
      <c r="F605" s="9" t="s">
        <v>5</v>
      </c>
      <c r="G605" s="9" t="s">
        <v>169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3"/>
        <v>22_110-115</v>
      </c>
      <c r="O605" s="17" t="str">
        <f t="shared" si="55"/>
        <v>11_110-120</v>
      </c>
      <c r="P605" s="17" t="str">
        <f t="shared" si="56"/>
        <v>08_80&gt;</v>
      </c>
      <c r="Q605" s="9" t="s">
        <v>283</v>
      </c>
      <c r="R605" s="9" t="s">
        <v>631</v>
      </c>
      <c r="S605" s="9">
        <f t="shared" si="54"/>
        <v>206653203</v>
      </c>
      <c r="T605" s="9">
        <f t="shared" si="57"/>
        <v>2815439</v>
      </c>
      <c r="W605" s="97"/>
    </row>
    <row r="606" spans="1:23" ht="14.45" x14ac:dyDescent="0.3">
      <c r="A606" s="9">
        <v>126</v>
      </c>
      <c r="B606" s="9" t="s">
        <v>14</v>
      </c>
      <c r="C606" s="9" t="s">
        <v>520</v>
      </c>
      <c r="D606" s="9" t="s">
        <v>228</v>
      </c>
      <c r="E606" s="9" t="s">
        <v>227</v>
      </c>
      <c r="F606" s="9" t="s">
        <v>1</v>
      </c>
      <c r="G606" s="9" t="s">
        <v>303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3"/>
        <v>17_85-90</v>
      </c>
      <c r="O606" s="17" t="str">
        <f t="shared" si="55"/>
        <v>8_80-90</v>
      </c>
      <c r="P606" s="17" t="str">
        <f t="shared" si="56"/>
        <v>08_80&gt;</v>
      </c>
      <c r="Q606" s="9" t="s">
        <v>283</v>
      </c>
      <c r="R606" s="9" t="s">
        <v>631</v>
      </c>
      <c r="S606" s="9">
        <f t="shared" si="54"/>
        <v>11009880</v>
      </c>
      <c r="T606" s="9">
        <f t="shared" si="57"/>
        <v>149998</v>
      </c>
      <c r="W606" s="97"/>
    </row>
    <row r="607" spans="1:23" ht="14.45" x14ac:dyDescent="0.3">
      <c r="A607" s="9">
        <v>1</v>
      </c>
      <c r="B607" s="9" t="s">
        <v>14</v>
      </c>
      <c r="C607" s="9" t="s">
        <v>712</v>
      </c>
      <c r="D607" s="9" t="s">
        <v>222</v>
      </c>
      <c r="E607" s="9" t="s">
        <v>227</v>
      </c>
      <c r="F607" s="9" t="s">
        <v>5</v>
      </c>
      <c r="G607" s="9" t="s">
        <v>67</v>
      </c>
      <c r="H607" s="9" t="s">
        <v>713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3"/>
        <v>18_90-95</v>
      </c>
      <c r="O607" s="17" t="str">
        <f t="shared" si="55"/>
        <v>9_90-100</v>
      </c>
      <c r="P607" s="17" t="str">
        <f t="shared" si="56"/>
        <v>08_80&gt;</v>
      </c>
      <c r="Q607" s="9" t="s">
        <v>283</v>
      </c>
      <c r="R607" s="9" t="s">
        <v>631</v>
      </c>
      <c r="S607" s="9">
        <f t="shared" si="54"/>
        <v>91300</v>
      </c>
      <c r="T607" s="9">
        <f t="shared" si="57"/>
        <v>1244</v>
      </c>
      <c r="W607" s="97"/>
    </row>
    <row r="608" spans="1:23" ht="14.45" x14ac:dyDescent="0.3">
      <c r="A608" s="9">
        <v>307</v>
      </c>
      <c r="B608" s="9" t="s">
        <v>14</v>
      </c>
      <c r="C608" s="9" t="s">
        <v>491</v>
      </c>
      <c r="D608" s="9" t="s">
        <v>222</v>
      </c>
      <c r="E608" s="9" t="s">
        <v>227</v>
      </c>
      <c r="F608" s="9" t="s">
        <v>5</v>
      </c>
      <c r="G608" s="9" t="s">
        <v>169</v>
      </c>
      <c r="H608" s="9" t="s">
        <v>174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3"/>
        <v>24_120-125</v>
      </c>
      <c r="O608" s="17" t="str">
        <f t="shared" si="55"/>
        <v>12_120-130</v>
      </c>
      <c r="P608" s="17" t="str">
        <f t="shared" si="56"/>
        <v>08_80&gt;</v>
      </c>
      <c r="Q608" s="9" t="s">
        <v>283</v>
      </c>
      <c r="R608" s="9" t="s">
        <v>631</v>
      </c>
      <c r="S608" s="9">
        <f t="shared" si="54"/>
        <v>37511102</v>
      </c>
      <c r="T608" s="9">
        <f t="shared" si="57"/>
        <v>511050</v>
      </c>
      <c r="W608" s="97"/>
    </row>
    <row r="609" spans="1:23" ht="14.45" x14ac:dyDescent="0.3">
      <c r="A609" s="9">
        <v>67</v>
      </c>
      <c r="B609" s="9" t="s">
        <v>14</v>
      </c>
      <c r="C609" s="9" t="s">
        <v>521</v>
      </c>
      <c r="D609" s="9" t="s">
        <v>224</v>
      </c>
      <c r="E609" s="9" t="s">
        <v>227</v>
      </c>
      <c r="F609" s="9" t="s">
        <v>1</v>
      </c>
      <c r="G609" s="9" t="s">
        <v>303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3"/>
        <v>17_85-90</v>
      </c>
      <c r="O609" s="17" t="str">
        <f t="shared" si="55"/>
        <v>8_80-90</v>
      </c>
      <c r="P609" s="17" t="str">
        <f t="shared" si="56"/>
        <v>08_80&gt;</v>
      </c>
      <c r="Q609" s="9" t="s">
        <v>283</v>
      </c>
      <c r="R609" s="9" t="s">
        <v>631</v>
      </c>
      <c r="S609" s="9">
        <f t="shared" si="54"/>
        <v>5882265</v>
      </c>
      <c r="T609" s="9">
        <f t="shared" si="57"/>
        <v>80140</v>
      </c>
      <c r="W609" s="97"/>
    </row>
    <row r="610" spans="1:23" ht="14.45" x14ac:dyDescent="0.3">
      <c r="A610" s="9">
        <v>1</v>
      </c>
      <c r="B610" s="9" t="s">
        <v>14</v>
      </c>
      <c r="C610" s="9" t="s">
        <v>714</v>
      </c>
      <c r="D610" s="9" t="s">
        <v>228</v>
      </c>
      <c r="E610" s="9" t="s">
        <v>227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3"/>
        <v>25_125-130</v>
      </c>
      <c r="O610" s="17" t="str">
        <f t="shared" si="55"/>
        <v>12_120-130</v>
      </c>
      <c r="P610" s="17" t="str">
        <f t="shared" si="56"/>
        <v>08_80&gt;</v>
      </c>
      <c r="Q610" s="9" t="s">
        <v>283</v>
      </c>
      <c r="R610" s="9" t="s">
        <v>631</v>
      </c>
      <c r="S610" s="9">
        <f t="shared" si="54"/>
        <v>126450</v>
      </c>
      <c r="T610" s="9">
        <f t="shared" si="57"/>
        <v>1723</v>
      </c>
      <c r="W610" s="97"/>
    </row>
    <row r="611" spans="1:23" ht="14.45" x14ac:dyDescent="0.3">
      <c r="A611" s="9">
        <v>7</v>
      </c>
      <c r="B611" s="9" t="s">
        <v>14</v>
      </c>
      <c r="C611" s="9" t="s">
        <v>158</v>
      </c>
      <c r="D611" s="9" t="s">
        <v>228</v>
      </c>
      <c r="E611" s="9" t="s">
        <v>227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3"/>
        <v>26_130-135</v>
      </c>
      <c r="O611" s="17" t="str">
        <f t="shared" si="55"/>
        <v>13_130-140</v>
      </c>
      <c r="P611" s="17" t="str">
        <f t="shared" si="56"/>
        <v>08_80&gt;</v>
      </c>
      <c r="Q611" s="9" t="s">
        <v>283</v>
      </c>
      <c r="R611" s="9" t="s">
        <v>631</v>
      </c>
      <c r="S611" s="9">
        <f t="shared" si="54"/>
        <v>929635</v>
      </c>
      <c r="T611" s="9">
        <f t="shared" si="57"/>
        <v>12665</v>
      </c>
      <c r="W611" s="97"/>
    </row>
    <row r="612" spans="1:23" ht="14.45" x14ac:dyDescent="0.3">
      <c r="A612" s="9">
        <v>47</v>
      </c>
      <c r="B612" s="9" t="s">
        <v>14</v>
      </c>
      <c r="C612" s="9" t="s">
        <v>492</v>
      </c>
      <c r="D612" s="9" t="s">
        <v>228</v>
      </c>
      <c r="E612" s="9" t="s">
        <v>227</v>
      </c>
      <c r="F612" s="9" t="s">
        <v>5</v>
      </c>
      <c r="G612" s="9" t="s">
        <v>169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3"/>
        <v>27_135-140</v>
      </c>
      <c r="O612" s="17" t="str">
        <f t="shared" si="55"/>
        <v>13_130-140</v>
      </c>
      <c r="P612" s="17" t="str">
        <f t="shared" si="56"/>
        <v>08_80&gt;</v>
      </c>
      <c r="Q612" s="9" t="s">
        <v>283</v>
      </c>
      <c r="R612" s="9" t="s">
        <v>631</v>
      </c>
      <c r="S612" s="9">
        <f t="shared" si="54"/>
        <v>6370568</v>
      </c>
      <c r="T612" s="9">
        <f t="shared" si="57"/>
        <v>86792</v>
      </c>
      <c r="W612" s="97"/>
    </row>
    <row r="613" spans="1:23" ht="14.45" x14ac:dyDescent="0.3">
      <c r="A613" s="9">
        <v>9</v>
      </c>
      <c r="B613" s="9" t="s">
        <v>14</v>
      </c>
      <c r="C613" s="9" t="s">
        <v>159</v>
      </c>
      <c r="D613" s="9" t="s">
        <v>228</v>
      </c>
      <c r="E613" s="9" t="s">
        <v>227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3"/>
        <v>29_145-150</v>
      </c>
      <c r="O613" s="17" t="str">
        <f t="shared" si="55"/>
        <v>14_140-150</v>
      </c>
      <c r="P613" s="17" t="str">
        <f t="shared" si="56"/>
        <v>08_80&gt;</v>
      </c>
      <c r="Q613" s="9" t="s">
        <v>283</v>
      </c>
      <c r="R613" s="9" t="s">
        <v>631</v>
      </c>
      <c r="S613" s="9">
        <f t="shared" si="54"/>
        <v>1342728</v>
      </c>
      <c r="T613" s="9">
        <f t="shared" si="57"/>
        <v>18293</v>
      </c>
      <c r="W613" s="97"/>
    </row>
    <row r="614" spans="1:23" ht="14.45" x14ac:dyDescent="0.3">
      <c r="A614" s="9">
        <v>336</v>
      </c>
      <c r="B614" s="9" t="s">
        <v>14</v>
      </c>
      <c r="C614" s="9" t="s">
        <v>493</v>
      </c>
      <c r="D614" s="9" t="s">
        <v>228</v>
      </c>
      <c r="E614" s="9" t="s">
        <v>227</v>
      </c>
      <c r="F614" s="9" t="s">
        <v>5</v>
      </c>
      <c r="G614" s="9" t="s">
        <v>169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3"/>
        <v>28_140-145</v>
      </c>
      <c r="O614" s="17" t="str">
        <f t="shared" si="55"/>
        <v>14_140-150</v>
      </c>
      <c r="P614" s="17" t="str">
        <f t="shared" si="56"/>
        <v>08_80&gt;</v>
      </c>
      <c r="Q614" s="9" t="s">
        <v>283</v>
      </c>
      <c r="R614" s="9" t="s">
        <v>631</v>
      </c>
      <c r="S614" s="9">
        <f t="shared" si="54"/>
        <v>47526528</v>
      </c>
      <c r="T614" s="9">
        <f t="shared" si="57"/>
        <v>647500</v>
      </c>
      <c r="W614" s="97"/>
    </row>
    <row r="615" spans="1:23" ht="14.45" x14ac:dyDescent="0.3">
      <c r="A615" s="9">
        <v>6</v>
      </c>
      <c r="B615" s="9" t="s">
        <v>14</v>
      </c>
      <c r="C615" s="9" t="s">
        <v>137</v>
      </c>
      <c r="D615" s="9" t="s">
        <v>228</v>
      </c>
      <c r="E615" s="9" t="s">
        <v>227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3"/>
        <v>27_135-140</v>
      </c>
      <c r="O615" s="17" t="str">
        <f t="shared" si="55"/>
        <v>13_130-140</v>
      </c>
      <c r="P615" s="17" t="str">
        <f t="shared" si="56"/>
        <v>08_80&gt;</v>
      </c>
      <c r="Q615" s="9" t="s">
        <v>283</v>
      </c>
      <c r="R615" s="9" t="s">
        <v>631</v>
      </c>
      <c r="S615" s="9">
        <f t="shared" si="54"/>
        <v>833196</v>
      </c>
      <c r="T615" s="9">
        <f t="shared" si="57"/>
        <v>11351</v>
      </c>
      <c r="W615" s="97"/>
    </row>
    <row r="616" spans="1:23" ht="14.45" x14ac:dyDescent="0.3">
      <c r="A616" s="9">
        <v>32</v>
      </c>
      <c r="B616" s="9" t="s">
        <v>14</v>
      </c>
      <c r="C616" s="9" t="s">
        <v>494</v>
      </c>
      <c r="D616" s="9" t="s">
        <v>228</v>
      </c>
      <c r="E616" s="9" t="s">
        <v>227</v>
      </c>
      <c r="F616" s="9" t="s">
        <v>5</v>
      </c>
      <c r="G616" s="9" t="s">
        <v>169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3"/>
        <v>20_100-105</v>
      </c>
      <c r="O616" s="17" t="str">
        <f t="shared" si="55"/>
        <v>10_100-110</v>
      </c>
      <c r="P616" s="17" t="str">
        <f t="shared" si="56"/>
        <v>08_80&gt;</v>
      </c>
      <c r="Q616" s="9" t="s">
        <v>283</v>
      </c>
      <c r="R616" s="9" t="s">
        <v>631</v>
      </c>
      <c r="S616" s="9">
        <f t="shared" si="54"/>
        <v>3357472</v>
      </c>
      <c r="T616" s="9">
        <f t="shared" si="57"/>
        <v>45742</v>
      </c>
      <c r="W616" s="97"/>
    </row>
    <row r="617" spans="1:23" ht="14.45" x14ac:dyDescent="0.3">
      <c r="A617" s="9">
        <v>41</v>
      </c>
      <c r="B617" s="9" t="s">
        <v>14</v>
      </c>
      <c r="C617" s="9" t="s">
        <v>715</v>
      </c>
      <c r="D617" s="9" t="s">
        <v>228</v>
      </c>
      <c r="E617" s="9" t="s">
        <v>223</v>
      </c>
      <c r="F617" s="9" t="s">
        <v>5</v>
      </c>
      <c r="G617" s="9" t="s">
        <v>169</v>
      </c>
      <c r="H617" s="9" t="s">
        <v>398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3"/>
        <v>15_75-80</v>
      </c>
      <c r="O617" s="17" t="str">
        <f t="shared" si="55"/>
        <v>7_70-80</v>
      </c>
      <c r="P617" s="17" t="str">
        <f t="shared" si="56"/>
        <v>07_70-80</v>
      </c>
      <c r="Q617" s="9" t="s">
        <v>283</v>
      </c>
      <c r="R617" s="9" t="s">
        <v>631</v>
      </c>
      <c r="S617" s="9">
        <f t="shared" si="54"/>
        <v>3121945</v>
      </c>
      <c r="T617" s="9">
        <f t="shared" si="57"/>
        <v>42533</v>
      </c>
      <c r="W617" s="97"/>
    </row>
    <row r="618" spans="1:23" ht="14.45" x14ac:dyDescent="0.3">
      <c r="A618" s="9">
        <v>67</v>
      </c>
      <c r="B618" s="9" t="s">
        <v>14</v>
      </c>
      <c r="C618" s="9" t="s">
        <v>577</v>
      </c>
      <c r="D618" s="9" t="s">
        <v>228</v>
      </c>
      <c r="E618" s="9" t="s">
        <v>223</v>
      </c>
      <c r="F618" s="9" t="s">
        <v>5</v>
      </c>
      <c r="G618" s="9" t="s">
        <v>518</v>
      </c>
      <c r="H618" s="9" t="s">
        <v>555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3"/>
        <v>17_85-90</v>
      </c>
      <c r="O618" s="17" t="str">
        <f t="shared" si="55"/>
        <v>8_80-90</v>
      </c>
      <c r="P618" s="17" t="str">
        <f t="shared" si="56"/>
        <v>08_80&gt;</v>
      </c>
      <c r="Q618" s="9" t="s">
        <v>283</v>
      </c>
      <c r="R618" s="9" t="s">
        <v>631</v>
      </c>
      <c r="S618" s="9">
        <f t="shared" si="54"/>
        <v>5864577</v>
      </c>
      <c r="T618" s="9">
        <f t="shared" si="57"/>
        <v>79899</v>
      </c>
      <c r="W618" s="97"/>
    </row>
    <row r="619" spans="1:23" ht="14.45" x14ac:dyDescent="0.3">
      <c r="A619" s="9">
        <v>86</v>
      </c>
      <c r="B619" s="9" t="s">
        <v>14</v>
      </c>
      <c r="C619" s="9" t="s">
        <v>417</v>
      </c>
      <c r="D619" s="9" t="s">
        <v>225</v>
      </c>
      <c r="E619" s="9" t="s">
        <v>223</v>
      </c>
      <c r="F619" s="9" t="s">
        <v>5</v>
      </c>
      <c r="G619" s="9" t="s">
        <v>350</v>
      </c>
      <c r="H619" s="9" t="s">
        <v>147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3"/>
        <v>24_120-125</v>
      </c>
      <c r="O619" s="17" t="str">
        <f t="shared" si="55"/>
        <v>12_120-130</v>
      </c>
      <c r="P619" s="17" t="str">
        <f t="shared" si="56"/>
        <v>08_80&gt;</v>
      </c>
      <c r="Q619" s="9" t="s">
        <v>283</v>
      </c>
      <c r="R619" s="9" t="s">
        <v>631</v>
      </c>
      <c r="S619" s="9">
        <f t="shared" si="54"/>
        <v>10679566</v>
      </c>
      <c r="T619" s="9">
        <f t="shared" si="57"/>
        <v>145498</v>
      </c>
      <c r="W619" s="97"/>
    </row>
    <row r="620" spans="1:23" ht="14.45" x14ac:dyDescent="0.3">
      <c r="A620" s="9">
        <v>6</v>
      </c>
      <c r="B620" s="9" t="s">
        <v>14</v>
      </c>
      <c r="C620" s="9" t="s">
        <v>716</v>
      </c>
      <c r="D620" s="9" t="s">
        <v>222</v>
      </c>
      <c r="E620" s="9" t="s">
        <v>223</v>
      </c>
      <c r="F620" s="9" t="s">
        <v>5</v>
      </c>
      <c r="G620" s="9" t="s">
        <v>182</v>
      </c>
      <c r="H620" s="9" t="s">
        <v>337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3"/>
        <v>19_95-100</v>
      </c>
      <c r="O620" s="17" t="str">
        <f t="shared" si="55"/>
        <v>9_90-100</v>
      </c>
      <c r="P620" s="17" t="str">
        <f t="shared" si="56"/>
        <v>08_80&gt;</v>
      </c>
      <c r="Q620" s="9" t="s">
        <v>283</v>
      </c>
      <c r="R620" s="9" t="s">
        <v>631</v>
      </c>
      <c r="S620" s="9">
        <f t="shared" si="54"/>
        <v>588678</v>
      </c>
      <c r="T620" s="9">
        <f t="shared" si="57"/>
        <v>8020</v>
      </c>
      <c r="W620" s="97"/>
    </row>
    <row r="621" spans="1:23" ht="14.45" x14ac:dyDescent="0.3">
      <c r="A621" s="9">
        <v>425</v>
      </c>
      <c r="B621" s="9" t="s">
        <v>14</v>
      </c>
      <c r="C621" s="9" t="s">
        <v>616</v>
      </c>
      <c r="D621" s="9" t="s">
        <v>222</v>
      </c>
      <c r="E621" s="9" t="s">
        <v>223</v>
      </c>
      <c r="F621" s="9" t="s">
        <v>5</v>
      </c>
      <c r="G621" s="9" t="s">
        <v>518</v>
      </c>
      <c r="H621" s="9" t="s">
        <v>555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3"/>
        <v>20_100-105</v>
      </c>
      <c r="O621" s="17" t="str">
        <f t="shared" si="55"/>
        <v>10_100-110</v>
      </c>
      <c r="P621" s="17" t="str">
        <f t="shared" si="56"/>
        <v>08_80&gt;</v>
      </c>
      <c r="Q621" s="9" t="s">
        <v>283</v>
      </c>
      <c r="R621" s="9" t="s">
        <v>631</v>
      </c>
      <c r="S621" s="9">
        <f t="shared" si="54"/>
        <v>43063550</v>
      </c>
      <c r="T621" s="9">
        <f t="shared" si="57"/>
        <v>586697</v>
      </c>
      <c r="W621" s="97"/>
    </row>
    <row r="622" spans="1:23" ht="14.45" x14ac:dyDescent="0.3">
      <c r="A622" s="9">
        <v>35</v>
      </c>
      <c r="B622" s="9" t="s">
        <v>14</v>
      </c>
      <c r="C622" s="9" t="s">
        <v>461</v>
      </c>
      <c r="D622" s="9" t="s">
        <v>228</v>
      </c>
      <c r="E622" s="9" t="s">
        <v>223</v>
      </c>
      <c r="F622" s="9" t="s">
        <v>1</v>
      </c>
      <c r="G622" s="9" t="s">
        <v>303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3"/>
        <v>14_70-75</v>
      </c>
      <c r="O622" s="17" t="str">
        <f t="shared" si="55"/>
        <v>7_70-80</v>
      </c>
      <c r="P622" s="17" t="str">
        <f t="shared" si="56"/>
        <v>07_70-80</v>
      </c>
      <c r="Q622" s="9" t="s">
        <v>283</v>
      </c>
      <c r="R622" s="9" t="s">
        <v>631</v>
      </c>
      <c r="S622" s="9">
        <f t="shared" si="54"/>
        <v>2471490</v>
      </c>
      <c r="T622" s="9">
        <f t="shared" si="57"/>
        <v>33672</v>
      </c>
      <c r="W622" s="97"/>
    </row>
    <row r="623" spans="1:23" ht="14.45" x14ac:dyDescent="0.3">
      <c r="A623" s="9">
        <v>41</v>
      </c>
      <c r="B623" s="9" t="s">
        <v>14</v>
      </c>
      <c r="C623" s="9" t="s">
        <v>717</v>
      </c>
      <c r="D623" s="9" t="s">
        <v>222</v>
      </c>
      <c r="E623" s="9" t="s">
        <v>223</v>
      </c>
      <c r="F623" s="9" t="s">
        <v>5</v>
      </c>
      <c r="G623" s="9" t="s">
        <v>182</v>
      </c>
      <c r="H623" s="9" t="s">
        <v>367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3"/>
        <v>17_85-90</v>
      </c>
      <c r="O623" s="17" t="str">
        <f t="shared" si="55"/>
        <v>8_80-90</v>
      </c>
      <c r="P623" s="17" t="str">
        <f t="shared" si="56"/>
        <v>08_80&gt;</v>
      </c>
      <c r="Q623" s="9" t="s">
        <v>283</v>
      </c>
      <c r="R623" s="9" t="s">
        <v>631</v>
      </c>
      <c r="S623" s="9">
        <f t="shared" si="54"/>
        <v>3666630</v>
      </c>
      <c r="T623" s="9">
        <f t="shared" si="57"/>
        <v>49954</v>
      </c>
      <c r="W623" s="97"/>
    </row>
    <row r="624" spans="1:23" ht="14.45" x14ac:dyDescent="0.3">
      <c r="A624" s="9">
        <v>101</v>
      </c>
      <c r="B624" s="9" t="s">
        <v>14</v>
      </c>
      <c r="C624" s="9" t="s">
        <v>578</v>
      </c>
      <c r="D624" s="9" t="s">
        <v>222</v>
      </c>
      <c r="E624" s="9" t="s">
        <v>223</v>
      </c>
      <c r="F624" s="9" t="s">
        <v>5</v>
      </c>
      <c r="G624" s="9" t="s">
        <v>518</v>
      </c>
      <c r="H624" s="9" t="s">
        <v>555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3"/>
        <v>18_90-95</v>
      </c>
      <c r="O624" s="17" t="str">
        <f t="shared" si="55"/>
        <v>9_90-100</v>
      </c>
      <c r="P624" s="17" t="str">
        <f t="shared" si="56"/>
        <v>08_80&gt;</v>
      </c>
      <c r="Q624" s="9" t="s">
        <v>283</v>
      </c>
      <c r="R624" s="9" t="s">
        <v>631</v>
      </c>
      <c r="S624" s="9">
        <f t="shared" si="54"/>
        <v>9571669</v>
      </c>
      <c r="T624" s="9">
        <f t="shared" si="57"/>
        <v>130404</v>
      </c>
      <c r="W624" s="97"/>
    </row>
    <row r="625" spans="1:23" ht="14.45" x14ac:dyDescent="0.3">
      <c r="A625" s="9">
        <v>204</v>
      </c>
      <c r="B625" s="9" t="s">
        <v>14</v>
      </c>
      <c r="C625" s="9" t="s">
        <v>718</v>
      </c>
      <c r="D625" s="9" t="s">
        <v>228</v>
      </c>
      <c r="E625" s="9" t="s">
        <v>227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3"/>
        <v>5_25-30</v>
      </c>
      <c r="O625" s="17" t="str">
        <f t="shared" si="55"/>
        <v>2_20-30</v>
      </c>
      <c r="P625" s="17" t="str">
        <f t="shared" si="56"/>
        <v>02_20-30</v>
      </c>
      <c r="Q625" s="9" t="s">
        <v>283</v>
      </c>
      <c r="R625" s="9" t="s">
        <v>631</v>
      </c>
      <c r="S625" s="9">
        <f t="shared" si="54"/>
        <v>5650800</v>
      </c>
      <c r="T625" s="9">
        <f t="shared" si="57"/>
        <v>76986</v>
      </c>
      <c r="W625" s="97"/>
    </row>
    <row r="626" spans="1:23" ht="14.45" x14ac:dyDescent="0.3">
      <c r="A626" s="9">
        <v>29</v>
      </c>
      <c r="B626" s="9" t="s">
        <v>14</v>
      </c>
      <c r="C626" s="9" t="s">
        <v>719</v>
      </c>
      <c r="D626" s="9" t="s">
        <v>228</v>
      </c>
      <c r="E626" s="9" t="s">
        <v>227</v>
      </c>
      <c r="F626" s="9" t="s">
        <v>5</v>
      </c>
      <c r="G626" s="9" t="s">
        <v>182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3"/>
        <v>8_40-45</v>
      </c>
      <c r="O626" s="17" t="str">
        <f t="shared" si="55"/>
        <v>4_40-50</v>
      </c>
      <c r="P626" s="17" t="str">
        <f t="shared" si="56"/>
        <v>04_40-50</v>
      </c>
      <c r="Q626" s="9" t="s">
        <v>283</v>
      </c>
      <c r="R626" s="9" t="s">
        <v>631</v>
      </c>
      <c r="S626" s="9">
        <f t="shared" si="54"/>
        <v>1254250</v>
      </c>
      <c r="T626" s="9">
        <f t="shared" si="57"/>
        <v>17088</v>
      </c>
      <c r="W626" s="97"/>
    </row>
    <row r="627" spans="1:23" ht="14.45" x14ac:dyDescent="0.3">
      <c r="A627" s="9">
        <v>76</v>
      </c>
      <c r="B627" s="9" t="s">
        <v>14</v>
      </c>
      <c r="C627" s="9" t="s">
        <v>579</v>
      </c>
      <c r="D627" s="9" t="s">
        <v>228</v>
      </c>
      <c r="E627" s="9" t="s">
        <v>227</v>
      </c>
      <c r="F627" s="9" t="s">
        <v>5</v>
      </c>
      <c r="G627" s="9" t="s">
        <v>182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3"/>
        <v>9_45-50</v>
      </c>
      <c r="O627" s="17" t="str">
        <f t="shared" si="55"/>
        <v>4_40-50</v>
      </c>
      <c r="P627" s="17" t="str">
        <f t="shared" si="56"/>
        <v>04_40-50</v>
      </c>
      <c r="Q627" s="9" t="s">
        <v>283</v>
      </c>
      <c r="R627" s="9" t="s">
        <v>631</v>
      </c>
      <c r="S627" s="9">
        <f t="shared" si="54"/>
        <v>3718224</v>
      </c>
      <c r="T627" s="9">
        <f t="shared" si="57"/>
        <v>50657</v>
      </c>
      <c r="W627" s="97"/>
    </row>
    <row r="628" spans="1:23" ht="14.45" x14ac:dyDescent="0.3">
      <c r="A628" s="9">
        <v>634</v>
      </c>
      <c r="B628" s="9" t="s">
        <v>14</v>
      </c>
      <c r="C628" s="9" t="s">
        <v>720</v>
      </c>
      <c r="D628" s="9" t="s">
        <v>228</v>
      </c>
      <c r="E628" s="9" t="s">
        <v>227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3"/>
        <v>9_45-50</v>
      </c>
      <c r="O628" s="17" t="str">
        <f t="shared" si="55"/>
        <v>4_40-50</v>
      </c>
      <c r="P628" s="17" t="str">
        <f t="shared" si="56"/>
        <v>04_40-50</v>
      </c>
      <c r="Q628" s="9" t="s">
        <v>283</v>
      </c>
      <c r="R628" s="9" t="s">
        <v>631</v>
      </c>
      <c r="S628" s="9">
        <f t="shared" si="54"/>
        <v>30888480</v>
      </c>
      <c r="T628" s="9">
        <f t="shared" si="57"/>
        <v>420824</v>
      </c>
      <c r="W628" s="97"/>
    </row>
    <row r="629" spans="1:23" ht="14.45" x14ac:dyDescent="0.3">
      <c r="A629" s="9">
        <v>1484</v>
      </c>
      <c r="B629" s="9" t="s">
        <v>14</v>
      </c>
      <c r="C629" s="9" t="s">
        <v>489</v>
      </c>
      <c r="D629" s="9" t="s">
        <v>224</v>
      </c>
      <c r="E629" s="9" t="s">
        <v>227</v>
      </c>
      <c r="F629" s="9" t="s">
        <v>5</v>
      </c>
      <c r="G629" s="9" t="s">
        <v>182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3"/>
        <v>10_50-55</v>
      </c>
      <c r="O629" s="17" t="str">
        <f t="shared" si="55"/>
        <v>5_50-60</v>
      </c>
      <c r="P629" s="17" t="str">
        <f t="shared" si="56"/>
        <v>05_50-60</v>
      </c>
      <c r="Q629" s="9" t="s">
        <v>283</v>
      </c>
      <c r="R629" s="9" t="s">
        <v>631</v>
      </c>
      <c r="S629" s="9">
        <f t="shared" si="54"/>
        <v>77838768</v>
      </c>
      <c r="T629" s="9">
        <f t="shared" si="57"/>
        <v>1060474</v>
      </c>
      <c r="W629" s="97"/>
    </row>
    <row r="630" spans="1:23" ht="14.45" x14ac:dyDescent="0.3">
      <c r="A630" s="9">
        <v>297</v>
      </c>
      <c r="B630" s="9" t="s">
        <v>14</v>
      </c>
      <c r="C630" s="9" t="s">
        <v>721</v>
      </c>
      <c r="D630" s="9" t="s">
        <v>224</v>
      </c>
      <c r="E630" s="9" t="s">
        <v>227</v>
      </c>
      <c r="F630" s="9" t="s">
        <v>5</v>
      </c>
      <c r="G630" s="9" t="s">
        <v>182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3"/>
        <v>10_50-55</v>
      </c>
      <c r="O630" s="17" t="str">
        <f t="shared" si="55"/>
        <v>5_50-60</v>
      </c>
      <c r="P630" s="17" t="str">
        <f t="shared" si="56"/>
        <v>05_50-60</v>
      </c>
      <c r="Q630" s="9" t="s">
        <v>283</v>
      </c>
      <c r="R630" s="9" t="s">
        <v>631</v>
      </c>
      <c r="S630" s="9">
        <f t="shared" si="54"/>
        <v>15280650</v>
      </c>
      <c r="T630" s="9">
        <f t="shared" si="57"/>
        <v>208183</v>
      </c>
      <c r="W630" s="97"/>
    </row>
    <row r="631" spans="1:23" ht="14.45" x14ac:dyDescent="0.3">
      <c r="A631" s="9">
        <v>1109</v>
      </c>
      <c r="B631" s="9" t="s">
        <v>14</v>
      </c>
      <c r="C631" s="9" t="s">
        <v>102</v>
      </c>
      <c r="D631" s="9" t="s">
        <v>224</v>
      </c>
      <c r="E631" s="9" t="s">
        <v>227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3"/>
        <v>9_45-50</v>
      </c>
      <c r="O631" s="17" t="str">
        <f t="shared" si="55"/>
        <v>4_40-50</v>
      </c>
      <c r="P631" s="17" t="str">
        <f t="shared" si="56"/>
        <v>04_40-50</v>
      </c>
      <c r="Q631" s="9" t="s">
        <v>283</v>
      </c>
      <c r="R631" s="9" t="s">
        <v>631</v>
      </c>
      <c r="S631" s="9">
        <f t="shared" si="54"/>
        <v>50961877</v>
      </c>
      <c r="T631" s="9">
        <f t="shared" si="57"/>
        <v>694304</v>
      </c>
      <c r="W631" s="97"/>
    </row>
    <row r="632" spans="1:23" ht="14.45" x14ac:dyDescent="0.3">
      <c r="A632" s="9">
        <v>269</v>
      </c>
      <c r="B632" s="9" t="s">
        <v>14</v>
      </c>
      <c r="C632" s="9" t="s">
        <v>722</v>
      </c>
      <c r="D632" s="9" t="s">
        <v>224</v>
      </c>
      <c r="E632" s="9" t="s">
        <v>227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3"/>
        <v>10_50-55</v>
      </c>
      <c r="O632" s="17" t="str">
        <f t="shared" si="55"/>
        <v>5_50-60</v>
      </c>
      <c r="P632" s="17" t="str">
        <f t="shared" si="56"/>
        <v>05_50-60</v>
      </c>
      <c r="Q632" s="9" t="s">
        <v>283</v>
      </c>
      <c r="R632" s="9" t="s">
        <v>631</v>
      </c>
      <c r="S632" s="9">
        <f t="shared" si="54"/>
        <v>14013824</v>
      </c>
      <c r="T632" s="9">
        <f t="shared" si="57"/>
        <v>190924</v>
      </c>
      <c r="W632" s="97"/>
    </row>
    <row r="633" spans="1:23" ht="14.45" x14ac:dyDescent="0.3">
      <c r="A633" s="9">
        <v>26</v>
      </c>
      <c r="B633" s="9" t="s">
        <v>14</v>
      </c>
      <c r="C633" s="9" t="s">
        <v>364</v>
      </c>
      <c r="D633" s="9" t="s">
        <v>228</v>
      </c>
      <c r="E633" s="9" t="s">
        <v>223</v>
      </c>
      <c r="F633" s="9" t="s">
        <v>5</v>
      </c>
      <c r="G633" s="9" t="s">
        <v>182</v>
      </c>
      <c r="H633" s="9" t="s">
        <v>365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3"/>
        <v>9_45-50</v>
      </c>
      <c r="O633" s="17" t="str">
        <f t="shared" si="55"/>
        <v>4_40-50</v>
      </c>
      <c r="P633" s="17" t="str">
        <f t="shared" si="56"/>
        <v>04_40-50</v>
      </c>
      <c r="Q633" s="9" t="s">
        <v>283</v>
      </c>
      <c r="R633" s="9" t="s">
        <v>631</v>
      </c>
      <c r="S633" s="9">
        <f t="shared" si="54"/>
        <v>1198132</v>
      </c>
      <c r="T633" s="9">
        <f t="shared" si="57"/>
        <v>16323</v>
      </c>
      <c r="W633" s="97"/>
    </row>
    <row r="634" spans="1:23" ht="14.45" x14ac:dyDescent="0.3">
      <c r="A634" s="9">
        <v>2</v>
      </c>
      <c r="B634" s="9" t="s">
        <v>14</v>
      </c>
      <c r="C634" s="9" t="s">
        <v>723</v>
      </c>
      <c r="D634" s="9" t="s">
        <v>228</v>
      </c>
      <c r="E634" s="9" t="s">
        <v>223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3"/>
        <v>8_40-45</v>
      </c>
      <c r="O634" s="17" t="str">
        <f t="shared" si="55"/>
        <v>4_40-50</v>
      </c>
      <c r="P634" s="17" t="str">
        <f t="shared" si="56"/>
        <v>04_40-50</v>
      </c>
      <c r="Q634" s="9" t="s">
        <v>283</v>
      </c>
      <c r="R634" s="9" t="s">
        <v>631</v>
      </c>
      <c r="S634" s="9">
        <f t="shared" si="54"/>
        <v>86646</v>
      </c>
      <c r="T634" s="9">
        <f t="shared" si="57"/>
        <v>1180</v>
      </c>
      <c r="W634" s="97"/>
    </row>
    <row r="635" spans="1:23" ht="14.45" x14ac:dyDescent="0.3">
      <c r="A635" s="9">
        <v>71</v>
      </c>
      <c r="B635" s="9" t="s">
        <v>14</v>
      </c>
      <c r="C635" s="9" t="s">
        <v>724</v>
      </c>
      <c r="D635" s="9" t="s">
        <v>228</v>
      </c>
      <c r="E635" s="9" t="s">
        <v>223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3"/>
        <v>8_40-45</v>
      </c>
      <c r="O635" s="17" t="str">
        <f t="shared" si="55"/>
        <v>4_40-50</v>
      </c>
      <c r="P635" s="17" t="str">
        <f t="shared" si="56"/>
        <v>04_40-50</v>
      </c>
      <c r="Q635" s="9" t="s">
        <v>283</v>
      </c>
      <c r="R635" s="9" t="s">
        <v>631</v>
      </c>
      <c r="S635" s="9">
        <f t="shared" si="54"/>
        <v>2963185</v>
      </c>
      <c r="T635" s="9">
        <f t="shared" si="57"/>
        <v>40370</v>
      </c>
      <c r="W635" s="97"/>
    </row>
    <row r="636" spans="1:23" ht="14.45" x14ac:dyDescent="0.3">
      <c r="A636" s="9">
        <v>268</v>
      </c>
      <c r="B636" s="9" t="s">
        <v>14</v>
      </c>
      <c r="C636" s="9" t="s">
        <v>203</v>
      </c>
      <c r="D636" s="9" t="s">
        <v>228</v>
      </c>
      <c r="E636" s="9" t="s">
        <v>223</v>
      </c>
      <c r="F636" s="9" t="s">
        <v>5</v>
      </c>
      <c r="G636" s="9" t="s">
        <v>182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3"/>
        <v>9_45-50</v>
      </c>
      <c r="O636" s="17" t="str">
        <f t="shared" si="55"/>
        <v>4_40-50</v>
      </c>
      <c r="P636" s="17" t="str">
        <f t="shared" si="56"/>
        <v>04_40-50</v>
      </c>
      <c r="Q636" s="9" t="s">
        <v>283</v>
      </c>
      <c r="R636" s="9" t="s">
        <v>631</v>
      </c>
      <c r="S636" s="9">
        <f t="shared" si="54"/>
        <v>12714188</v>
      </c>
      <c r="T636" s="9">
        <f t="shared" si="57"/>
        <v>173218</v>
      </c>
      <c r="W636" s="97"/>
    </row>
    <row r="637" spans="1:23" ht="14.45" x14ac:dyDescent="0.3">
      <c r="A637" s="9">
        <v>317</v>
      </c>
      <c r="B637" s="9" t="s">
        <v>14</v>
      </c>
      <c r="C637" s="9" t="s">
        <v>580</v>
      </c>
      <c r="D637" s="9" t="s">
        <v>228</v>
      </c>
      <c r="E637" s="9" t="s">
        <v>223</v>
      </c>
      <c r="F637" s="9" t="s">
        <v>5</v>
      </c>
      <c r="G637" s="9" t="s">
        <v>518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3"/>
        <v>10_50-55</v>
      </c>
      <c r="O637" s="17" t="str">
        <f t="shared" si="55"/>
        <v>5_50-60</v>
      </c>
      <c r="P637" s="17" t="str">
        <f t="shared" si="56"/>
        <v>05_50-60</v>
      </c>
      <c r="Q637" s="9" t="s">
        <v>283</v>
      </c>
      <c r="R637" s="9" t="s">
        <v>631</v>
      </c>
      <c r="S637" s="9">
        <f t="shared" si="54"/>
        <v>16161611</v>
      </c>
      <c r="T637" s="9">
        <f t="shared" si="57"/>
        <v>220185</v>
      </c>
      <c r="W637" s="97"/>
    </row>
    <row r="638" spans="1:23" ht="14.45" x14ac:dyDescent="0.3">
      <c r="A638" s="9">
        <v>4026</v>
      </c>
      <c r="B638" s="9" t="s">
        <v>14</v>
      </c>
      <c r="C638" s="9" t="s">
        <v>496</v>
      </c>
      <c r="D638" s="9" t="s">
        <v>228</v>
      </c>
      <c r="E638" s="9" t="s">
        <v>223</v>
      </c>
      <c r="F638" s="9" t="s">
        <v>1</v>
      </c>
      <c r="G638" s="9" t="s">
        <v>303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3"/>
        <v>8_40-45</v>
      </c>
      <c r="O638" s="17" t="str">
        <f t="shared" si="55"/>
        <v>4_40-50</v>
      </c>
      <c r="P638" s="17" t="str">
        <f t="shared" si="56"/>
        <v>04_40-50</v>
      </c>
      <c r="Q638" s="9" t="s">
        <v>283</v>
      </c>
      <c r="R638" s="9" t="s">
        <v>631</v>
      </c>
      <c r="S638" s="9">
        <f t="shared" si="54"/>
        <v>173814498</v>
      </c>
      <c r="T638" s="9">
        <f t="shared" si="57"/>
        <v>2368045</v>
      </c>
      <c r="W638" s="97"/>
    </row>
    <row r="639" spans="1:23" ht="14.45" x14ac:dyDescent="0.3">
      <c r="A639" s="9">
        <v>11</v>
      </c>
      <c r="B639" s="9" t="s">
        <v>14</v>
      </c>
      <c r="C639" s="9" t="s">
        <v>581</v>
      </c>
      <c r="D639" s="9" t="s">
        <v>222</v>
      </c>
      <c r="E639" s="9" t="s">
        <v>223</v>
      </c>
      <c r="F639" s="9" t="s">
        <v>5</v>
      </c>
      <c r="G639" s="9" t="s">
        <v>518</v>
      </c>
      <c r="H639" s="9" t="s">
        <v>331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3"/>
        <v>12_60-65</v>
      </c>
      <c r="O639" s="17" t="str">
        <f t="shared" si="55"/>
        <v>6_60-70</v>
      </c>
      <c r="P639" s="17" t="str">
        <f t="shared" si="56"/>
        <v>06_60-70</v>
      </c>
      <c r="Q639" s="9" t="s">
        <v>283</v>
      </c>
      <c r="R639" s="9" t="s">
        <v>631</v>
      </c>
      <c r="S639" s="9">
        <f t="shared" si="54"/>
        <v>674784</v>
      </c>
      <c r="T639" s="9">
        <f t="shared" si="57"/>
        <v>9193</v>
      </c>
      <c r="W639" s="97"/>
    </row>
    <row r="640" spans="1:23" ht="14.45" x14ac:dyDescent="0.3">
      <c r="A640" s="9">
        <v>872</v>
      </c>
      <c r="B640" s="9" t="s">
        <v>14</v>
      </c>
      <c r="C640" s="9" t="s">
        <v>498</v>
      </c>
      <c r="D640" s="9" t="s">
        <v>224</v>
      </c>
      <c r="E640" s="9" t="s">
        <v>223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3"/>
        <v>8_40-45</v>
      </c>
      <c r="O640" s="17" t="str">
        <f t="shared" si="55"/>
        <v>4_40-50</v>
      </c>
      <c r="P640" s="17" t="str">
        <f t="shared" si="56"/>
        <v>04_40-50</v>
      </c>
      <c r="Q640" s="9" t="s">
        <v>283</v>
      </c>
      <c r="R640" s="9" t="s">
        <v>631</v>
      </c>
      <c r="S640" s="9">
        <f t="shared" si="54"/>
        <v>38174416</v>
      </c>
      <c r="T640" s="9">
        <f t="shared" si="57"/>
        <v>520087</v>
      </c>
      <c r="W640" s="97"/>
    </row>
    <row r="641" spans="1:23" ht="14.45" x14ac:dyDescent="0.3">
      <c r="A641" s="9">
        <v>3670</v>
      </c>
      <c r="B641" s="9" t="s">
        <v>14</v>
      </c>
      <c r="C641" s="9" t="s">
        <v>359</v>
      </c>
      <c r="D641" s="9" t="s">
        <v>224</v>
      </c>
      <c r="E641" s="9" t="s">
        <v>223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3"/>
        <v>9_45-50</v>
      </c>
      <c r="O641" s="17" t="str">
        <f t="shared" si="55"/>
        <v>4_40-50</v>
      </c>
      <c r="P641" s="17" t="str">
        <f t="shared" si="56"/>
        <v>04_40-50</v>
      </c>
      <c r="Q641" s="9" t="s">
        <v>283</v>
      </c>
      <c r="R641" s="9" t="s">
        <v>631</v>
      </c>
      <c r="S641" s="9">
        <f t="shared" si="54"/>
        <v>168731920</v>
      </c>
      <c r="T641" s="9">
        <f t="shared" si="57"/>
        <v>2298800</v>
      </c>
      <c r="W641" s="97"/>
    </row>
    <row r="642" spans="1:23" ht="14.45" x14ac:dyDescent="0.3">
      <c r="A642" s="9">
        <v>50</v>
      </c>
      <c r="B642" s="9" t="s">
        <v>14</v>
      </c>
      <c r="C642" s="9" t="s">
        <v>309</v>
      </c>
      <c r="D642" s="9" t="s">
        <v>224</v>
      </c>
      <c r="E642" s="9" t="s">
        <v>223</v>
      </c>
      <c r="F642" s="9" t="s">
        <v>5</v>
      </c>
      <c r="G642" s="9" t="s">
        <v>182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3"/>
        <v>9_45-50</v>
      </c>
      <c r="O642" s="17" t="str">
        <f t="shared" si="55"/>
        <v>4_40-50</v>
      </c>
      <c r="P642" s="17" t="str">
        <f t="shared" si="56"/>
        <v>04_40-50</v>
      </c>
      <c r="Q642" s="9" t="s">
        <v>283</v>
      </c>
      <c r="R642" s="9" t="s">
        <v>631</v>
      </c>
      <c r="S642" s="9">
        <f t="shared" si="54"/>
        <v>2456300</v>
      </c>
      <c r="T642" s="9">
        <f t="shared" si="57"/>
        <v>33465</v>
      </c>
      <c r="W642" s="97"/>
    </row>
    <row r="643" spans="1:23" ht="14.45" x14ac:dyDescent="0.3">
      <c r="A643" s="9">
        <v>261</v>
      </c>
      <c r="B643" s="9" t="s">
        <v>14</v>
      </c>
      <c r="C643" s="9" t="s">
        <v>582</v>
      </c>
      <c r="D643" s="9" t="s">
        <v>224</v>
      </c>
      <c r="E643" s="9" t="s">
        <v>223</v>
      </c>
      <c r="F643" s="9" t="s">
        <v>5</v>
      </c>
      <c r="G643" s="9" t="s">
        <v>518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58">CONCATENATE(ROUNDDOWN(M643/5000,0),"_",ROUNDDOWN(M643/5000,0)*5,"-",ROUNDUP((M643+1)/5000,0)*5)</f>
        <v>9_45-50</v>
      </c>
      <c r="O643" s="17" t="str">
        <f t="shared" si="55"/>
        <v>4_40-50</v>
      </c>
      <c r="P643" s="17" t="str">
        <f t="shared" si="56"/>
        <v>04_40-50</v>
      </c>
      <c r="Q643" s="9" t="s">
        <v>283</v>
      </c>
      <c r="R643" s="9" t="s">
        <v>631</v>
      </c>
      <c r="S643" s="9">
        <f t="shared" ref="S643:S706" si="59">M643*A643</f>
        <v>12803616</v>
      </c>
      <c r="T643" s="9">
        <f t="shared" si="57"/>
        <v>174436</v>
      </c>
      <c r="W643" s="97"/>
    </row>
    <row r="644" spans="1:23" ht="14.45" x14ac:dyDescent="0.3">
      <c r="A644" s="9">
        <v>39</v>
      </c>
      <c r="B644" s="9" t="s">
        <v>14</v>
      </c>
      <c r="C644" s="9" t="s">
        <v>366</v>
      </c>
      <c r="D644" s="9" t="s">
        <v>222</v>
      </c>
      <c r="E644" s="9" t="s">
        <v>223</v>
      </c>
      <c r="F644" s="9" t="s">
        <v>5</v>
      </c>
      <c r="G644" s="9" t="s">
        <v>182</v>
      </c>
      <c r="H644" s="9" t="s">
        <v>367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58"/>
        <v>11_55-60</v>
      </c>
      <c r="O644" s="17" t="str">
        <f t="shared" si="55"/>
        <v>5_50-60</v>
      </c>
      <c r="P644" s="17" t="str">
        <f t="shared" si="56"/>
        <v>05_50-60</v>
      </c>
      <c r="Q644" s="9" t="s">
        <v>283</v>
      </c>
      <c r="R644" s="9" t="s">
        <v>631</v>
      </c>
      <c r="S644" s="9">
        <f t="shared" si="59"/>
        <v>2210871</v>
      </c>
      <c r="T644" s="9">
        <f t="shared" si="57"/>
        <v>30121</v>
      </c>
      <c r="W644" s="97"/>
    </row>
    <row r="645" spans="1:23" ht="14.45" x14ac:dyDescent="0.3">
      <c r="A645" s="9">
        <v>2</v>
      </c>
      <c r="B645" s="9" t="s">
        <v>14</v>
      </c>
      <c r="C645" s="9" t="s">
        <v>360</v>
      </c>
      <c r="D645" s="9" t="s">
        <v>225</v>
      </c>
      <c r="E645" s="9" t="s">
        <v>223</v>
      </c>
      <c r="F645" s="9" t="s">
        <v>5</v>
      </c>
      <c r="G645" s="9" t="s">
        <v>350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58"/>
        <v>27_135-140</v>
      </c>
      <c r="O645" s="17" t="str">
        <f t="shared" si="55"/>
        <v>13_130-140</v>
      </c>
      <c r="P645" s="17" t="str">
        <f t="shared" si="56"/>
        <v>08_80&gt;</v>
      </c>
      <c r="Q645" s="9" t="s">
        <v>283</v>
      </c>
      <c r="R645" s="9" t="s">
        <v>631</v>
      </c>
      <c r="S645" s="9">
        <f t="shared" si="59"/>
        <v>271470</v>
      </c>
      <c r="T645" s="9">
        <f t="shared" si="57"/>
        <v>3699</v>
      </c>
      <c r="W645" s="97"/>
    </row>
    <row r="646" spans="1:23" ht="14.45" x14ac:dyDescent="0.3">
      <c r="A646" s="9">
        <v>54</v>
      </c>
      <c r="B646" s="9" t="s">
        <v>14</v>
      </c>
      <c r="C646" s="9" t="s">
        <v>460</v>
      </c>
      <c r="D646" s="9" t="s">
        <v>225</v>
      </c>
      <c r="E646" s="9" t="s">
        <v>223</v>
      </c>
      <c r="F646" s="9" t="s">
        <v>5</v>
      </c>
      <c r="G646" s="9" t="s">
        <v>350</v>
      </c>
      <c r="H646" s="9" t="s">
        <v>147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58"/>
        <v>23_115-120</v>
      </c>
      <c r="O646" s="17" t="str">
        <f t="shared" si="55"/>
        <v>11_110-120</v>
      </c>
      <c r="P646" s="17" t="str">
        <f t="shared" si="56"/>
        <v>08_80&gt;</v>
      </c>
      <c r="Q646" s="9" t="s">
        <v>283</v>
      </c>
      <c r="R646" s="9" t="s">
        <v>631</v>
      </c>
      <c r="S646" s="9">
        <f t="shared" si="59"/>
        <v>6378372</v>
      </c>
      <c r="T646" s="9">
        <f t="shared" si="57"/>
        <v>86899</v>
      </c>
      <c r="W646" s="97"/>
    </row>
    <row r="647" spans="1:23" ht="14.45" x14ac:dyDescent="0.3">
      <c r="A647" s="9">
        <v>559</v>
      </c>
      <c r="B647" s="9" t="s">
        <v>14</v>
      </c>
      <c r="C647" s="9" t="s">
        <v>522</v>
      </c>
      <c r="D647" s="9" t="s">
        <v>225</v>
      </c>
      <c r="E647" s="9" t="s">
        <v>223</v>
      </c>
      <c r="F647" s="9" t="s">
        <v>1</v>
      </c>
      <c r="G647" s="9" t="s">
        <v>303</v>
      </c>
      <c r="H647" s="9" t="s">
        <v>147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58"/>
        <v>18_90-95</v>
      </c>
      <c r="O647" s="17" t="str">
        <f t="shared" si="55"/>
        <v>9_90-100</v>
      </c>
      <c r="P647" s="17" t="str">
        <f t="shared" si="56"/>
        <v>08_80&gt;</v>
      </c>
      <c r="Q647" s="9" t="s">
        <v>283</v>
      </c>
      <c r="R647" s="9" t="s">
        <v>631</v>
      </c>
      <c r="S647" s="9">
        <f t="shared" si="59"/>
        <v>52014391</v>
      </c>
      <c r="T647" s="9">
        <f t="shared" si="57"/>
        <v>708643</v>
      </c>
      <c r="W647" s="97"/>
    </row>
    <row r="648" spans="1:23" ht="14.45" x14ac:dyDescent="0.3">
      <c r="A648" s="9">
        <v>145</v>
      </c>
      <c r="B648" s="9" t="s">
        <v>14</v>
      </c>
      <c r="C648" s="9" t="s">
        <v>361</v>
      </c>
      <c r="D648" s="9" t="s">
        <v>225</v>
      </c>
      <c r="E648" s="9" t="s">
        <v>223</v>
      </c>
      <c r="F648" s="9" t="s">
        <v>5</v>
      </c>
      <c r="G648" s="9" t="s">
        <v>350</v>
      </c>
      <c r="H648" s="9" t="s">
        <v>342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58"/>
        <v>27_135-140</v>
      </c>
      <c r="O648" s="17" t="str">
        <f t="shared" si="55"/>
        <v>13_130-140</v>
      </c>
      <c r="P648" s="17" t="str">
        <f t="shared" si="56"/>
        <v>08_80&gt;</v>
      </c>
      <c r="Q648" s="9" t="s">
        <v>283</v>
      </c>
      <c r="R648" s="9" t="s">
        <v>631</v>
      </c>
      <c r="S648" s="9">
        <f t="shared" si="59"/>
        <v>19880370</v>
      </c>
      <c r="T648" s="9">
        <f t="shared" si="57"/>
        <v>270850</v>
      </c>
      <c r="W648" s="97"/>
    </row>
    <row r="649" spans="1:23" ht="14.45" x14ac:dyDescent="0.3">
      <c r="A649" s="9">
        <v>531</v>
      </c>
      <c r="B649" s="9" t="s">
        <v>14</v>
      </c>
      <c r="C649" s="9" t="s">
        <v>584</v>
      </c>
      <c r="D649" s="9" t="s">
        <v>228</v>
      </c>
      <c r="E649" s="9" t="s">
        <v>223</v>
      </c>
      <c r="F649" s="9" t="s">
        <v>5</v>
      </c>
      <c r="G649" s="9" t="s">
        <v>518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58"/>
        <v>12_60-65</v>
      </c>
      <c r="O649" s="17" t="str">
        <f t="shared" si="55"/>
        <v>6_60-70</v>
      </c>
      <c r="P649" s="17" t="str">
        <f t="shared" si="56"/>
        <v>06_60-70</v>
      </c>
      <c r="Q649" s="9" t="s">
        <v>283</v>
      </c>
      <c r="R649" s="9" t="s">
        <v>631</v>
      </c>
      <c r="S649" s="9">
        <f t="shared" si="59"/>
        <v>32251347</v>
      </c>
      <c r="T649" s="9">
        <f t="shared" si="57"/>
        <v>439392</v>
      </c>
      <c r="W649" s="97"/>
    </row>
    <row r="650" spans="1:23" ht="14.45" x14ac:dyDescent="0.3">
      <c r="A650" s="9">
        <v>419</v>
      </c>
      <c r="B650" s="9" t="s">
        <v>14</v>
      </c>
      <c r="C650" s="9" t="s">
        <v>725</v>
      </c>
      <c r="D650" s="9" t="s">
        <v>228</v>
      </c>
      <c r="E650" s="9" t="s">
        <v>223</v>
      </c>
      <c r="F650" s="9" t="s">
        <v>5</v>
      </c>
      <c r="G650" s="9" t="s">
        <v>518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58"/>
        <v>10_50-55</v>
      </c>
      <c r="O650" s="17" t="str">
        <f t="shared" si="55"/>
        <v>5_50-60</v>
      </c>
      <c r="P650" s="17" t="str">
        <f t="shared" si="56"/>
        <v>05_50-60</v>
      </c>
      <c r="Q650" s="9" t="s">
        <v>283</v>
      </c>
      <c r="R650" s="9" t="s">
        <v>631</v>
      </c>
      <c r="S650" s="9">
        <f t="shared" si="59"/>
        <v>22089680</v>
      </c>
      <c r="T650" s="9">
        <f t="shared" si="57"/>
        <v>300949</v>
      </c>
      <c r="W650" s="97"/>
    </row>
    <row r="651" spans="1:23" ht="14.45" x14ac:dyDescent="0.3">
      <c r="A651" s="9">
        <v>11</v>
      </c>
      <c r="B651" s="9" t="s">
        <v>14</v>
      </c>
      <c r="C651" s="9" t="s">
        <v>726</v>
      </c>
      <c r="D651" s="9" t="s">
        <v>225</v>
      </c>
      <c r="E651" s="9" t="s">
        <v>223</v>
      </c>
      <c r="F651" s="9" t="s">
        <v>5</v>
      </c>
      <c r="G651" s="9" t="s">
        <v>75</v>
      </c>
      <c r="H651" s="9" t="s">
        <v>147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58"/>
        <v>13_65-70</v>
      </c>
      <c r="O651" s="17" t="str">
        <f t="shared" si="55"/>
        <v>6_60-70</v>
      </c>
      <c r="P651" s="17" t="str">
        <f t="shared" si="56"/>
        <v>06_60-70</v>
      </c>
      <c r="Q651" s="9" t="s">
        <v>283</v>
      </c>
      <c r="R651" s="9" t="s">
        <v>631</v>
      </c>
      <c r="S651" s="9">
        <f t="shared" si="59"/>
        <v>758615</v>
      </c>
      <c r="T651" s="9">
        <f t="shared" si="57"/>
        <v>10335</v>
      </c>
      <c r="W651" s="97"/>
    </row>
    <row r="652" spans="1:23" ht="14.45" x14ac:dyDescent="0.3">
      <c r="A652" s="9">
        <v>101</v>
      </c>
      <c r="B652" s="9" t="s">
        <v>14</v>
      </c>
      <c r="C652" s="9" t="s">
        <v>362</v>
      </c>
      <c r="D652" s="9" t="s">
        <v>225</v>
      </c>
      <c r="E652" s="9" t="s">
        <v>223</v>
      </c>
      <c r="F652" s="9" t="s">
        <v>5</v>
      </c>
      <c r="G652" s="9" t="s">
        <v>350</v>
      </c>
      <c r="H652" s="9" t="s">
        <v>197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58"/>
        <v>16_80-85</v>
      </c>
      <c r="O652" s="17" t="str">
        <f t="shared" si="55"/>
        <v>8_80-90</v>
      </c>
      <c r="P652" s="17" t="str">
        <f t="shared" si="56"/>
        <v>08_80&gt;</v>
      </c>
      <c r="Q652" s="9" t="s">
        <v>283</v>
      </c>
      <c r="R652" s="9" t="s">
        <v>631</v>
      </c>
      <c r="S652" s="9">
        <f t="shared" si="59"/>
        <v>8350377</v>
      </c>
      <c r="T652" s="9">
        <f t="shared" si="57"/>
        <v>113765</v>
      </c>
      <c r="W652" s="97"/>
    </row>
    <row r="653" spans="1:23" ht="14.45" x14ac:dyDescent="0.3">
      <c r="A653" s="9">
        <v>386</v>
      </c>
      <c r="B653" s="9" t="s">
        <v>14</v>
      </c>
      <c r="C653" s="9" t="s">
        <v>418</v>
      </c>
      <c r="D653" s="9" t="s">
        <v>225</v>
      </c>
      <c r="E653" s="9" t="s">
        <v>223</v>
      </c>
      <c r="F653" s="9" t="s">
        <v>1</v>
      </c>
      <c r="G653" s="9" t="s">
        <v>303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58"/>
        <v>15_75-80</v>
      </c>
      <c r="O653" s="17" t="str">
        <f t="shared" si="55"/>
        <v>7_70-80</v>
      </c>
      <c r="P653" s="17" t="str">
        <f t="shared" si="56"/>
        <v>07_70-80</v>
      </c>
      <c r="Q653" s="9" t="s">
        <v>283</v>
      </c>
      <c r="R653" s="9" t="s">
        <v>631</v>
      </c>
      <c r="S653" s="9">
        <f t="shared" si="59"/>
        <v>30545724</v>
      </c>
      <c r="T653" s="9">
        <f t="shared" si="57"/>
        <v>416154</v>
      </c>
      <c r="W653" s="97"/>
    </row>
    <row r="654" spans="1:23" ht="14.45" x14ac:dyDescent="0.3">
      <c r="A654" s="9">
        <v>248</v>
      </c>
      <c r="B654" s="9" t="s">
        <v>14</v>
      </c>
      <c r="C654" s="9" t="s">
        <v>585</v>
      </c>
      <c r="D654" s="9" t="s">
        <v>222</v>
      </c>
      <c r="E654" s="9" t="s">
        <v>223</v>
      </c>
      <c r="F654" s="9" t="s">
        <v>5</v>
      </c>
      <c r="G654" s="9" t="s">
        <v>518</v>
      </c>
      <c r="H654" s="9" t="s">
        <v>563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58"/>
        <v>14_70-75</v>
      </c>
      <c r="O654" s="17" t="str">
        <f t="shared" si="55"/>
        <v>7_70-80</v>
      </c>
      <c r="P654" s="17" t="str">
        <f t="shared" si="56"/>
        <v>07_70-80</v>
      </c>
      <c r="Q654" s="9" t="s">
        <v>283</v>
      </c>
      <c r="R654" s="9" t="s">
        <v>631</v>
      </c>
      <c r="S654" s="9">
        <f t="shared" si="59"/>
        <v>18233952</v>
      </c>
      <c r="T654" s="9">
        <f t="shared" si="57"/>
        <v>248419</v>
      </c>
      <c r="W654" s="97"/>
    </row>
    <row r="655" spans="1:23" ht="14.45" x14ac:dyDescent="0.3">
      <c r="A655" s="9">
        <v>1548</v>
      </c>
      <c r="B655" s="9" t="s">
        <v>14</v>
      </c>
      <c r="C655" s="9" t="s">
        <v>523</v>
      </c>
      <c r="D655" s="9" t="s">
        <v>224</v>
      </c>
      <c r="E655" s="9" t="s">
        <v>223</v>
      </c>
      <c r="F655" s="9" t="s">
        <v>1</v>
      </c>
      <c r="G655" s="9" t="s">
        <v>303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58"/>
        <v>8_40-45</v>
      </c>
      <c r="O655" s="17" t="str">
        <f t="shared" si="55"/>
        <v>4_40-50</v>
      </c>
      <c r="P655" s="17" t="str">
        <f t="shared" si="56"/>
        <v>04_40-50</v>
      </c>
      <c r="Q655" s="9" t="s">
        <v>283</v>
      </c>
      <c r="R655" s="9" t="s">
        <v>631</v>
      </c>
      <c r="S655" s="9">
        <f t="shared" si="59"/>
        <v>67807044</v>
      </c>
      <c r="T655" s="9">
        <f t="shared" si="57"/>
        <v>923802</v>
      </c>
      <c r="W655" s="97"/>
    </row>
    <row r="656" spans="1:23" ht="14.45" x14ac:dyDescent="0.3">
      <c r="A656" s="9">
        <v>125</v>
      </c>
      <c r="B656" s="9" t="s">
        <v>14</v>
      </c>
      <c r="C656" s="9" t="s">
        <v>495</v>
      </c>
      <c r="D656" s="9" t="s">
        <v>225</v>
      </c>
      <c r="E656" s="9" t="s">
        <v>223</v>
      </c>
      <c r="F656" s="9" t="s">
        <v>5</v>
      </c>
      <c r="G656" s="9" t="s">
        <v>350</v>
      </c>
      <c r="H656" s="9" t="s">
        <v>148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58"/>
        <v>18_90-95</v>
      </c>
      <c r="O656" s="17" t="str">
        <f t="shared" si="55"/>
        <v>9_90-100</v>
      </c>
      <c r="P656" s="17" t="str">
        <f t="shared" si="56"/>
        <v>08_80&gt;</v>
      </c>
      <c r="Q656" s="9" t="s">
        <v>283</v>
      </c>
      <c r="R656" s="9" t="s">
        <v>631</v>
      </c>
      <c r="S656" s="9">
        <f t="shared" si="59"/>
        <v>11491250</v>
      </c>
      <c r="T656" s="9">
        <f t="shared" si="57"/>
        <v>156557</v>
      </c>
      <c r="W656" s="97"/>
    </row>
    <row r="657" spans="1:23" ht="14.45" x14ac:dyDescent="0.3">
      <c r="A657" s="9">
        <v>136</v>
      </c>
      <c r="B657" s="9" t="s">
        <v>14</v>
      </c>
      <c r="C657" s="9" t="s">
        <v>363</v>
      </c>
      <c r="D657" s="9" t="s">
        <v>225</v>
      </c>
      <c r="E657" s="9" t="s">
        <v>223</v>
      </c>
      <c r="F657" s="9" t="s">
        <v>5</v>
      </c>
      <c r="G657" s="9" t="s">
        <v>350</v>
      </c>
      <c r="H657" s="9" t="s">
        <v>197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58"/>
        <v>17_85-90</v>
      </c>
      <c r="O657" s="17" t="str">
        <f t="shared" si="55"/>
        <v>8_80-90</v>
      </c>
      <c r="P657" s="17" t="str">
        <f t="shared" si="56"/>
        <v>08_80&gt;</v>
      </c>
      <c r="Q657" s="9" t="s">
        <v>283</v>
      </c>
      <c r="R657" s="9" t="s">
        <v>631</v>
      </c>
      <c r="S657" s="9">
        <f t="shared" si="59"/>
        <v>11820304</v>
      </c>
      <c r="T657" s="9">
        <f t="shared" si="57"/>
        <v>161040</v>
      </c>
      <c r="W657" s="97"/>
    </row>
    <row r="658" spans="1:23" ht="14.45" x14ac:dyDescent="0.3">
      <c r="A658" s="9">
        <v>110</v>
      </c>
      <c r="B658" s="9" t="s">
        <v>14</v>
      </c>
      <c r="C658" s="9" t="s">
        <v>727</v>
      </c>
      <c r="D658" s="9" t="s">
        <v>228</v>
      </c>
      <c r="E658" s="9" t="s">
        <v>223</v>
      </c>
      <c r="F658" s="9" t="s">
        <v>5</v>
      </c>
      <c r="G658" s="9" t="s">
        <v>169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58"/>
        <v>10_50-55</v>
      </c>
      <c r="O658" s="17" t="str">
        <f t="shared" si="55"/>
        <v>5_50-60</v>
      </c>
      <c r="P658" s="17" t="str">
        <f t="shared" si="56"/>
        <v>05_50-60</v>
      </c>
      <c r="Q658" s="9" t="s">
        <v>283</v>
      </c>
      <c r="R658" s="9" t="s">
        <v>631</v>
      </c>
      <c r="S658" s="9">
        <f t="shared" si="59"/>
        <v>5944290</v>
      </c>
      <c r="T658" s="9">
        <f t="shared" si="57"/>
        <v>80985</v>
      </c>
      <c r="W658" s="97"/>
    </row>
    <row r="659" spans="1:23" ht="14.45" x14ac:dyDescent="0.3">
      <c r="A659" s="9">
        <v>9</v>
      </c>
      <c r="B659" s="9" t="s">
        <v>14</v>
      </c>
      <c r="C659" s="9" t="s">
        <v>728</v>
      </c>
      <c r="D659" s="9" t="s">
        <v>228</v>
      </c>
      <c r="E659" s="9" t="s">
        <v>223</v>
      </c>
      <c r="F659" s="9" t="s">
        <v>5</v>
      </c>
      <c r="G659" s="9" t="s">
        <v>182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58"/>
        <v>10_50-55</v>
      </c>
      <c r="O659" s="17" t="str">
        <f t="shared" si="55"/>
        <v>5_50-60</v>
      </c>
      <c r="P659" s="17" t="str">
        <f t="shared" si="56"/>
        <v>05_50-60</v>
      </c>
      <c r="Q659" s="9" t="s">
        <v>283</v>
      </c>
      <c r="R659" s="9" t="s">
        <v>631</v>
      </c>
      <c r="S659" s="9">
        <f t="shared" si="59"/>
        <v>471933</v>
      </c>
      <c r="T659" s="9">
        <f t="shared" si="57"/>
        <v>6430</v>
      </c>
      <c r="W659" s="97"/>
    </row>
    <row r="660" spans="1:23" ht="14.45" x14ac:dyDescent="0.3">
      <c r="A660" s="9">
        <v>104</v>
      </c>
      <c r="B660" s="9" t="s">
        <v>14</v>
      </c>
      <c r="C660" s="9" t="s">
        <v>586</v>
      </c>
      <c r="D660" s="9" t="s">
        <v>228</v>
      </c>
      <c r="E660" s="9" t="s">
        <v>223</v>
      </c>
      <c r="F660" s="9" t="s">
        <v>5</v>
      </c>
      <c r="G660" s="9" t="s">
        <v>518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58"/>
        <v>10_50-55</v>
      </c>
      <c r="O660" s="17" t="str">
        <f t="shared" si="55"/>
        <v>5_50-60</v>
      </c>
      <c r="P660" s="17" t="str">
        <f t="shared" si="56"/>
        <v>05_50-60</v>
      </c>
      <c r="Q660" s="9" t="s">
        <v>283</v>
      </c>
      <c r="R660" s="9" t="s">
        <v>631</v>
      </c>
      <c r="S660" s="9">
        <f t="shared" si="59"/>
        <v>5407480</v>
      </c>
      <c r="T660" s="9">
        <f t="shared" si="57"/>
        <v>73671</v>
      </c>
      <c r="W660" s="97"/>
    </row>
    <row r="661" spans="1:23" ht="14.45" x14ac:dyDescent="0.3">
      <c r="A661" s="9">
        <v>1</v>
      </c>
      <c r="B661" s="9" t="s">
        <v>14</v>
      </c>
      <c r="C661" s="9" t="s">
        <v>729</v>
      </c>
      <c r="D661" s="9" t="s">
        <v>228</v>
      </c>
      <c r="E661" s="9" t="s">
        <v>227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58"/>
        <v>11_55-60</v>
      </c>
      <c r="O661" s="17" t="str">
        <f t="shared" si="55"/>
        <v>5_50-60</v>
      </c>
      <c r="P661" s="17" t="str">
        <f t="shared" si="56"/>
        <v>05_50-60</v>
      </c>
      <c r="Q661" s="9" t="s">
        <v>283</v>
      </c>
      <c r="R661" s="9" t="s">
        <v>631</v>
      </c>
      <c r="S661" s="9">
        <f t="shared" si="59"/>
        <v>58090</v>
      </c>
      <c r="T661" s="9">
        <f t="shared" si="57"/>
        <v>791</v>
      </c>
      <c r="W661" s="97"/>
    </row>
    <row r="662" spans="1:23" ht="14.45" x14ac:dyDescent="0.3">
      <c r="A662" s="9">
        <v>1429</v>
      </c>
      <c r="B662" s="9" t="s">
        <v>14</v>
      </c>
      <c r="C662" s="9" t="s">
        <v>311</v>
      </c>
      <c r="D662" s="9" t="s">
        <v>228</v>
      </c>
      <c r="E662" s="9" t="s">
        <v>227</v>
      </c>
      <c r="F662" s="9" t="s">
        <v>5</v>
      </c>
      <c r="G662" s="9" t="s">
        <v>169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58"/>
        <v>12_60-65</v>
      </c>
      <c r="O662" s="17" t="str">
        <f t="shared" si="55"/>
        <v>6_60-70</v>
      </c>
      <c r="P662" s="17" t="str">
        <f t="shared" si="56"/>
        <v>06_60-70</v>
      </c>
      <c r="Q662" s="9" t="s">
        <v>283</v>
      </c>
      <c r="R662" s="9" t="s">
        <v>631</v>
      </c>
      <c r="S662" s="9">
        <f t="shared" si="59"/>
        <v>89248195</v>
      </c>
      <c r="T662" s="9">
        <f t="shared" si="57"/>
        <v>1215915</v>
      </c>
      <c r="W662" s="97"/>
    </row>
    <row r="663" spans="1:23" ht="14.45" x14ac:dyDescent="0.3">
      <c r="A663" s="9">
        <v>3207</v>
      </c>
      <c r="B663" s="9" t="s">
        <v>14</v>
      </c>
      <c r="C663" s="9" t="s">
        <v>310</v>
      </c>
      <c r="D663" s="9" t="s">
        <v>228</v>
      </c>
      <c r="E663" s="9" t="s">
        <v>227</v>
      </c>
      <c r="F663" s="9" t="s">
        <v>5</v>
      </c>
      <c r="G663" s="9" t="s">
        <v>169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58"/>
        <v>12_60-65</v>
      </c>
      <c r="O663" s="17" t="str">
        <f t="shared" si="55"/>
        <v>6_60-70</v>
      </c>
      <c r="P663" s="17" t="str">
        <f t="shared" si="56"/>
        <v>06_60-70</v>
      </c>
      <c r="Q663" s="9" t="s">
        <v>283</v>
      </c>
      <c r="R663" s="9" t="s">
        <v>631</v>
      </c>
      <c r="S663" s="9">
        <f t="shared" si="59"/>
        <v>206373657</v>
      </c>
      <c r="T663" s="9">
        <f t="shared" si="57"/>
        <v>2811630</v>
      </c>
      <c r="W663" s="97"/>
    </row>
    <row r="664" spans="1:23" ht="14.45" x14ac:dyDescent="0.3">
      <c r="A664" s="9">
        <v>134</v>
      </c>
      <c r="B664" s="9" t="s">
        <v>14</v>
      </c>
      <c r="C664" s="9" t="s">
        <v>619</v>
      </c>
      <c r="D664" s="9" t="s">
        <v>228</v>
      </c>
      <c r="E664" s="9" t="s">
        <v>227</v>
      </c>
      <c r="F664" s="9" t="s">
        <v>5</v>
      </c>
      <c r="G664" s="9" t="s">
        <v>518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58"/>
        <v>15_75-80</v>
      </c>
      <c r="O664" s="17" t="str">
        <f t="shared" si="55"/>
        <v>7_70-80</v>
      </c>
      <c r="P664" s="17" t="str">
        <f t="shared" si="56"/>
        <v>07_70-80</v>
      </c>
      <c r="Q664" s="9" t="s">
        <v>283</v>
      </c>
      <c r="R664" s="9" t="s">
        <v>631</v>
      </c>
      <c r="S664" s="9">
        <f t="shared" si="59"/>
        <v>10413676</v>
      </c>
      <c r="T664" s="9">
        <f t="shared" si="57"/>
        <v>141876</v>
      </c>
      <c r="W664" s="97"/>
    </row>
    <row r="665" spans="1:23" ht="14.45" x14ac:dyDescent="0.3">
      <c r="A665" s="9">
        <v>5098</v>
      </c>
      <c r="B665" s="9" t="s">
        <v>14</v>
      </c>
      <c r="C665" s="9" t="s">
        <v>419</v>
      </c>
      <c r="D665" s="9" t="s">
        <v>228</v>
      </c>
      <c r="E665" s="9" t="s">
        <v>227</v>
      </c>
      <c r="F665" s="9" t="s">
        <v>1</v>
      </c>
      <c r="G665" s="9" t="s">
        <v>303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58"/>
        <v>12_60-65</v>
      </c>
      <c r="O665" s="17" t="str">
        <f t="shared" si="55"/>
        <v>6_60-70</v>
      </c>
      <c r="P665" s="17" t="str">
        <f t="shared" si="56"/>
        <v>06_60-70</v>
      </c>
      <c r="Q665" s="9" t="s">
        <v>283</v>
      </c>
      <c r="R665" s="9" t="s">
        <v>631</v>
      </c>
      <c r="S665" s="9">
        <f t="shared" si="59"/>
        <v>319425386</v>
      </c>
      <c r="T665" s="9">
        <f t="shared" si="57"/>
        <v>4351844</v>
      </c>
      <c r="W665" s="97"/>
    </row>
    <row r="666" spans="1:23" ht="14.45" x14ac:dyDescent="0.3">
      <c r="A666" s="9">
        <v>1</v>
      </c>
      <c r="B666" s="9" t="s">
        <v>14</v>
      </c>
      <c r="C666" s="9" t="s">
        <v>730</v>
      </c>
      <c r="D666" s="9" t="s">
        <v>222</v>
      </c>
      <c r="E666" s="9" t="s">
        <v>227</v>
      </c>
      <c r="F666" s="9" t="s">
        <v>5</v>
      </c>
      <c r="G666" s="9" t="s">
        <v>93</v>
      </c>
      <c r="H666" s="9" t="s">
        <v>731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58"/>
        <v>12_60-65</v>
      </c>
      <c r="O666" s="17" t="str">
        <f t="shared" si="55"/>
        <v>6_60-70</v>
      </c>
      <c r="P666" s="17" t="str">
        <f t="shared" si="56"/>
        <v>06_60-70</v>
      </c>
      <c r="Q666" s="9" t="s">
        <v>283</v>
      </c>
      <c r="R666" s="9" t="s">
        <v>631</v>
      </c>
      <c r="S666" s="9">
        <f t="shared" si="59"/>
        <v>62490</v>
      </c>
      <c r="T666" s="9">
        <f t="shared" si="57"/>
        <v>851</v>
      </c>
      <c r="W666" s="97"/>
    </row>
    <row r="667" spans="1:23" ht="14.45" x14ac:dyDescent="0.3">
      <c r="A667" s="9">
        <v>2859</v>
      </c>
      <c r="B667" s="9" t="s">
        <v>14</v>
      </c>
      <c r="C667" s="9" t="s">
        <v>312</v>
      </c>
      <c r="D667" s="9" t="s">
        <v>224</v>
      </c>
      <c r="E667" s="9" t="s">
        <v>227</v>
      </c>
      <c r="F667" s="9" t="s">
        <v>5</v>
      </c>
      <c r="G667" s="9" t="s">
        <v>169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58"/>
        <v>14_70-75</v>
      </c>
      <c r="O667" s="17" t="str">
        <f t="shared" si="55"/>
        <v>7_70-80</v>
      </c>
      <c r="P667" s="17" t="str">
        <f t="shared" si="56"/>
        <v>07_70-80</v>
      </c>
      <c r="Q667" s="9" t="s">
        <v>283</v>
      </c>
      <c r="R667" s="9" t="s">
        <v>631</v>
      </c>
      <c r="S667" s="9">
        <f t="shared" si="59"/>
        <v>204547155</v>
      </c>
      <c r="T667" s="9">
        <f t="shared" si="57"/>
        <v>2786746</v>
      </c>
      <c r="W667" s="97"/>
    </row>
    <row r="668" spans="1:23" ht="14.45" x14ac:dyDescent="0.3">
      <c r="A668" s="9">
        <v>948</v>
      </c>
      <c r="B668" s="9" t="s">
        <v>14</v>
      </c>
      <c r="C668" s="9" t="s">
        <v>587</v>
      </c>
      <c r="D668" s="9" t="s">
        <v>224</v>
      </c>
      <c r="E668" s="9" t="s">
        <v>227</v>
      </c>
      <c r="F668" s="9" t="s">
        <v>5</v>
      </c>
      <c r="G668" s="9" t="s">
        <v>518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58"/>
        <v>14_70-75</v>
      </c>
      <c r="O668" s="17" t="str">
        <f t="shared" ref="O668:O731" si="60">CONCATENATE(ROUNDDOWN(M668/10000,0),"_",ROUNDDOWN(M668/10000,0)*10,"-",ROUNDUP((M668+1)/10000,0)*10)</f>
        <v>7_70-80</v>
      </c>
      <c r="P668" s="17" t="str">
        <f t="shared" ref="P668:P731" si="61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283</v>
      </c>
      <c r="R668" s="9" t="s">
        <v>631</v>
      </c>
      <c r="S668" s="9">
        <f t="shared" si="59"/>
        <v>69014400</v>
      </c>
      <c r="T668" s="9">
        <f t="shared" ref="T668:T731" si="62">ROUND(S668/73.4,0)</f>
        <v>940251</v>
      </c>
      <c r="W668" s="97"/>
    </row>
    <row r="669" spans="1:23" ht="14.45" x14ac:dyDescent="0.3">
      <c r="A669" s="9">
        <v>464</v>
      </c>
      <c r="B669" s="9" t="s">
        <v>14</v>
      </c>
      <c r="C669" s="9" t="s">
        <v>732</v>
      </c>
      <c r="D669" s="9" t="s">
        <v>224</v>
      </c>
      <c r="E669" s="9" t="s">
        <v>227</v>
      </c>
      <c r="F669" s="9" t="s">
        <v>1</v>
      </c>
      <c r="G669" s="9" t="s">
        <v>303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58"/>
        <v>12_60-65</v>
      </c>
      <c r="O669" s="17" t="str">
        <f t="shared" si="60"/>
        <v>6_60-70</v>
      </c>
      <c r="P669" s="17" t="str">
        <f t="shared" si="61"/>
        <v>06_60-70</v>
      </c>
      <c r="Q669" s="9" t="s">
        <v>283</v>
      </c>
      <c r="R669" s="9" t="s">
        <v>631</v>
      </c>
      <c r="S669" s="9">
        <f t="shared" si="59"/>
        <v>28056224</v>
      </c>
      <c r="T669" s="9">
        <f t="shared" si="62"/>
        <v>382237</v>
      </c>
      <c r="W669" s="97"/>
    </row>
    <row r="670" spans="1:23" ht="14.45" x14ac:dyDescent="0.3">
      <c r="A670" s="9">
        <v>140</v>
      </c>
      <c r="B670" s="9" t="s">
        <v>14</v>
      </c>
      <c r="C670" s="9" t="s">
        <v>282</v>
      </c>
      <c r="D670" s="9" t="s">
        <v>222</v>
      </c>
      <c r="E670" s="9" t="s">
        <v>227</v>
      </c>
      <c r="F670" s="9" t="s">
        <v>5</v>
      </c>
      <c r="G670" s="9" t="s">
        <v>169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58"/>
        <v>13_65-70</v>
      </c>
      <c r="O670" s="17" t="str">
        <f t="shared" si="60"/>
        <v>6_60-70</v>
      </c>
      <c r="P670" s="17" t="str">
        <f t="shared" si="61"/>
        <v>06_60-70</v>
      </c>
      <c r="Q670" s="9" t="s">
        <v>283</v>
      </c>
      <c r="R670" s="9" t="s">
        <v>631</v>
      </c>
      <c r="S670" s="9">
        <f t="shared" si="59"/>
        <v>9438940</v>
      </c>
      <c r="T670" s="9">
        <f t="shared" si="62"/>
        <v>128596</v>
      </c>
      <c r="W670" s="97"/>
    </row>
    <row r="671" spans="1:23" ht="14.45" x14ac:dyDescent="0.3">
      <c r="A671" s="9">
        <v>19</v>
      </c>
      <c r="B671" s="9" t="s">
        <v>14</v>
      </c>
      <c r="C671" s="9" t="s">
        <v>620</v>
      </c>
      <c r="D671" s="9" t="s">
        <v>228</v>
      </c>
      <c r="E671" s="9" t="s">
        <v>227</v>
      </c>
      <c r="F671" s="9" t="s">
        <v>5</v>
      </c>
      <c r="G671" s="9" t="s">
        <v>518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58"/>
        <v>16_80-85</v>
      </c>
      <c r="O671" s="17" t="str">
        <f t="shared" si="60"/>
        <v>8_80-90</v>
      </c>
      <c r="P671" s="17" t="str">
        <f t="shared" si="61"/>
        <v>08_80&gt;</v>
      </c>
      <c r="Q671" s="9" t="s">
        <v>283</v>
      </c>
      <c r="R671" s="9" t="s">
        <v>631</v>
      </c>
      <c r="S671" s="9">
        <f t="shared" si="59"/>
        <v>1547550</v>
      </c>
      <c r="T671" s="9">
        <f t="shared" si="62"/>
        <v>21084</v>
      </c>
      <c r="W671" s="97"/>
    </row>
    <row r="672" spans="1:23" ht="14.45" x14ac:dyDescent="0.3">
      <c r="A672" s="9">
        <v>81</v>
      </c>
      <c r="B672" s="9" t="s">
        <v>14</v>
      </c>
      <c r="C672" s="9" t="s">
        <v>621</v>
      </c>
      <c r="D672" s="9" t="s">
        <v>228</v>
      </c>
      <c r="E672" s="9" t="s">
        <v>227</v>
      </c>
      <c r="F672" s="9" t="s">
        <v>1</v>
      </c>
      <c r="G672" s="9" t="s">
        <v>303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58"/>
        <v>16_80-85</v>
      </c>
      <c r="O672" s="17" t="str">
        <f t="shared" si="60"/>
        <v>8_80-90</v>
      </c>
      <c r="P672" s="17" t="str">
        <f t="shared" si="61"/>
        <v>08_80&gt;</v>
      </c>
      <c r="Q672" s="9" t="s">
        <v>283</v>
      </c>
      <c r="R672" s="9" t="s">
        <v>631</v>
      </c>
      <c r="S672" s="9">
        <f t="shared" si="59"/>
        <v>6588540</v>
      </c>
      <c r="T672" s="9">
        <f t="shared" si="62"/>
        <v>89762</v>
      </c>
      <c r="W672" s="97"/>
    </row>
    <row r="673" spans="1:23" ht="14.45" x14ac:dyDescent="0.3">
      <c r="A673" s="9">
        <v>29</v>
      </c>
      <c r="B673" s="9" t="s">
        <v>14</v>
      </c>
      <c r="C673" s="9" t="s">
        <v>138</v>
      </c>
      <c r="D673" s="9" t="s">
        <v>228</v>
      </c>
      <c r="E673" s="9" t="s">
        <v>227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58"/>
        <v>15_75-80</v>
      </c>
      <c r="O673" s="17" t="str">
        <f t="shared" si="60"/>
        <v>7_70-80</v>
      </c>
      <c r="P673" s="17" t="str">
        <f t="shared" si="61"/>
        <v>07_70-80</v>
      </c>
      <c r="Q673" s="9" t="s">
        <v>283</v>
      </c>
      <c r="R673" s="9" t="s">
        <v>631</v>
      </c>
      <c r="S673" s="9">
        <f t="shared" si="59"/>
        <v>2308197</v>
      </c>
      <c r="T673" s="9">
        <f t="shared" si="62"/>
        <v>31447</v>
      </c>
      <c r="W673" s="97"/>
    </row>
    <row r="674" spans="1:23" ht="14.45" x14ac:dyDescent="0.3">
      <c r="A674" s="9">
        <v>112</v>
      </c>
      <c r="B674" s="9" t="s">
        <v>14</v>
      </c>
      <c r="C674" s="9" t="s">
        <v>622</v>
      </c>
      <c r="D674" s="9" t="s">
        <v>228</v>
      </c>
      <c r="E674" s="9" t="s">
        <v>227</v>
      </c>
      <c r="F674" s="9" t="s">
        <v>5</v>
      </c>
      <c r="G674" s="9" t="s">
        <v>518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58"/>
        <v>16_80-85</v>
      </c>
      <c r="O674" s="17" t="str">
        <f t="shared" si="60"/>
        <v>8_80-90</v>
      </c>
      <c r="P674" s="17" t="str">
        <f t="shared" si="61"/>
        <v>08_80&gt;</v>
      </c>
      <c r="Q674" s="9" t="s">
        <v>283</v>
      </c>
      <c r="R674" s="9" t="s">
        <v>631</v>
      </c>
      <c r="S674" s="9">
        <f t="shared" si="59"/>
        <v>9070880</v>
      </c>
      <c r="T674" s="9">
        <f t="shared" si="62"/>
        <v>123581</v>
      </c>
      <c r="W674" s="97"/>
    </row>
    <row r="675" spans="1:23" ht="14.45" x14ac:dyDescent="0.3">
      <c r="A675" s="9">
        <v>3</v>
      </c>
      <c r="B675" s="9" t="s">
        <v>14</v>
      </c>
      <c r="C675" s="9" t="s">
        <v>139</v>
      </c>
      <c r="D675" s="9" t="s">
        <v>224</v>
      </c>
      <c r="E675" s="9" t="s">
        <v>227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58"/>
        <v>15_75-80</v>
      </c>
      <c r="O675" s="17" t="str">
        <f t="shared" si="60"/>
        <v>7_70-80</v>
      </c>
      <c r="P675" s="17" t="str">
        <f t="shared" si="61"/>
        <v>07_70-80</v>
      </c>
      <c r="Q675" s="9" t="s">
        <v>283</v>
      </c>
      <c r="R675" s="9" t="s">
        <v>631</v>
      </c>
      <c r="S675" s="9">
        <f t="shared" si="59"/>
        <v>236187</v>
      </c>
      <c r="T675" s="9">
        <f t="shared" si="62"/>
        <v>3218</v>
      </c>
      <c r="W675" s="97"/>
    </row>
    <row r="676" spans="1:23" ht="14.45" x14ac:dyDescent="0.3">
      <c r="A676" s="9">
        <v>63</v>
      </c>
      <c r="B676" s="9" t="s">
        <v>14</v>
      </c>
      <c r="C676" s="9" t="s">
        <v>588</v>
      </c>
      <c r="D676" s="9" t="s">
        <v>224</v>
      </c>
      <c r="E676" s="9" t="s">
        <v>227</v>
      </c>
      <c r="F676" s="9" t="s">
        <v>5</v>
      </c>
      <c r="G676" s="9" t="s">
        <v>518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58"/>
        <v>18_90-95</v>
      </c>
      <c r="O676" s="17" t="str">
        <f t="shared" si="60"/>
        <v>9_90-100</v>
      </c>
      <c r="P676" s="17" t="str">
        <f t="shared" si="61"/>
        <v>08_80&gt;</v>
      </c>
      <c r="Q676" s="9" t="s">
        <v>283</v>
      </c>
      <c r="R676" s="9" t="s">
        <v>631</v>
      </c>
      <c r="S676" s="9">
        <f t="shared" si="59"/>
        <v>5733315</v>
      </c>
      <c r="T676" s="9">
        <f t="shared" si="62"/>
        <v>78111</v>
      </c>
      <c r="W676" s="97"/>
    </row>
    <row r="677" spans="1:23" ht="14.45" x14ac:dyDescent="0.3">
      <c r="A677" s="9">
        <v>99</v>
      </c>
      <c r="B677" s="9" t="s">
        <v>14</v>
      </c>
      <c r="C677" s="9" t="s">
        <v>733</v>
      </c>
      <c r="D677" s="9" t="s">
        <v>228</v>
      </c>
      <c r="E677" s="9" t="s">
        <v>227</v>
      </c>
      <c r="F677" s="9" t="s">
        <v>1</v>
      </c>
      <c r="G677" s="9" t="s">
        <v>303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58"/>
        <v>14_70-75</v>
      </c>
      <c r="O677" s="17" t="str">
        <f t="shared" si="60"/>
        <v>7_70-80</v>
      </c>
      <c r="P677" s="17" t="str">
        <f t="shared" si="61"/>
        <v>07_70-80</v>
      </c>
      <c r="Q677" s="9" t="s">
        <v>283</v>
      </c>
      <c r="R677" s="9" t="s">
        <v>631</v>
      </c>
      <c r="S677" s="9">
        <f t="shared" si="59"/>
        <v>6975144</v>
      </c>
      <c r="T677" s="9">
        <f t="shared" si="62"/>
        <v>95029</v>
      </c>
      <c r="W677" s="97"/>
    </row>
    <row r="678" spans="1:23" ht="14.45" x14ac:dyDescent="0.3">
      <c r="A678" s="9">
        <v>2</v>
      </c>
      <c r="B678" s="9" t="s">
        <v>14</v>
      </c>
      <c r="C678" s="9" t="s">
        <v>734</v>
      </c>
      <c r="D678" s="9" t="s">
        <v>228</v>
      </c>
      <c r="E678" s="9" t="s">
        <v>223</v>
      </c>
      <c r="F678" s="9" t="s">
        <v>5</v>
      </c>
      <c r="G678" s="9" t="s">
        <v>169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58"/>
        <v>22_110-115</v>
      </c>
      <c r="O678" s="17" t="str">
        <f t="shared" si="60"/>
        <v>11_110-120</v>
      </c>
      <c r="P678" s="17" t="str">
        <f t="shared" si="61"/>
        <v>08_80&gt;</v>
      </c>
      <c r="Q678" s="9" t="s">
        <v>283</v>
      </c>
      <c r="R678" s="9" t="s">
        <v>631</v>
      </c>
      <c r="S678" s="9">
        <f t="shared" si="59"/>
        <v>223756</v>
      </c>
      <c r="T678" s="9">
        <f t="shared" si="62"/>
        <v>3048</v>
      </c>
      <c r="W678" s="97"/>
    </row>
    <row r="679" spans="1:23" ht="14.45" x14ac:dyDescent="0.3">
      <c r="A679" s="9">
        <v>22</v>
      </c>
      <c r="B679" s="9" t="s">
        <v>14</v>
      </c>
      <c r="C679" s="9" t="s">
        <v>589</v>
      </c>
      <c r="D679" s="9" t="s">
        <v>228</v>
      </c>
      <c r="E679" s="9" t="s">
        <v>223</v>
      </c>
      <c r="F679" s="9" t="s">
        <v>5</v>
      </c>
      <c r="G679" s="9" t="s">
        <v>518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58"/>
        <v>24_120-125</v>
      </c>
      <c r="O679" s="17" t="str">
        <f t="shared" si="60"/>
        <v>12_120-130</v>
      </c>
      <c r="P679" s="17" t="str">
        <f t="shared" si="61"/>
        <v>08_80&gt;</v>
      </c>
      <c r="Q679" s="9" t="s">
        <v>283</v>
      </c>
      <c r="R679" s="9" t="s">
        <v>631</v>
      </c>
      <c r="S679" s="9">
        <f t="shared" si="59"/>
        <v>2682988</v>
      </c>
      <c r="T679" s="9">
        <f t="shared" si="62"/>
        <v>36553</v>
      </c>
      <c r="W679" s="97"/>
    </row>
    <row r="680" spans="1:23" ht="14.45" x14ac:dyDescent="0.3">
      <c r="A680" s="9">
        <v>6</v>
      </c>
      <c r="B680" s="9" t="s">
        <v>14</v>
      </c>
      <c r="C680" s="9" t="s">
        <v>735</v>
      </c>
      <c r="D680" s="9" t="s">
        <v>225</v>
      </c>
      <c r="E680" s="9" t="s">
        <v>223</v>
      </c>
      <c r="F680" s="9" t="s">
        <v>5</v>
      </c>
      <c r="G680" s="9" t="s">
        <v>169</v>
      </c>
      <c r="H680" s="9" t="s">
        <v>736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58"/>
        <v>37_185-190</v>
      </c>
      <c r="O680" s="17" t="str">
        <f t="shared" si="60"/>
        <v>18_180-190</v>
      </c>
      <c r="P680" s="17" t="str">
        <f t="shared" si="61"/>
        <v>08_80&gt;</v>
      </c>
      <c r="Q680" s="9" t="s">
        <v>283</v>
      </c>
      <c r="R680" s="9" t="s">
        <v>631</v>
      </c>
      <c r="S680" s="9">
        <f t="shared" si="59"/>
        <v>1110570</v>
      </c>
      <c r="T680" s="9">
        <f t="shared" si="62"/>
        <v>15130</v>
      </c>
      <c r="W680" s="97"/>
    </row>
    <row r="681" spans="1:23" ht="14.45" x14ac:dyDescent="0.3">
      <c r="A681" s="9">
        <v>9</v>
      </c>
      <c r="B681" s="9" t="s">
        <v>14</v>
      </c>
      <c r="C681" s="9" t="s">
        <v>737</v>
      </c>
      <c r="D681" s="9" t="s">
        <v>224</v>
      </c>
      <c r="E681" s="9" t="s">
        <v>223</v>
      </c>
      <c r="F681" s="9" t="s">
        <v>5</v>
      </c>
      <c r="G681" s="9" t="s">
        <v>518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58"/>
        <v>28_140-145</v>
      </c>
      <c r="O681" s="17" t="str">
        <f t="shared" si="60"/>
        <v>14_140-150</v>
      </c>
      <c r="P681" s="17" t="str">
        <f t="shared" si="61"/>
        <v>08_80&gt;</v>
      </c>
      <c r="Q681" s="9" t="s">
        <v>283</v>
      </c>
      <c r="R681" s="9" t="s">
        <v>631</v>
      </c>
      <c r="S681" s="9">
        <f t="shared" si="59"/>
        <v>1274040</v>
      </c>
      <c r="T681" s="9">
        <f t="shared" si="62"/>
        <v>17357</v>
      </c>
      <c r="W681" s="97"/>
    </row>
    <row r="682" spans="1:23" ht="14.45" x14ac:dyDescent="0.3">
      <c r="A682" s="9">
        <v>1</v>
      </c>
      <c r="B682" s="9" t="s">
        <v>14</v>
      </c>
      <c r="C682" s="9" t="s">
        <v>140</v>
      </c>
      <c r="D682" s="9" t="s">
        <v>230</v>
      </c>
      <c r="E682" s="9" t="s">
        <v>227</v>
      </c>
      <c r="F682" s="9" t="s">
        <v>5</v>
      </c>
      <c r="G682" s="9" t="s">
        <v>93</v>
      </c>
      <c r="H682" s="9" t="s">
        <v>141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58"/>
        <v>20_100-105</v>
      </c>
      <c r="O682" s="17" t="str">
        <f t="shared" si="60"/>
        <v>10_100-110</v>
      </c>
      <c r="P682" s="17" t="str">
        <f t="shared" si="61"/>
        <v>08_80&gt;</v>
      </c>
      <c r="Q682" s="9" t="s">
        <v>283</v>
      </c>
      <c r="R682" s="9" t="s">
        <v>631</v>
      </c>
      <c r="S682" s="9">
        <f t="shared" si="59"/>
        <v>104974</v>
      </c>
      <c r="T682" s="9">
        <f t="shared" si="62"/>
        <v>1430</v>
      </c>
      <c r="W682" s="97"/>
    </row>
    <row r="683" spans="1:23" ht="14.45" x14ac:dyDescent="0.3">
      <c r="A683" s="9">
        <v>12</v>
      </c>
      <c r="B683" s="9" t="s">
        <v>14</v>
      </c>
      <c r="C683" s="9" t="s">
        <v>524</v>
      </c>
      <c r="D683" s="9" t="s">
        <v>230</v>
      </c>
      <c r="E683" s="9" t="s">
        <v>227</v>
      </c>
      <c r="F683" s="9" t="s">
        <v>5</v>
      </c>
      <c r="G683" s="9" t="s">
        <v>350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58"/>
        <v>42_210-215</v>
      </c>
      <c r="O683" s="17" t="str">
        <f t="shared" si="60"/>
        <v>21_210-220</v>
      </c>
      <c r="P683" s="17" t="str">
        <f t="shared" si="61"/>
        <v>08_80&gt;</v>
      </c>
      <c r="Q683" s="9" t="s">
        <v>283</v>
      </c>
      <c r="R683" s="9" t="s">
        <v>631</v>
      </c>
      <c r="S683" s="9">
        <f t="shared" si="59"/>
        <v>2527884</v>
      </c>
      <c r="T683" s="9">
        <f t="shared" si="62"/>
        <v>34440</v>
      </c>
      <c r="W683" s="97"/>
    </row>
    <row r="684" spans="1:23" ht="14.45" x14ac:dyDescent="0.3">
      <c r="A684" s="9">
        <v>6</v>
      </c>
      <c r="B684" s="9" t="s">
        <v>14</v>
      </c>
      <c r="C684" s="9" t="s">
        <v>163</v>
      </c>
      <c r="D684" s="9" t="s">
        <v>230</v>
      </c>
      <c r="E684" s="9" t="s">
        <v>227</v>
      </c>
      <c r="F684" s="9" t="s">
        <v>5</v>
      </c>
      <c r="G684" s="9" t="s">
        <v>75</v>
      </c>
      <c r="H684" s="9" t="s">
        <v>164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58"/>
        <v>45_225-230</v>
      </c>
      <c r="O684" s="17" t="str">
        <f t="shared" si="60"/>
        <v>22_220-230</v>
      </c>
      <c r="P684" s="17" t="str">
        <f t="shared" si="61"/>
        <v>08_80&gt;</v>
      </c>
      <c r="Q684" s="9" t="s">
        <v>283</v>
      </c>
      <c r="R684" s="9" t="s">
        <v>631</v>
      </c>
      <c r="S684" s="9">
        <f t="shared" si="59"/>
        <v>1354170</v>
      </c>
      <c r="T684" s="9">
        <f t="shared" si="62"/>
        <v>18449</v>
      </c>
      <c r="W684" s="97"/>
    </row>
    <row r="685" spans="1:23" ht="14.45" x14ac:dyDescent="0.3">
      <c r="A685" s="9">
        <v>52</v>
      </c>
      <c r="B685" s="9" t="s">
        <v>14</v>
      </c>
      <c r="C685" s="9" t="s">
        <v>590</v>
      </c>
      <c r="D685" s="9" t="s">
        <v>230</v>
      </c>
      <c r="E685" s="9" t="s">
        <v>227</v>
      </c>
      <c r="F685" s="9" t="s">
        <v>5</v>
      </c>
      <c r="G685" s="9" t="s">
        <v>350</v>
      </c>
      <c r="H685" s="9" t="s">
        <v>184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58"/>
        <v>25_125-130</v>
      </c>
      <c r="O685" s="17" t="str">
        <f t="shared" si="60"/>
        <v>12_120-130</v>
      </c>
      <c r="P685" s="17" t="str">
        <f t="shared" si="61"/>
        <v>08_80&gt;</v>
      </c>
      <c r="Q685" s="9" t="s">
        <v>283</v>
      </c>
      <c r="R685" s="9" t="s">
        <v>631</v>
      </c>
      <c r="S685" s="9">
        <f t="shared" si="59"/>
        <v>6624280</v>
      </c>
      <c r="T685" s="9">
        <f t="shared" si="62"/>
        <v>90249</v>
      </c>
      <c r="W685" s="97"/>
    </row>
    <row r="686" spans="1:23" ht="14.45" x14ac:dyDescent="0.3">
      <c r="A686" s="9">
        <v>1</v>
      </c>
      <c r="B686" s="9" t="s">
        <v>14</v>
      </c>
      <c r="C686" s="9" t="s">
        <v>738</v>
      </c>
      <c r="D686" s="9" t="s">
        <v>230</v>
      </c>
      <c r="E686" s="9" t="s">
        <v>227</v>
      </c>
      <c r="F686" s="9" t="s">
        <v>5</v>
      </c>
      <c r="G686" s="9" t="s">
        <v>75</v>
      </c>
      <c r="H686" s="9" t="s">
        <v>739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58"/>
        <v>35_175-180</v>
      </c>
      <c r="O686" s="17" t="str">
        <f t="shared" si="60"/>
        <v>17_170-180</v>
      </c>
      <c r="P686" s="17" t="str">
        <f t="shared" si="61"/>
        <v>08_80&gt;</v>
      </c>
      <c r="Q686" s="9" t="s">
        <v>283</v>
      </c>
      <c r="R686" s="9" t="s">
        <v>631</v>
      </c>
      <c r="S686" s="9">
        <f t="shared" si="59"/>
        <v>178990</v>
      </c>
      <c r="T686" s="9">
        <f t="shared" si="62"/>
        <v>2439</v>
      </c>
      <c r="W686" s="97"/>
    </row>
    <row r="687" spans="1:23" ht="14.45" x14ac:dyDescent="0.3">
      <c r="A687" s="9">
        <v>20</v>
      </c>
      <c r="B687" s="9" t="s">
        <v>14</v>
      </c>
      <c r="C687" s="9" t="s">
        <v>525</v>
      </c>
      <c r="D687" s="9" t="s">
        <v>230</v>
      </c>
      <c r="E687" s="9" t="s">
        <v>227</v>
      </c>
      <c r="F687" s="9" t="s">
        <v>5</v>
      </c>
      <c r="G687" s="9" t="s">
        <v>350</v>
      </c>
      <c r="H687" s="9" t="s">
        <v>526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58"/>
        <v>41_205-210</v>
      </c>
      <c r="O687" s="17" t="str">
        <f t="shared" si="60"/>
        <v>20_200-210</v>
      </c>
      <c r="P687" s="17" t="str">
        <f t="shared" si="61"/>
        <v>08_80&gt;</v>
      </c>
      <c r="Q687" s="9" t="s">
        <v>283</v>
      </c>
      <c r="R687" s="9" t="s">
        <v>631</v>
      </c>
      <c r="S687" s="9">
        <f t="shared" si="59"/>
        <v>4142260</v>
      </c>
      <c r="T687" s="9">
        <f t="shared" si="62"/>
        <v>56434</v>
      </c>
      <c r="W687" s="97"/>
    </row>
    <row r="688" spans="1:23" ht="14.45" x14ac:dyDescent="0.3">
      <c r="A688" s="9">
        <v>1</v>
      </c>
      <c r="B688" s="9" t="s">
        <v>14</v>
      </c>
      <c r="C688" s="9" t="s">
        <v>740</v>
      </c>
      <c r="D688" s="9" t="s">
        <v>230</v>
      </c>
      <c r="E688" s="9" t="s">
        <v>227</v>
      </c>
      <c r="F688" s="9" t="s">
        <v>5</v>
      </c>
      <c r="G688" s="9" t="s">
        <v>67</v>
      </c>
      <c r="H688" s="9" t="s">
        <v>741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58"/>
        <v>19_95-100</v>
      </c>
      <c r="O688" s="17" t="str">
        <f t="shared" si="60"/>
        <v>9_90-100</v>
      </c>
      <c r="P688" s="17" t="str">
        <f t="shared" si="61"/>
        <v>08_80&gt;</v>
      </c>
      <c r="Q688" s="9" t="s">
        <v>283</v>
      </c>
      <c r="R688" s="9" t="s">
        <v>631</v>
      </c>
      <c r="S688" s="9">
        <f t="shared" si="59"/>
        <v>98900</v>
      </c>
      <c r="T688" s="9">
        <f t="shared" si="62"/>
        <v>1347</v>
      </c>
      <c r="W688" s="97"/>
    </row>
    <row r="689" spans="1:23" ht="14.45" x14ac:dyDescent="0.3">
      <c r="A689" s="9">
        <v>3</v>
      </c>
      <c r="B689" s="9" t="s">
        <v>14</v>
      </c>
      <c r="C689" s="9" t="s">
        <v>742</v>
      </c>
      <c r="D689" s="9" t="s">
        <v>230</v>
      </c>
      <c r="E689" s="9" t="s">
        <v>227</v>
      </c>
      <c r="F689" s="9" t="s">
        <v>5</v>
      </c>
      <c r="G689" s="9" t="s">
        <v>93</v>
      </c>
      <c r="H689" s="9" t="s">
        <v>141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58"/>
        <v>20_100-105</v>
      </c>
      <c r="O689" s="17" t="str">
        <f t="shared" si="60"/>
        <v>10_100-110</v>
      </c>
      <c r="P689" s="17" t="str">
        <f t="shared" si="61"/>
        <v>08_80&gt;</v>
      </c>
      <c r="Q689" s="9" t="s">
        <v>283</v>
      </c>
      <c r="R689" s="9" t="s">
        <v>631</v>
      </c>
      <c r="S689" s="9">
        <f t="shared" si="59"/>
        <v>307020</v>
      </c>
      <c r="T689" s="9">
        <f t="shared" si="62"/>
        <v>4183</v>
      </c>
      <c r="W689" s="97"/>
    </row>
    <row r="690" spans="1:23" ht="14.45" x14ac:dyDescent="0.3">
      <c r="A690" s="9">
        <v>105</v>
      </c>
      <c r="B690" s="9" t="s">
        <v>14</v>
      </c>
      <c r="C690" s="9" t="s">
        <v>88</v>
      </c>
      <c r="D690" s="9" t="s">
        <v>230</v>
      </c>
      <c r="E690" s="9" t="s">
        <v>227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58"/>
        <v>18_90-95</v>
      </c>
      <c r="O690" s="17" t="str">
        <f t="shared" si="60"/>
        <v>9_90-100</v>
      </c>
      <c r="P690" s="17" t="str">
        <f t="shared" si="61"/>
        <v>08_80&gt;</v>
      </c>
      <c r="Q690" s="9" t="s">
        <v>283</v>
      </c>
      <c r="R690" s="9" t="s">
        <v>631</v>
      </c>
      <c r="S690" s="9">
        <f t="shared" si="59"/>
        <v>9948750</v>
      </c>
      <c r="T690" s="9">
        <f t="shared" si="62"/>
        <v>135542</v>
      </c>
      <c r="W690" s="97"/>
    </row>
    <row r="691" spans="1:23" ht="14.45" x14ac:dyDescent="0.3">
      <c r="A691" s="9">
        <v>10</v>
      </c>
      <c r="B691" s="9" t="s">
        <v>14</v>
      </c>
      <c r="C691" s="9" t="s">
        <v>165</v>
      </c>
      <c r="D691" s="9" t="s">
        <v>230</v>
      </c>
      <c r="E691" s="9" t="s">
        <v>227</v>
      </c>
      <c r="F691" s="9" t="s">
        <v>5</v>
      </c>
      <c r="G691" s="9" t="s">
        <v>75</v>
      </c>
      <c r="H691" s="9" t="s">
        <v>166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58"/>
        <v>43_215-220</v>
      </c>
      <c r="O691" s="17" t="str">
        <f t="shared" si="60"/>
        <v>21_210-220</v>
      </c>
      <c r="P691" s="17" t="str">
        <f t="shared" si="61"/>
        <v>08_80&gt;</v>
      </c>
      <c r="Q691" s="9" t="s">
        <v>283</v>
      </c>
      <c r="R691" s="9" t="s">
        <v>631</v>
      </c>
      <c r="S691" s="9">
        <f t="shared" si="59"/>
        <v>2198130</v>
      </c>
      <c r="T691" s="9">
        <f t="shared" si="62"/>
        <v>29947</v>
      </c>
      <c r="W691" s="97"/>
    </row>
    <row r="692" spans="1:23" ht="14.45" x14ac:dyDescent="0.3">
      <c r="A692" s="9">
        <v>16</v>
      </c>
      <c r="B692" s="9" t="s">
        <v>14</v>
      </c>
      <c r="C692" s="9" t="s">
        <v>527</v>
      </c>
      <c r="D692" s="9" t="s">
        <v>230</v>
      </c>
      <c r="E692" s="9" t="s">
        <v>227</v>
      </c>
      <c r="F692" s="9" t="s">
        <v>5</v>
      </c>
      <c r="G692" s="9" t="s">
        <v>350</v>
      </c>
      <c r="H692" s="9" t="s">
        <v>528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58"/>
        <v>27_135-140</v>
      </c>
      <c r="O692" s="17" t="str">
        <f t="shared" si="60"/>
        <v>13_130-140</v>
      </c>
      <c r="P692" s="17" t="str">
        <f t="shared" si="61"/>
        <v>08_80&gt;</v>
      </c>
      <c r="Q692" s="9" t="s">
        <v>283</v>
      </c>
      <c r="R692" s="9" t="s">
        <v>631</v>
      </c>
      <c r="S692" s="9">
        <f t="shared" si="59"/>
        <v>2185408</v>
      </c>
      <c r="T692" s="9">
        <f t="shared" si="62"/>
        <v>29774</v>
      </c>
      <c r="W692" s="97"/>
    </row>
    <row r="693" spans="1:23" ht="14.45" x14ac:dyDescent="0.3">
      <c r="A693" s="9">
        <v>15</v>
      </c>
      <c r="B693" s="9" t="s">
        <v>14</v>
      </c>
      <c r="C693" s="9" t="s">
        <v>529</v>
      </c>
      <c r="D693" s="9" t="s">
        <v>230</v>
      </c>
      <c r="E693" s="9" t="s">
        <v>227</v>
      </c>
      <c r="F693" s="9" t="s">
        <v>5</v>
      </c>
      <c r="G693" s="9" t="s">
        <v>350</v>
      </c>
      <c r="H693" s="9" t="s">
        <v>187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58"/>
        <v>27_135-140</v>
      </c>
      <c r="O693" s="17" t="str">
        <f t="shared" si="60"/>
        <v>13_130-140</v>
      </c>
      <c r="P693" s="17" t="str">
        <f t="shared" si="61"/>
        <v>08_80&gt;</v>
      </c>
      <c r="Q693" s="9" t="s">
        <v>283</v>
      </c>
      <c r="R693" s="9" t="s">
        <v>631</v>
      </c>
      <c r="S693" s="9">
        <f t="shared" si="59"/>
        <v>2087250</v>
      </c>
      <c r="T693" s="9">
        <f t="shared" si="62"/>
        <v>28437</v>
      </c>
      <c r="W693" s="97"/>
    </row>
    <row r="694" spans="1:23" ht="14.45" x14ac:dyDescent="0.3">
      <c r="A694" s="9">
        <v>25</v>
      </c>
      <c r="B694" s="9" t="s">
        <v>14</v>
      </c>
      <c r="C694" s="9" t="s">
        <v>743</v>
      </c>
      <c r="D694" s="9" t="s">
        <v>230</v>
      </c>
      <c r="E694" s="9" t="s">
        <v>227</v>
      </c>
      <c r="F694" s="9" t="s">
        <v>5</v>
      </c>
      <c r="G694" s="9" t="s">
        <v>350</v>
      </c>
      <c r="H694" s="9" t="s">
        <v>184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58"/>
        <v>45_225-230</v>
      </c>
      <c r="O694" s="17" t="str">
        <f t="shared" si="60"/>
        <v>22_220-230</v>
      </c>
      <c r="P694" s="17" t="str">
        <f t="shared" si="61"/>
        <v>08_80&gt;</v>
      </c>
      <c r="Q694" s="9" t="s">
        <v>283</v>
      </c>
      <c r="R694" s="9" t="s">
        <v>631</v>
      </c>
      <c r="S694" s="9">
        <f t="shared" si="59"/>
        <v>5749750</v>
      </c>
      <c r="T694" s="9">
        <f t="shared" si="62"/>
        <v>78334</v>
      </c>
      <c r="W694" s="97"/>
    </row>
    <row r="695" spans="1:23" ht="14.45" x14ac:dyDescent="0.3">
      <c r="A695" s="9">
        <v>19</v>
      </c>
      <c r="B695" s="9" t="s">
        <v>14</v>
      </c>
      <c r="C695" s="9" t="s">
        <v>591</v>
      </c>
      <c r="D695" s="9" t="s">
        <v>230</v>
      </c>
      <c r="E695" s="9" t="s">
        <v>227</v>
      </c>
      <c r="F695" s="9" t="s">
        <v>5</v>
      </c>
      <c r="G695" s="9" t="s">
        <v>350</v>
      </c>
      <c r="H695" s="9" t="s">
        <v>592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58"/>
        <v>45_225-230</v>
      </c>
      <c r="O695" s="17" t="str">
        <f t="shared" si="60"/>
        <v>22_220-230</v>
      </c>
      <c r="P695" s="17" t="str">
        <f t="shared" si="61"/>
        <v>08_80&gt;</v>
      </c>
      <c r="Q695" s="9" t="s">
        <v>283</v>
      </c>
      <c r="R695" s="9" t="s">
        <v>631</v>
      </c>
      <c r="S695" s="9">
        <f t="shared" si="59"/>
        <v>4342184</v>
      </c>
      <c r="T695" s="9">
        <f t="shared" si="62"/>
        <v>59158</v>
      </c>
      <c r="W695" s="97"/>
    </row>
    <row r="696" spans="1:23" ht="14.45" x14ac:dyDescent="0.3">
      <c r="A696" s="9">
        <v>7</v>
      </c>
      <c r="B696" s="9" t="s">
        <v>14</v>
      </c>
      <c r="C696" s="9" t="s">
        <v>89</v>
      </c>
      <c r="D696" s="9" t="s">
        <v>230</v>
      </c>
      <c r="E696" s="9" t="s">
        <v>227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58"/>
        <v>40_200-205</v>
      </c>
      <c r="O696" s="17" t="str">
        <f t="shared" si="60"/>
        <v>20_200-210</v>
      </c>
      <c r="P696" s="17" t="str">
        <f t="shared" si="61"/>
        <v>08_80&gt;</v>
      </c>
      <c r="Q696" s="9" t="s">
        <v>283</v>
      </c>
      <c r="R696" s="9" t="s">
        <v>631</v>
      </c>
      <c r="S696" s="9">
        <f t="shared" si="59"/>
        <v>1400735</v>
      </c>
      <c r="T696" s="9">
        <f t="shared" si="62"/>
        <v>19084</v>
      </c>
      <c r="W696" s="97"/>
    </row>
    <row r="697" spans="1:23" ht="14.45" x14ac:dyDescent="0.3">
      <c r="A697" s="9">
        <v>878</v>
      </c>
      <c r="B697" s="9" t="s">
        <v>15</v>
      </c>
      <c r="C697" s="9" t="s">
        <v>744</v>
      </c>
      <c r="D697" s="9" t="s">
        <v>228</v>
      </c>
      <c r="E697" s="9" t="s">
        <v>223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58"/>
        <v>7_35-40</v>
      </c>
      <c r="O697" s="17" t="str">
        <f t="shared" si="60"/>
        <v>3_30-40</v>
      </c>
      <c r="P697" s="17" t="str">
        <f t="shared" si="61"/>
        <v>03_30-40</v>
      </c>
      <c r="Q697" s="9" t="s">
        <v>283</v>
      </c>
      <c r="R697" s="9" t="s">
        <v>631</v>
      </c>
      <c r="S697" s="9">
        <f t="shared" si="59"/>
        <v>34233220</v>
      </c>
      <c r="T697" s="9">
        <f t="shared" si="62"/>
        <v>466393</v>
      </c>
      <c r="W697" s="97"/>
    </row>
    <row r="698" spans="1:23" ht="14.45" x14ac:dyDescent="0.3">
      <c r="A698" s="9">
        <v>1544</v>
      </c>
      <c r="B698" s="9" t="s">
        <v>15</v>
      </c>
      <c r="C698" s="9" t="s">
        <v>420</v>
      </c>
      <c r="D698" s="9" t="s">
        <v>224</v>
      </c>
      <c r="E698" s="9" t="s">
        <v>223</v>
      </c>
      <c r="F698" s="9" t="s">
        <v>1</v>
      </c>
      <c r="G698" s="9" t="s">
        <v>303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58"/>
        <v>9_45-50</v>
      </c>
      <c r="O698" s="17" t="str">
        <f t="shared" si="60"/>
        <v>4_40-50</v>
      </c>
      <c r="P698" s="17" t="str">
        <f t="shared" si="61"/>
        <v>04_40-50</v>
      </c>
      <c r="Q698" s="9" t="s">
        <v>283</v>
      </c>
      <c r="R698" s="9" t="s">
        <v>631</v>
      </c>
      <c r="S698" s="9">
        <f t="shared" si="59"/>
        <v>75503144</v>
      </c>
      <c r="T698" s="9">
        <f t="shared" si="62"/>
        <v>1028653</v>
      </c>
      <c r="W698" s="97"/>
    </row>
    <row r="699" spans="1:23" ht="14.45" x14ac:dyDescent="0.3">
      <c r="A699" s="9">
        <v>287</v>
      </c>
      <c r="B699" s="9" t="s">
        <v>15</v>
      </c>
      <c r="C699" s="9" t="s">
        <v>745</v>
      </c>
      <c r="D699" s="9" t="s">
        <v>224</v>
      </c>
      <c r="E699" s="9" t="s">
        <v>223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58"/>
        <v>7_35-40</v>
      </c>
      <c r="O699" s="17" t="str">
        <f t="shared" si="60"/>
        <v>3_30-40</v>
      </c>
      <c r="P699" s="17" t="str">
        <f t="shared" si="61"/>
        <v>03_30-40</v>
      </c>
      <c r="Q699" s="9" t="s">
        <v>283</v>
      </c>
      <c r="R699" s="9" t="s">
        <v>631</v>
      </c>
      <c r="S699" s="9">
        <f t="shared" si="59"/>
        <v>10334870</v>
      </c>
      <c r="T699" s="9">
        <f t="shared" si="62"/>
        <v>140802</v>
      </c>
      <c r="W699" s="97"/>
    </row>
    <row r="700" spans="1:23" ht="14.45" x14ac:dyDescent="0.3">
      <c r="A700" s="9">
        <v>1887</v>
      </c>
      <c r="B700" s="9" t="s">
        <v>15</v>
      </c>
      <c r="C700" s="9" t="s">
        <v>375</v>
      </c>
      <c r="D700" s="9" t="s">
        <v>224</v>
      </c>
      <c r="E700" s="9" t="s">
        <v>223</v>
      </c>
      <c r="F700" s="9" t="s">
        <v>5</v>
      </c>
      <c r="G700" s="9" t="s">
        <v>182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58"/>
        <v>9_45-50</v>
      </c>
      <c r="O700" s="17" t="str">
        <f t="shared" si="60"/>
        <v>4_40-50</v>
      </c>
      <c r="P700" s="17" t="str">
        <f t="shared" si="61"/>
        <v>04_40-50</v>
      </c>
      <c r="Q700" s="9" t="s">
        <v>283</v>
      </c>
      <c r="R700" s="9" t="s">
        <v>631</v>
      </c>
      <c r="S700" s="9">
        <f t="shared" si="59"/>
        <v>90366543</v>
      </c>
      <c r="T700" s="9">
        <f t="shared" si="62"/>
        <v>1231152</v>
      </c>
      <c r="W700" s="97"/>
    </row>
    <row r="701" spans="1:23" ht="14.45" x14ac:dyDescent="0.3">
      <c r="A701" s="9">
        <v>1379</v>
      </c>
      <c r="B701" s="9" t="s">
        <v>15</v>
      </c>
      <c r="C701" s="9" t="s">
        <v>623</v>
      </c>
      <c r="D701" s="9" t="s">
        <v>222</v>
      </c>
      <c r="E701" s="9" t="s">
        <v>223</v>
      </c>
      <c r="F701" s="9" t="s">
        <v>5</v>
      </c>
      <c r="G701" s="9" t="s">
        <v>169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58"/>
        <v>8_40-45</v>
      </c>
      <c r="O701" s="17" t="str">
        <f t="shared" si="60"/>
        <v>4_40-50</v>
      </c>
      <c r="P701" s="17" t="str">
        <f t="shared" si="61"/>
        <v>04_40-50</v>
      </c>
      <c r="Q701" s="9" t="s">
        <v>283</v>
      </c>
      <c r="R701" s="9" t="s">
        <v>631</v>
      </c>
      <c r="S701" s="9">
        <f t="shared" si="59"/>
        <v>59283210</v>
      </c>
      <c r="T701" s="9">
        <f t="shared" si="62"/>
        <v>807673</v>
      </c>
      <c r="W701" s="97"/>
    </row>
    <row r="702" spans="1:23" ht="14.45" x14ac:dyDescent="0.3">
      <c r="A702" s="9">
        <v>1</v>
      </c>
      <c r="B702" s="9" t="s">
        <v>15</v>
      </c>
      <c r="C702" s="9" t="s">
        <v>746</v>
      </c>
      <c r="D702" s="9" t="s">
        <v>222</v>
      </c>
      <c r="E702" s="9" t="s">
        <v>223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58"/>
        <v>9_45-50</v>
      </c>
      <c r="O702" s="17" t="str">
        <f t="shared" si="60"/>
        <v>4_40-50</v>
      </c>
      <c r="P702" s="17" t="str">
        <f t="shared" si="61"/>
        <v>04_40-50</v>
      </c>
      <c r="Q702" s="9" t="s">
        <v>283</v>
      </c>
      <c r="R702" s="9" t="s">
        <v>631</v>
      </c>
      <c r="S702" s="9">
        <f t="shared" si="59"/>
        <v>46740</v>
      </c>
      <c r="T702" s="9">
        <f t="shared" si="62"/>
        <v>637</v>
      </c>
      <c r="W702" s="97"/>
    </row>
    <row r="703" spans="1:23" ht="14.45" x14ac:dyDescent="0.3">
      <c r="A703" s="9">
        <v>3</v>
      </c>
      <c r="B703" s="9" t="s">
        <v>15</v>
      </c>
      <c r="C703" s="9" t="s">
        <v>747</v>
      </c>
      <c r="D703" s="9" t="s">
        <v>228</v>
      </c>
      <c r="E703" s="9" t="s">
        <v>223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58"/>
        <v>9_45-50</v>
      </c>
      <c r="O703" s="17" t="str">
        <f t="shared" si="60"/>
        <v>4_40-50</v>
      </c>
      <c r="P703" s="17" t="str">
        <f t="shared" si="61"/>
        <v>04_40-50</v>
      </c>
      <c r="Q703" s="9" t="s">
        <v>283</v>
      </c>
      <c r="R703" s="9" t="s">
        <v>631</v>
      </c>
      <c r="S703" s="9">
        <f t="shared" si="59"/>
        <v>142704</v>
      </c>
      <c r="T703" s="9">
        <f t="shared" si="62"/>
        <v>1944</v>
      </c>
      <c r="W703" s="97"/>
    </row>
    <row r="704" spans="1:23" ht="14.45" x14ac:dyDescent="0.3">
      <c r="A704" s="9">
        <v>1</v>
      </c>
      <c r="B704" s="9" t="s">
        <v>15</v>
      </c>
      <c r="C704" s="9" t="s">
        <v>79</v>
      </c>
      <c r="D704" s="9" t="s">
        <v>222</v>
      </c>
      <c r="E704" s="9" t="s">
        <v>223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58"/>
        <v>10_50-55</v>
      </c>
      <c r="O704" s="17" t="str">
        <f t="shared" si="60"/>
        <v>5_50-60</v>
      </c>
      <c r="P704" s="17" t="str">
        <f t="shared" si="61"/>
        <v>05_50-60</v>
      </c>
      <c r="Q704" s="9" t="s">
        <v>283</v>
      </c>
      <c r="R704" s="9" t="s">
        <v>631</v>
      </c>
      <c r="S704" s="9">
        <f t="shared" si="59"/>
        <v>54990</v>
      </c>
      <c r="T704" s="9">
        <f t="shared" si="62"/>
        <v>749</v>
      </c>
      <c r="W704" s="97"/>
    </row>
    <row r="705" spans="1:23" ht="14.45" x14ac:dyDescent="0.3">
      <c r="A705" s="9">
        <v>13</v>
      </c>
      <c r="B705" s="9" t="s">
        <v>15</v>
      </c>
      <c r="C705" s="9" t="s">
        <v>370</v>
      </c>
      <c r="D705" s="9" t="s">
        <v>228</v>
      </c>
      <c r="E705" s="9" t="s">
        <v>223</v>
      </c>
      <c r="F705" s="9" t="s">
        <v>1</v>
      </c>
      <c r="G705" s="9" t="s">
        <v>303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58"/>
        <v>9_45-50</v>
      </c>
      <c r="O705" s="17" t="str">
        <f t="shared" si="60"/>
        <v>4_40-50</v>
      </c>
      <c r="P705" s="17" t="str">
        <f t="shared" si="61"/>
        <v>04_40-50</v>
      </c>
      <c r="Q705" s="9" t="s">
        <v>283</v>
      </c>
      <c r="R705" s="9" t="s">
        <v>631</v>
      </c>
      <c r="S705" s="9">
        <f t="shared" si="59"/>
        <v>640601</v>
      </c>
      <c r="T705" s="9">
        <f t="shared" si="62"/>
        <v>8728</v>
      </c>
      <c r="W705" s="97"/>
    </row>
    <row r="706" spans="1:23" ht="14.45" x14ac:dyDescent="0.3">
      <c r="A706" s="9">
        <v>40</v>
      </c>
      <c r="B706" s="9" t="s">
        <v>15</v>
      </c>
      <c r="C706" s="9" t="s">
        <v>339</v>
      </c>
      <c r="D706" s="9" t="s">
        <v>228</v>
      </c>
      <c r="E706" s="9" t="s">
        <v>223</v>
      </c>
      <c r="F706" s="9" t="s">
        <v>5</v>
      </c>
      <c r="G706" s="9" t="s">
        <v>182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58"/>
        <v>10_50-55</v>
      </c>
      <c r="O706" s="17" t="str">
        <f t="shared" si="60"/>
        <v>5_50-60</v>
      </c>
      <c r="P706" s="17" t="str">
        <f t="shared" si="61"/>
        <v>05_50-60</v>
      </c>
      <c r="Q706" s="9" t="s">
        <v>283</v>
      </c>
      <c r="R706" s="9" t="s">
        <v>631</v>
      </c>
      <c r="S706" s="9">
        <f t="shared" si="59"/>
        <v>2187960</v>
      </c>
      <c r="T706" s="9">
        <f t="shared" si="62"/>
        <v>29809</v>
      </c>
      <c r="W706" s="97"/>
    </row>
    <row r="707" spans="1:23" ht="14.45" x14ac:dyDescent="0.3">
      <c r="A707" s="9">
        <v>11</v>
      </c>
      <c r="B707" s="9" t="s">
        <v>15</v>
      </c>
      <c r="C707" s="9" t="s">
        <v>593</v>
      </c>
      <c r="D707" s="9" t="s">
        <v>228</v>
      </c>
      <c r="E707" s="9" t="s">
        <v>223</v>
      </c>
      <c r="F707" s="9" t="s">
        <v>5</v>
      </c>
      <c r="G707" s="9" t="s">
        <v>518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3">CONCATENATE(ROUNDDOWN(M707/5000,0),"_",ROUNDDOWN(M707/5000,0)*5,"-",ROUNDUP((M707+1)/5000,0)*5)</f>
        <v>13_65-70</v>
      </c>
      <c r="O707" s="17" t="str">
        <f t="shared" si="60"/>
        <v>6_60-70</v>
      </c>
      <c r="P707" s="17" t="str">
        <f t="shared" si="61"/>
        <v>06_60-70</v>
      </c>
      <c r="Q707" s="9" t="s">
        <v>283</v>
      </c>
      <c r="R707" s="9" t="s">
        <v>631</v>
      </c>
      <c r="S707" s="9">
        <f t="shared" ref="S707:S770" si="64">M707*A707</f>
        <v>755227</v>
      </c>
      <c r="T707" s="9">
        <f t="shared" si="62"/>
        <v>10289</v>
      </c>
      <c r="W707" s="97"/>
    </row>
    <row r="708" spans="1:23" ht="14.45" x14ac:dyDescent="0.3">
      <c r="A708" s="9">
        <v>1524</v>
      </c>
      <c r="B708" s="9" t="s">
        <v>15</v>
      </c>
      <c r="C708" s="9" t="s">
        <v>376</v>
      </c>
      <c r="D708" s="9" t="s">
        <v>224</v>
      </c>
      <c r="E708" s="9" t="s">
        <v>223</v>
      </c>
      <c r="F708" s="9" t="s">
        <v>1</v>
      </c>
      <c r="G708" s="9" t="s">
        <v>303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3"/>
        <v>12_60-65</v>
      </c>
      <c r="O708" s="17" t="str">
        <f t="shared" si="60"/>
        <v>6_60-70</v>
      </c>
      <c r="P708" s="17" t="str">
        <f t="shared" si="61"/>
        <v>06_60-70</v>
      </c>
      <c r="Q708" s="9" t="s">
        <v>283</v>
      </c>
      <c r="R708" s="9" t="s">
        <v>631</v>
      </c>
      <c r="S708" s="9">
        <f t="shared" si="64"/>
        <v>91961208</v>
      </c>
      <c r="T708" s="9">
        <f t="shared" si="62"/>
        <v>1252877</v>
      </c>
      <c r="W708" s="97"/>
    </row>
    <row r="709" spans="1:23" ht="14.45" x14ac:dyDescent="0.3">
      <c r="A709" s="9">
        <v>7</v>
      </c>
      <c r="B709" s="9" t="s">
        <v>15</v>
      </c>
      <c r="C709" s="9" t="s">
        <v>340</v>
      </c>
      <c r="D709" s="9" t="s">
        <v>224</v>
      </c>
      <c r="E709" s="9" t="s">
        <v>223</v>
      </c>
      <c r="F709" s="9" t="s">
        <v>5</v>
      </c>
      <c r="G709" s="9" t="s">
        <v>182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3"/>
        <v>12_60-65</v>
      </c>
      <c r="O709" s="17" t="str">
        <f t="shared" si="60"/>
        <v>6_60-70</v>
      </c>
      <c r="P709" s="17" t="str">
        <f t="shared" si="61"/>
        <v>06_60-70</v>
      </c>
      <c r="Q709" s="9" t="s">
        <v>283</v>
      </c>
      <c r="R709" s="9" t="s">
        <v>631</v>
      </c>
      <c r="S709" s="9">
        <f t="shared" si="64"/>
        <v>420686</v>
      </c>
      <c r="T709" s="9">
        <f t="shared" si="62"/>
        <v>5731</v>
      </c>
      <c r="W709" s="97"/>
    </row>
    <row r="710" spans="1:23" ht="14.45" x14ac:dyDescent="0.3">
      <c r="A710" s="9">
        <v>292</v>
      </c>
      <c r="B710" s="9" t="s">
        <v>15</v>
      </c>
      <c r="C710" s="9" t="s">
        <v>594</v>
      </c>
      <c r="D710" s="9" t="s">
        <v>224</v>
      </c>
      <c r="E710" s="9" t="s">
        <v>223</v>
      </c>
      <c r="F710" s="9" t="s">
        <v>5</v>
      </c>
      <c r="G710" s="9" t="s">
        <v>518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3"/>
        <v>13_65-70</v>
      </c>
      <c r="O710" s="17" t="str">
        <f t="shared" si="60"/>
        <v>6_60-70</v>
      </c>
      <c r="P710" s="17" t="str">
        <f t="shared" si="61"/>
        <v>06_60-70</v>
      </c>
      <c r="Q710" s="9" t="s">
        <v>283</v>
      </c>
      <c r="R710" s="9" t="s">
        <v>631</v>
      </c>
      <c r="S710" s="9">
        <f t="shared" si="64"/>
        <v>19288936</v>
      </c>
      <c r="T710" s="9">
        <f t="shared" si="62"/>
        <v>262792</v>
      </c>
      <c r="W710" s="97"/>
    </row>
    <row r="711" spans="1:23" ht="14.45" x14ac:dyDescent="0.3">
      <c r="A711" s="9">
        <v>4</v>
      </c>
      <c r="B711" s="9" t="s">
        <v>15</v>
      </c>
      <c r="C711" s="9" t="s">
        <v>80</v>
      </c>
      <c r="D711" s="9" t="s">
        <v>222</v>
      </c>
      <c r="E711" s="9" t="s">
        <v>223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3"/>
        <v>10_50-55</v>
      </c>
      <c r="O711" s="17" t="str">
        <f t="shared" si="60"/>
        <v>5_50-60</v>
      </c>
      <c r="P711" s="17" t="str">
        <f t="shared" si="61"/>
        <v>05_50-60</v>
      </c>
      <c r="Q711" s="9" t="s">
        <v>283</v>
      </c>
      <c r="R711" s="9" t="s">
        <v>631</v>
      </c>
      <c r="S711" s="9">
        <f t="shared" si="64"/>
        <v>206800</v>
      </c>
      <c r="T711" s="9">
        <f t="shared" si="62"/>
        <v>2817</v>
      </c>
      <c r="W711" s="97"/>
    </row>
    <row r="712" spans="1:23" ht="14.45" x14ac:dyDescent="0.3">
      <c r="A712" s="9">
        <v>3</v>
      </c>
      <c r="B712" s="9" t="s">
        <v>15</v>
      </c>
      <c r="C712" s="9" t="s">
        <v>298</v>
      </c>
      <c r="D712" s="9" t="s">
        <v>228</v>
      </c>
      <c r="E712" s="9" t="s">
        <v>223</v>
      </c>
      <c r="F712" s="9" t="s">
        <v>5</v>
      </c>
      <c r="G712" s="9" t="s">
        <v>169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3"/>
        <v>9_45-50</v>
      </c>
      <c r="O712" s="17" t="str">
        <f t="shared" si="60"/>
        <v>4_40-50</v>
      </c>
      <c r="P712" s="17" t="str">
        <f t="shared" si="61"/>
        <v>04_40-50</v>
      </c>
      <c r="Q712" s="9" t="s">
        <v>283</v>
      </c>
      <c r="R712" s="9" t="s">
        <v>631</v>
      </c>
      <c r="S712" s="9">
        <f t="shared" si="64"/>
        <v>148470</v>
      </c>
      <c r="T712" s="9">
        <f t="shared" si="62"/>
        <v>2023</v>
      </c>
      <c r="W712" s="97"/>
    </row>
    <row r="713" spans="1:23" ht="14.45" x14ac:dyDescent="0.3">
      <c r="A713" s="9">
        <v>4</v>
      </c>
      <c r="B713" s="9" t="s">
        <v>15</v>
      </c>
      <c r="C713" s="9" t="s">
        <v>748</v>
      </c>
      <c r="D713" s="9" t="s">
        <v>225</v>
      </c>
      <c r="E713" s="9" t="s">
        <v>223</v>
      </c>
      <c r="F713" s="9" t="s">
        <v>5</v>
      </c>
      <c r="G713" s="9" t="s">
        <v>350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3"/>
        <v>21_105-110</v>
      </c>
      <c r="O713" s="17" t="str">
        <f t="shared" si="60"/>
        <v>10_100-110</v>
      </c>
      <c r="P713" s="17" t="str">
        <f t="shared" si="61"/>
        <v>08_80&gt;</v>
      </c>
      <c r="Q713" s="9" t="s">
        <v>283</v>
      </c>
      <c r="R713" s="9" t="s">
        <v>631</v>
      </c>
      <c r="S713" s="9">
        <f t="shared" si="64"/>
        <v>427568</v>
      </c>
      <c r="T713" s="9">
        <f t="shared" si="62"/>
        <v>5825</v>
      </c>
      <c r="W713" s="97"/>
    </row>
    <row r="714" spans="1:23" ht="14.45" x14ac:dyDescent="0.3">
      <c r="A714" s="9">
        <v>169</v>
      </c>
      <c r="B714" s="9" t="s">
        <v>15</v>
      </c>
      <c r="C714" s="9" t="s">
        <v>749</v>
      </c>
      <c r="D714" s="9" t="s">
        <v>229</v>
      </c>
      <c r="E714" s="9" t="s">
        <v>223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3"/>
        <v>6_30-35</v>
      </c>
      <c r="O714" s="17" t="str">
        <f t="shared" si="60"/>
        <v>3_30-40</v>
      </c>
      <c r="P714" s="17" t="str">
        <f t="shared" si="61"/>
        <v>03_30-40</v>
      </c>
      <c r="Q714" s="9" t="s">
        <v>283</v>
      </c>
      <c r="R714" s="9" t="s">
        <v>631</v>
      </c>
      <c r="S714" s="9">
        <f t="shared" si="64"/>
        <v>5913310</v>
      </c>
      <c r="T714" s="9">
        <f t="shared" si="62"/>
        <v>80563</v>
      </c>
      <c r="W714" s="97"/>
    </row>
    <row r="715" spans="1:23" ht="14.45" x14ac:dyDescent="0.3">
      <c r="A715" s="9">
        <v>1958</v>
      </c>
      <c r="B715" s="9" t="s">
        <v>15</v>
      </c>
      <c r="C715" s="9" t="s">
        <v>464</v>
      </c>
      <c r="D715" s="9" t="s">
        <v>225</v>
      </c>
      <c r="E715" s="9" t="s">
        <v>223</v>
      </c>
      <c r="F715" s="9" t="s">
        <v>1</v>
      </c>
      <c r="G715" s="9" t="s">
        <v>303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3"/>
        <v>15_75-80</v>
      </c>
      <c r="O715" s="17" t="str">
        <f t="shared" si="60"/>
        <v>7_70-80</v>
      </c>
      <c r="P715" s="17" t="str">
        <f t="shared" si="61"/>
        <v>07_70-80</v>
      </c>
      <c r="Q715" s="9" t="s">
        <v>283</v>
      </c>
      <c r="R715" s="9" t="s">
        <v>631</v>
      </c>
      <c r="S715" s="9">
        <f t="shared" si="64"/>
        <v>148257802</v>
      </c>
      <c r="T715" s="9">
        <f t="shared" si="62"/>
        <v>2019861</v>
      </c>
      <c r="W715" s="97"/>
    </row>
    <row r="716" spans="1:23" ht="14.45" x14ac:dyDescent="0.3">
      <c r="A716" s="9">
        <v>2980</v>
      </c>
      <c r="B716" s="9" t="s">
        <v>15</v>
      </c>
      <c r="C716" s="9" t="s">
        <v>421</v>
      </c>
      <c r="D716" s="9" t="s">
        <v>225</v>
      </c>
      <c r="E716" s="9" t="s">
        <v>223</v>
      </c>
      <c r="F716" s="9" t="s">
        <v>5</v>
      </c>
      <c r="G716" s="9" t="s">
        <v>350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3"/>
        <v>15_75-80</v>
      </c>
      <c r="O716" s="17" t="str">
        <f t="shared" si="60"/>
        <v>7_70-80</v>
      </c>
      <c r="P716" s="17" t="str">
        <f t="shared" si="61"/>
        <v>07_70-80</v>
      </c>
      <c r="Q716" s="9" t="s">
        <v>283</v>
      </c>
      <c r="R716" s="9" t="s">
        <v>631</v>
      </c>
      <c r="S716" s="9">
        <f t="shared" si="64"/>
        <v>235878920</v>
      </c>
      <c r="T716" s="9">
        <f t="shared" si="62"/>
        <v>3213609</v>
      </c>
      <c r="W716" s="97"/>
    </row>
    <row r="717" spans="1:23" ht="14.45" x14ac:dyDescent="0.3">
      <c r="A717" s="9">
        <v>52</v>
      </c>
      <c r="B717" s="9" t="s">
        <v>15</v>
      </c>
      <c r="C717" s="9" t="s">
        <v>314</v>
      </c>
      <c r="D717" s="9" t="s">
        <v>224</v>
      </c>
      <c r="E717" s="9" t="s">
        <v>223</v>
      </c>
      <c r="F717" s="9" t="s">
        <v>5</v>
      </c>
      <c r="G717" s="9" t="s">
        <v>169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3"/>
        <v>7_35-40</v>
      </c>
      <c r="O717" s="17" t="str">
        <f t="shared" si="60"/>
        <v>3_30-40</v>
      </c>
      <c r="P717" s="17" t="str">
        <f t="shared" si="61"/>
        <v>03_30-40</v>
      </c>
      <c r="Q717" s="9" t="s">
        <v>283</v>
      </c>
      <c r="R717" s="9" t="s">
        <v>631</v>
      </c>
      <c r="S717" s="9">
        <f t="shared" si="64"/>
        <v>1916148</v>
      </c>
      <c r="T717" s="9">
        <f t="shared" si="62"/>
        <v>26106</v>
      </c>
      <c r="W717" s="97"/>
    </row>
    <row r="718" spans="1:23" ht="14.45" x14ac:dyDescent="0.3">
      <c r="A718" s="9">
        <v>3911</v>
      </c>
      <c r="B718" s="9" t="s">
        <v>15</v>
      </c>
      <c r="C718" s="9" t="s">
        <v>120</v>
      </c>
      <c r="D718" s="9" t="s">
        <v>224</v>
      </c>
      <c r="E718" s="9" t="s">
        <v>223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3"/>
        <v>8_40-45</v>
      </c>
      <c r="O718" s="17" t="str">
        <f t="shared" si="60"/>
        <v>4_40-50</v>
      </c>
      <c r="P718" s="17" t="str">
        <f t="shared" si="61"/>
        <v>04_40-50</v>
      </c>
      <c r="Q718" s="9" t="s">
        <v>283</v>
      </c>
      <c r="R718" s="9" t="s">
        <v>631</v>
      </c>
      <c r="S718" s="9">
        <f t="shared" si="64"/>
        <v>174614417</v>
      </c>
      <c r="T718" s="9">
        <f t="shared" si="62"/>
        <v>2378943</v>
      </c>
      <c r="W718" s="97"/>
    </row>
    <row r="719" spans="1:23" ht="14.45" x14ac:dyDescent="0.3">
      <c r="A719" s="9">
        <v>4</v>
      </c>
      <c r="B719" s="9" t="s">
        <v>15</v>
      </c>
      <c r="C719" s="9" t="s">
        <v>115</v>
      </c>
      <c r="D719" s="9" t="s">
        <v>225</v>
      </c>
      <c r="E719" s="9" t="s">
        <v>223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3"/>
        <v>13_65-70</v>
      </c>
      <c r="O719" s="17" t="str">
        <f t="shared" si="60"/>
        <v>6_60-70</v>
      </c>
      <c r="P719" s="17" t="str">
        <f t="shared" si="61"/>
        <v>06_60-70</v>
      </c>
      <c r="Q719" s="9" t="s">
        <v>283</v>
      </c>
      <c r="R719" s="9" t="s">
        <v>631</v>
      </c>
      <c r="S719" s="9">
        <f t="shared" si="64"/>
        <v>275212</v>
      </c>
      <c r="T719" s="9">
        <f t="shared" si="62"/>
        <v>3749</v>
      </c>
      <c r="W719" s="97"/>
    </row>
    <row r="720" spans="1:23" ht="14.45" x14ac:dyDescent="0.3">
      <c r="A720" s="9">
        <v>226</v>
      </c>
      <c r="B720" s="9" t="s">
        <v>15</v>
      </c>
      <c r="C720" s="9" t="s">
        <v>121</v>
      </c>
      <c r="D720" s="9" t="s">
        <v>224</v>
      </c>
      <c r="E720" s="9" t="s">
        <v>223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3"/>
        <v>8_40-45</v>
      </c>
      <c r="O720" s="17" t="str">
        <f t="shared" si="60"/>
        <v>4_40-50</v>
      </c>
      <c r="P720" s="17" t="str">
        <f t="shared" si="61"/>
        <v>04_40-50</v>
      </c>
      <c r="Q720" s="9" t="s">
        <v>283</v>
      </c>
      <c r="R720" s="9" t="s">
        <v>631</v>
      </c>
      <c r="S720" s="9">
        <f t="shared" si="64"/>
        <v>9973832</v>
      </c>
      <c r="T720" s="9">
        <f t="shared" si="62"/>
        <v>135883</v>
      </c>
      <c r="W720" s="97"/>
    </row>
    <row r="721" spans="1:23" ht="14.45" x14ac:dyDescent="0.3">
      <c r="A721" s="9">
        <v>23</v>
      </c>
      <c r="B721" s="9" t="s">
        <v>15</v>
      </c>
      <c r="C721" s="9" t="s">
        <v>167</v>
      </c>
      <c r="D721" s="9" t="s">
        <v>224</v>
      </c>
      <c r="E721" s="9" t="s">
        <v>223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3"/>
        <v>12_60-65</v>
      </c>
      <c r="O721" s="17" t="str">
        <f t="shared" si="60"/>
        <v>6_60-70</v>
      </c>
      <c r="P721" s="17" t="str">
        <f t="shared" si="61"/>
        <v>06_60-70</v>
      </c>
      <c r="Q721" s="9" t="s">
        <v>283</v>
      </c>
      <c r="R721" s="9" t="s">
        <v>631</v>
      </c>
      <c r="S721" s="9">
        <f t="shared" si="64"/>
        <v>1444170</v>
      </c>
      <c r="T721" s="9">
        <f t="shared" si="62"/>
        <v>19675</v>
      </c>
      <c r="W721" s="97"/>
    </row>
    <row r="722" spans="1:23" ht="14.45" x14ac:dyDescent="0.3">
      <c r="A722" s="9">
        <v>2644</v>
      </c>
      <c r="B722" s="9" t="s">
        <v>15</v>
      </c>
      <c r="C722" s="9" t="s">
        <v>750</v>
      </c>
      <c r="D722" s="9" t="s">
        <v>224</v>
      </c>
      <c r="E722" s="9" t="s">
        <v>223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3"/>
        <v>8_40-45</v>
      </c>
      <c r="O722" s="17" t="str">
        <f t="shared" si="60"/>
        <v>4_40-50</v>
      </c>
      <c r="P722" s="17" t="str">
        <f t="shared" si="61"/>
        <v>04_40-50</v>
      </c>
      <c r="Q722" s="9" t="s">
        <v>283</v>
      </c>
      <c r="R722" s="9" t="s">
        <v>631</v>
      </c>
      <c r="S722" s="9">
        <f t="shared" si="64"/>
        <v>108578504</v>
      </c>
      <c r="T722" s="9">
        <f t="shared" si="62"/>
        <v>1479271</v>
      </c>
      <c r="W722" s="97"/>
    </row>
    <row r="723" spans="1:23" ht="14.45" x14ac:dyDescent="0.3">
      <c r="A723" s="9">
        <v>3</v>
      </c>
      <c r="B723" s="9" t="s">
        <v>15</v>
      </c>
      <c r="C723" s="9" t="s">
        <v>142</v>
      </c>
      <c r="D723" s="9" t="s">
        <v>224</v>
      </c>
      <c r="E723" s="9" t="s">
        <v>223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3"/>
        <v>7_35-40</v>
      </c>
      <c r="O723" s="17" t="str">
        <f t="shared" si="60"/>
        <v>3_30-40</v>
      </c>
      <c r="P723" s="17" t="str">
        <f t="shared" si="61"/>
        <v>03_30-40</v>
      </c>
      <c r="Q723" s="9" t="s">
        <v>283</v>
      </c>
      <c r="R723" s="9" t="s">
        <v>631</v>
      </c>
      <c r="S723" s="9">
        <f t="shared" si="64"/>
        <v>110034</v>
      </c>
      <c r="T723" s="9">
        <f t="shared" si="62"/>
        <v>1499</v>
      </c>
      <c r="W723" s="97"/>
    </row>
    <row r="724" spans="1:23" ht="14.45" x14ac:dyDescent="0.3">
      <c r="A724" s="9">
        <v>3829</v>
      </c>
      <c r="B724" s="9" t="s">
        <v>15</v>
      </c>
      <c r="C724" s="9" t="s">
        <v>432</v>
      </c>
      <c r="D724" s="9" t="s">
        <v>224</v>
      </c>
      <c r="E724" s="9" t="s">
        <v>223</v>
      </c>
      <c r="F724" s="9" t="s">
        <v>5</v>
      </c>
      <c r="G724" s="9" t="s">
        <v>182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3"/>
        <v>8_40-45</v>
      </c>
      <c r="O724" s="17" t="str">
        <f t="shared" si="60"/>
        <v>4_40-50</v>
      </c>
      <c r="P724" s="17" t="str">
        <f t="shared" si="61"/>
        <v>04_40-50</v>
      </c>
      <c r="Q724" s="9" t="s">
        <v>283</v>
      </c>
      <c r="R724" s="9" t="s">
        <v>631</v>
      </c>
      <c r="S724" s="9">
        <f t="shared" si="64"/>
        <v>162874173</v>
      </c>
      <c r="T724" s="9">
        <f t="shared" si="62"/>
        <v>2218994</v>
      </c>
      <c r="W724" s="97"/>
    </row>
    <row r="725" spans="1:23" ht="14.45" x14ac:dyDescent="0.3">
      <c r="A725" s="9">
        <v>15</v>
      </c>
      <c r="B725" s="9" t="s">
        <v>15</v>
      </c>
      <c r="C725" s="9" t="s">
        <v>751</v>
      </c>
      <c r="D725" s="9" t="s">
        <v>228</v>
      </c>
      <c r="E725" s="9" t="s">
        <v>223</v>
      </c>
      <c r="F725" s="9" t="s">
        <v>1</v>
      </c>
      <c r="G725" s="9" t="s">
        <v>303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3"/>
        <v>18_90-95</v>
      </c>
      <c r="O725" s="17" t="str">
        <f t="shared" si="60"/>
        <v>9_90-100</v>
      </c>
      <c r="P725" s="17" t="str">
        <f t="shared" si="61"/>
        <v>08_80&gt;</v>
      </c>
      <c r="Q725" s="9" t="s">
        <v>283</v>
      </c>
      <c r="R725" s="9" t="s">
        <v>631</v>
      </c>
      <c r="S725" s="9">
        <f t="shared" si="64"/>
        <v>1424850</v>
      </c>
      <c r="T725" s="9">
        <f t="shared" si="62"/>
        <v>19412</v>
      </c>
      <c r="W725" s="97"/>
    </row>
    <row r="726" spans="1:23" ht="14.45" x14ac:dyDescent="0.3">
      <c r="A726" s="9">
        <v>1148</v>
      </c>
      <c r="B726" s="9" t="s">
        <v>15</v>
      </c>
      <c r="C726" s="9" t="s">
        <v>427</v>
      </c>
      <c r="D726" s="9" t="s">
        <v>225</v>
      </c>
      <c r="E726" s="9" t="s">
        <v>223</v>
      </c>
      <c r="F726" s="9" t="s">
        <v>1</v>
      </c>
      <c r="G726" s="9" t="s">
        <v>303</v>
      </c>
      <c r="H726" s="9" t="s">
        <v>197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3"/>
        <v>18_90-95</v>
      </c>
      <c r="O726" s="17" t="str">
        <f t="shared" si="60"/>
        <v>9_90-100</v>
      </c>
      <c r="P726" s="17" t="str">
        <f t="shared" si="61"/>
        <v>08_80&gt;</v>
      </c>
      <c r="Q726" s="9" t="s">
        <v>283</v>
      </c>
      <c r="R726" s="9" t="s">
        <v>631</v>
      </c>
      <c r="S726" s="9">
        <f t="shared" si="64"/>
        <v>105231420</v>
      </c>
      <c r="T726" s="9">
        <f t="shared" si="62"/>
        <v>1433671</v>
      </c>
      <c r="W726" s="97"/>
    </row>
    <row r="727" spans="1:23" ht="14.45" x14ac:dyDescent="0.3">
      <c r="A727" s="9">
        <v>7</v>
      </c>
      <c r="B727" s="9" t="s">
        <v>15</v>
      </c>
      <c r="C727" s="9" t="s">
        <v>752</v>
      </c>
      <c r="D727" s="9" t="s">
        <v>225</v>
      </c>
      <c r="E727" s="9" t="s">
        <v>223</v>
      </c>
      <c r="F727" s="9" t="s">
        <v>1</v>
      </c>
      <c r="G727" s="9" t="s">
        <v>303</v>
      </c>
      <c r="H727" s="9" t="s">
        <v>153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3"/>
        <v>19_95-100</v>
      </c>
      <c r="O727" s="17" t="str">
        <f t="shared" si="60"/>
        <v>9_90-100</v>
      </c>
      <c r="P727" s="17" t="str">
        <f t="shared" si="61"/>
        <v>08_80&gt;</v>
      </c>
      <c r="Q727" s="9" t="s">
        <v>283</v>
      </c>
      <c r="R727" s="9" t="s">
        <v>631</v>
      </c>
      <c r="S727" s="9">
        <f t="shared" si="64"/>
        <v>681324</v>
      </c>
      <c r="T727" s="9">
        <f t="shared" si="62"/>
        <v>9282</v>
      </c>
      <c r="W727" s="97"/>
    </row>
    <row r="728" spans="1:23" ht="14.45" x14ac:dyDescent="0.3">
      <c r="A728" s="9">
        <v>97</v>
      </c>
      <c r="B728" s="9" t="s">
        <v>15</v>
      </c>
      <c r="C728" s="9" t="s">
        <v>465</v>
      </c>
      <c r="D728" s="9" t="s">
        <v>225</v>
      </c>
      <c r="E728" s="9" t="s">
        <v>223</v>
      </c>
      <c r="F728" s="9" t="s">
        <v>5</v>
      </c>
      <c r="G728" s="9" t="s">
        <v>350</v>
      </c>
      <c r="H728" s="9" t="s">
        <v>147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3"/>
        <v>23_115-120</v>
      </c>
      <c r="O728" s="17" t="str">
        <f t="shared" si="60"/>
        <v>11_110-120</v>
      </c>
      <c r="P728" s="17" t="str">
        <f t="shared" si="61"/>
        <v>08_80&gt;</v>
      </c>
      <c r="Q728" s="9" t="s">
        <v>283</v>
      </c>
      <c r="R728" s="9" t="s">
        <v>631</v>
      </c>
      <c r="S728" s="9">
        <f t="shared" si="64"/>
        <v>11167319</v>
      </c>
      <c r="T728" s="9">
        <f t="shared" si="62"/>
        <v>152143</v>
      </c>
      <c r="W728" s="97"/>
    </row>
    <row r="729" spans="1:23" ht="14.45" x14ac:dyDescent="0.3">
      <c r="A729" s="9">
        <v>115</v>
      </c>
      <c r="B729" s="9" t="s">
        <v>15</v>
      </c>
      <c r="C729" s="9" t="s">
        <v>428</v>
      </c>
      <c r="D729" s="9" t="s">
        <v>225</v>
      </c>
      <c r="E729" s="9" t="s">
        <v>223</v>
      </c>
      <c r="F729" s="9" t="s">
        <v>5</v>
      </c>
      <c r="G729" s="9" t="s">
        <v>350</v>
      </c>
      <c r="H729" s="9" t="s">
        <v>148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3"/>
        <v>21_105-110</v>
      </c>
      <c r="O729" s="17" t="str">
        <f t="shared" si="60"/>
        <v>10_100-110</v>
      </c>
      <c r="P729" s="17" t="str">
        <f t="shared" si="61"/>
        <v>08_80&gt;</v>
      </c>
      <c r="Q729" s="9" t="s">
        <v>283</v>
      </c>
      <c r="R729" s="9" t="s">
        <v>631</v>
      </c>
      <c r="S729" s="9">
        <f t="shared" si="64"/>
        <v>12163205</v>
      </c>
      <c r="T729" s="9">
        <f t="shared" si="62"/>
        <v>165711</v>
      </c>
      <c r="W729" s="97"/>
    </row>
    <row r="730" spans="1:23" ht="14.45" x14ac:dyDescent="0.3">
      <c r="A730" s="9">
        <v>7</v>
      </c>
      <c r="B730" s="9" t="s">
        <v>15</v>
      </c>
      <c r="C730" s="9" t="s">
        <v>422</v>
      </c>
      <c r="D730" s="9" t="s">
        <v>225</v>
      </c>
      <c r="E730" s="9" t="s">
        <v>223</v>
      </c>
      <c r="F730" s="9" t="s">
        <v>5</v>
      </c>
      <c r="G730" s="9" t="s">
        <v>350</v>
      </c>
      <c r="H730" s="9" t="s">
        <v>197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3"/>
        <v>20_100-105</v>
      </c>
      <c r="O730" s="17" t="str">
        <f t="shared" si="60"/>
        <v>10_100-110</v>
      </c>
      <c r="P730" s="17" t="str">
        <f t="shared" si="61"/>
        <v>08_80&gt;</v>
      </c>
      <c r="Q730" s="9" t="s">
        <v>283</v>
      </c>
      <c r="R730" s="9" t="s">
        <v>631</v>
      </c>
      <c r="S730" s="9">
        <f t="shared" si="64"/>
        <v>729750</v>
      </c>
      <c r="T730" s="9">
        <f t="shared" si="62"/>
        <v>9942</v>
      </c>
      <c r="W730" s="97"/>
    </row>
    <row r="731" spans="1:23" ht="14.45" x14ac:dyDescent="0.3">
      <c r="A731" s="9">
        <v>107</v>
      </c>
      <c r="B731" s="9" t="s">
        <v>15</v>
      </c>
      <c r="C731" s="9" t="s">
        <v>429</v>
      </c>
      <c r="D731" s="9" t="s">
        <v>225</v>
      </c>
      <c r="E731" s="9" t="s">
        <v>223</v>
      </c>
      <c r="F731" s="9" t="s">
        <v>5</v>
      </c>
      <c r="G731" s="9" t="s">
        <v>350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3"/>
        <v>31_155-160</v>
      </c>
      <c r="O731" s="17" t="str">
        <f t="shared" si="60"/>
        <v>15_150-160</v>
      </c>
      <c r="P731" s="17" t="str">
        <f t="shared" si="61"/>
        <v>08_80&gt;</v>
      </c>
      <c r="Q731" s="9" t="s">
        <v>283</v>
      </c>
      <c r="R731" s="9" t="s">
        <v>631</v>
      </c>
      <c r="S731" s="9">
        <f t="shared" si="64"/>
        <v>17061043</v>
      </c>
      <c r="T731" s="9">
        <f t="shared" si="62"/>
        <v>232439</v>
      </c>
      <c r="W731" s="97"/>
    </row>
    <row r="732" spans="1:23" ht="14.45" x14ac:dyDescent="0.3">
      <c r="A732" s="9">
        <v>42</v>
      </c>
      <c r="B732" s="9" t="s">
        <v>15</v>
      </c>
      <c r="C732" s="9" t="s">
        <v>502</v>
      </c>
      <c r="D732" s="9" t="s">
        <v>225</v>
      </c>
      <c r="E732" s="9" t="s">
        <v>223</v>
      </c>
      <c r="F732" s="9" t="s">
        <v>5</v>
      </c>
      <c r="G732" s="9" t="s">
        <v>350</v>
      </c>
      <c r="H732" s="9" t="s">
        <v>342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3"/>
        <v>37_185-190</v>
      </c>
      <c r="O732" s="17" t="str">
        <f t="shared" ref="O732:O793" si="65">CONCATENATE(ROUNDDOWN(M732/10000,0),"_",ROUNDDOWN(M732/10000,0)*10,"-",ROUNDUP((M732+1)/10000,0)*10)</f>
        <v>18_180-190</v>
      </c>
      <c r="P732" s="17" t="str">
        <f t="shared" ref="P732:P793" si="66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283</v>
      </c>
      <c r="R732" s="9" t="s">
        <v>631</v>
      </c>
      <c r="S732" s="9">
        <f t="shared" si="64"/>
        <v>7778400</v>
      </c>
      <c r="T732" s="9">
        <f t="shared" ref="T732:T793" si="67">ROUND(S732/73.4,0)</f>
        <v>105973</v>
      </c>
      <c r="W732" s="97"/>
    </row>
    <row r="733" spans="1:23" ht="14.45" x14ac:dyDescent="0.3">
      <c r="A733" s="9">
        <v>48</v>
      </c>
      <c r="B733" s="9" t="s">
        <v>15</v>
      </c>
      <c r="C733" s="9" t="s">
        <v>146</v>
      </c>
      <c r="D733" s="9" t="s">
        <v>225</v>
      </c>
      <c r="E733" s="9" t="s">
        <v>223</v>
      </c>
      <c r="F733" s="9" t="s">
        <v>5</v>
      </c>
      <c r="G733" s="9" t="s">
        <v>75</v>
      </c>
      <c r="H733" s="9" t="s">
        <v>147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3"/>
        <v>18_90-95</v>
      </c>
      <c r="O733" s="17" t="str">
        <f t="shared" si="65"/>
        <v>9_90-100</v>
      </c>
      <c r="P733" s="17" t="str">
        <f t="shared" si="66"/>
        <v>08_80&gt;</v>
      </c>
      <c r="Q733" s="9" t="s">
        <v>283</v>
      </c>
      <c r="R733" s="9" t="s">
        <v>631</v>
      </c>
      <c r="S733" s="9">
        <f t="shared" si="64"/>
        <v>4337952</v>
      </c>
      <c r="T733" s="9">
        <f t="shared" si="67"/>
        <v>59100</v>
      </c>
      <c r="W733" s="97"/>
    </row>
    <row r="734" spans="1:23" ht="14.45" x14ac:dyDescent="0.3">
      <c r="A734" s="9">
        <v>1</v>
      </c>
      <c r="B734" s="9" t="s">
        <v>15</v>
      </c>
      <c r="C734" s="9" t="s">
        <v>321</v>
      </c>
      <c r="D734" s="9" t="s">
        <v>225</v>
      </c>
      <c r="E734" s="9" t="s">
        <v>223</v>
      </c>
      <c r="F734" s="9" t="s">
        <v>5</v>
      </c>
      <c r="G734" s="9" t="s">
        <v>75</v>
      </c>
      <c r="H734" s="9" t="s">
        <v>322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3"/>
        <v>21_105-110</v>
      </c>
      <c r="O734" s="17" t="str">
        <f t="shared" si="65"/>
        <v>10_100-110</v>
      </c>
      <c r="P734" s="17" t="str">
        <f t="shared" si="66"/>
        <v>08_80&gt;</v>
      </c>
      <c r="Q734" s="9" t="s">
        <v>283</v>
      </c>
      <c r="R734" s="9" t="s">
        <v>631</v>
      </c>
      <c r="S734" s="9">
        <f t="shared" si="64"/>
        <v>107790</v>
      </c>
      <c r="T734" s="9">
        <f t="shared" si="67"/>
        <v>1469</v>
      </c>
      <c r="W734" s="97"/>
    </row>
    <row r="735" spans="1:23" ht="14.45" x14ac:dyDescent="0.3">
      <c r="A735" s="9">
        <v>29</v>
      </c>
      <c r="B735" s="9" t="s">
        <v>15</v>
      </c>
      <c r="C735" s="9" t="s">
        <v>231</v>
      </c>
      <c r="D735" s="9" t="s">
        <v>228</v>
      </c>
      <c r="E735" s="9" t="s">
        <v>227</v>
      </c>
      <c r="F735" s="9" t="s">
        <v>5</v>
      </c>
      <c r="G735" s="9" t="s">
        <v>169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3"/>
        <v>14_70-75</v>
      </c>
      <c r="O735" s="17" t="str">
        <f t="shared" si="65"/>
        <v>7_70-80</v>
      </c>
      <c r="P735" s="17" t="str">
        <f t="shared" si="66"/>
        <v>07_70-80</v>
      </c>
      <c r="Q735" s="9" t="s">
        <v>283</v>
      </c>
      <c r="R735" s="9" t="s">
        <v>631</v>
      </c>
      <c r="S735" s="9">
        <f t="shared" si="64"/>
        <v>2080489</v>
      </c>
      <c r="T735" s="9">
        <f t="shared" si="67"/>
        <v>28345</v>
      </c>
      <c r="W735" s="97"/>
    </row>
    <row r="736" spans="1:23" ht="14.45" x14ac:dyDescent="0.3">
      <c r="A736" s="9">
        <v>185</v>
      </c>
      <c r="B736" s="9" t="s">
        <v>15</v>
      </c>
      <c r="C736" s="9" t="s">
        <v>595</v>
      </c>
      <c r="D736" s="9" t="s">
        <v>228</v>
      </c>
      <c r="E736" s="9" t="s">
        <v>227</v>
      </c>
      <c r="F736" s="9" t="s">
        <v>5</v>
      </c>
      <c r="G736" s="9" t="s">
        <v>518</v>
      </c>
      <c r="H736" s="9" t="s">
        <v>2</v>
      </c>
      <c r="I736" s="9">
        <v>13</v>
      </c>
      <c r="J736" s="9" t="s">
        <v>596</v>
      </c>
      <c r="L736" s="9" t="s">
        <v>50</v>
      </c>
      <c r="M736" s="9">
        <v>73448</v>
      </c>
      <c r="N736" s="17" t="str">
        <f t="shared" si="63"/>
        <v>14_70-75</v>
      </c>
      <c r="O736" s="17" t="str">
        <f t="shared" si="65"/>
        <v>7_70-80</v>
      </c>
      <c r="P736" s="17" t="str">
        <f t="shared" si="66"/>
        <v>07_70-80</v>
      </c>
      <c r="Q736" s="9" t="s">
        <v>283</v>
      </c>
      <c r="R736" s="9" t="s">
        <v>631</v>
      </c>
      <c r="S736" s="9">
        <f t="shared" si="64"/>
        <v>13587880</v>
      </c>
      <c r="T736" s="9">
        <f t="shared" si="67"/>
        <v>185121</v>
      </c>
      <c r="W736" s="97"/>
    </row>
    <row r="737" spans="1:23" ht="14.45" x14ac:dyDescent="0.3">
      <c r="A737" s="9">
        <v>93</v>
      </c>
      <c r="B737" s="9" t="s">
        <v>15</v>
      </c>
      <c r="C737" s="9" t="s">
        <v>753</v>
      </c>
      <c r="D737" s="9" t="s">
        <v>228</v>
      </c>
      <c r="E737" s="9" t="s">
        <v>227</v>
      </c>
      <c r="F737" s="9" t="s">
        <v>1</v>
      </c>
      <c r="G737" s="9" t="s">
        <v>303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3"/>
        <v>13_65-70</v>
      </c>
      <c r="O737" s="17" t="str">
        <f t="shared" si="65"/>
        <v>6_60-70</v>
      </c>
      <c r="P737" s="17" t="str">
        <f t="shared" si="66"/>
        <v>06_60-70</v>
      </c>
      <c r="Q737" s="9" t="s">
        <v>283</v>
      </c>
      <c r="R737" s="9" t="s">
        <v>631</v>
      </c>
      <c r="S737" s="9">
        <f t="shared" si="64"/>
        <v>6050766</v>
      </c>
      <c r="T737" s="9">
        <f t="shared" si="67"/>
        <v>82436</v>
      </c>
      <c r="W737" s="97"/>
    </row>
    <row r="738" spans="1:23" ht="14.45" x14ac:dyDescent="0.3">
      <c r="A738" s="9">
        <v>305</v>
      </c>
      <c r="B738" s="9" t="s">
        <v>15</v>
      </c>
      <c r="C738" s="9" t="s">
        <v>299</v>
      </c>
      <c r="D738" s="9" t="s">
        <v>228</v>
      </c>
      <c r="E738" s="9" t="s">
        <v>227</v>
      </c>
      <c r="F738" s="9" t="s">
        <v>5</v>
      </c>
      <c r="G738" s="9" t="s">
        <v>169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3"/>
        <v>11_55-60</v>
      </c>
      <c r="O738" s="17" t="str">
        <f t="shared" si="65"/>
        <v>5_50-60</v>
      </c>
      <c r="P738" s="17" t="str">
        <f t="shared" si="66"/>
        <v>05_50-60</v>
      </c>
      <c r="Q738" s="9" t="s">
        <v>283</v>
      </c>
      <c r="R738" s="9" t="s">
        <v>631</v>
      </c>
      <c r="S738" s="9">
        <f t="shared" si="64"/>
        <v>17205355</v>
      </c>
      <c r="T738" s="9">
        <f t="shared" si="67"/>
        <v>234405</v>
      </c>
      <c r="W738" s="97"/>
    </row>
    <row r="739" spans="1:23" ht="14.45" x14ac:dyDescent="0.3">
      <c r="A739" s="9">
        <v>533</v>
      </c>
      <c r="B739" s="9" t="s">
        <v>15</v>
      </c>
      <c r="C739" s="9" t="s">
        <v>597</v>
      </c>
      <c r="D739" s="9" t="s">
        <v>228</v>
      </c>
      <c r="E739" s="9" t="s">
        <v>227</v>
      </c>
      <c r="F739" s="9" t="s">
        <v>5</v>
      </c>
      <c r="G739" s="9" t="s">
        <v>518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3"/>
        <v>13_65-70</v>
      </c>
      <c r="O739" s="17" t="str">
        <f t="shared" si="65"/>
        <v>6_60-70</v>
      </c>
      <c r="P739" s="17" t="str">
        <f t="shared" si="66"/>
        <v>06_60-70</v>
      </c>
      <c r="Q739" s="9" t="s">
        <v>283</v>
      </c>
      <c r="R739" s="9" t="s">
        <v>631</v>
      </c>
      <c r="S739" s="9">
        <f t="shared" si="64"/>
        <v>35819732</v>
      </c>
      <c r="T739" s="9">
        <f t="shared" si="67"/>
        <v>488007</v>
      </c>
      <c r="W739" s="97"/>
    </row>
    <row r="740" spans="1:23" ht="14.45" x14ac:dyDescent="0.3">
      <c r="A740" s="9">
        <v>21</v>
      </c>
      <c r="B740" s="9" t="s">
        <v>15</v>
      </c>
      <c r="C740" s="9" t="s">
        <v>754</v>
      </c>
      <c r="D740" s="9" t="s">
        <v>228</v>
      </c>
      <c r="E740" s="9" t="s">
        <v>227</v>
      </c>
      <c r="F740" s="9" t="s">
        <v>5</v>
      </c>
      <c r="G740" s="9" t="s">
        <v>518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3"/>
        <v>15_75-80</v>
      </c>
      <c r="O740" s="17" t="str">
        <f t="shared" si="65"/>
        <v>7_70-80</v>
      </c>
      <c r="P740" s="17" t="str">
        <f t="shared" si="66"/>
        <v>07_70-80</v>
      </c>
      <c r="Q740" s="9" t="s">
        <v>283</v>
      </c>
      <c r="R740" s="9" t="s">
        <v>631</v>
      </c>
      <c r="S740" s="9">
        <f t="shared" si="64"/>
        <v>1599990</v>
      </c>
      <c r="T740" s="9">
        <f t="shared" si="67"/>
        <v>21798</v>
      </c>
      <c r="W740" s="97"/>
    </row>
    <row r="741" spans="1:23" ht="14.45" x14ac:dyDescent="0.3">
      <c r="A741" s="9">
        <v>707</v>
      </c>
      <c r="B741" s="9" t="s">
        <v>15</v>
      </c>
      <c r="C741" s="9" t="s">
        <v>598</v>
      </c>
      <c r="D741" s="9" t="s">
        <v>224</v>
      </c>
      <c r="E741" s="9" t="s">
        <v>227</v>
      </c>
      <c r="F741" s="9" t="s">
        <v>1</v>
      </c>
      <c r="G741" s="9" t="s">
        <v>303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3"/>
        <v>11_55-60</v>
      </c>
      <c r="O741" s="17" t="str">
        <f t="shared" si="65"/>
        <v>5_50-60</v>
      </c>
      <c r="P741" s="17" t="str">
        <f t="shared" si="66"/>
        <v>05_50-60</v>
      </c>
      <c r="Q741" s="9" t="s">
        <v>283</v>
      </c>
      <c r="R741" s="9" t="s">
        <v>631</v>
      </c>
      <c r="S741" s="9">
        <f t="shared" si="64"/>
        <v>41939240</v>
      </c>
      <c r="T741" s="9">
        <f t="shared" si="67"/>
        <v>571379</v>
      </c>
      <c r="W741" s="97"/>
    </row>
    <row r="742" spans="1:23" ht="14.45" x14ac:dyDescent="0.3">
      <c r="A742" s="9">
        <v>1486</v>
      </c>
      <c r="B742" s="9" t="s">
        <v>15</v>
      </c>
      <c r="C742" s="9" t="s">
        <v>232</v>
      </c>
      <c r="D742" s="9" t="s">
        <v>224</v>
      </c>
      <c r="E742" s="9" t="s">
        <v>227</v>
      </c>
      <c r="F742" s="9" t="s">
        <v>5</v>
      </c>
      <c r="G742" s="9" t="s">
        <v>182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3"/>
        <v>12_60-65</v>
      </c>
      <c r="O742" s="17" t="str">
        <f t="shared" si="65"/>
        <v>6_60-70</v>
      </c>
      <c r="P742" s="17" t="str">
        <f t="shared" si="66"/>
        <v>06_60-70</v>
      </c>
      <c r="Q742" s="9" t="s">
        <v>283</v>
      </c>
      <c r="R742" s="9" t="s">
        <v>631</v>
      </c>
      <c r="S742" s="9">
        <f t="shared" si="64"/>
        <v>92212244</v>
      </c>
      <c r="T742" s="9">
        <f t="shared" si="67"/>
        <v>1256298</v>
      </c>
      <c r="W742" s="97"/>
    </row>
    <row r="743" spans="1:23" ht="14.45" x14ac:dyDescent="0.3">
      <c r="A743" s="9">
        <v>574</v>
      </c>
      <c r="B743" s="9" t="s">
        <v>15</v>
      </c>
      <c r="C743" s="9" t="s">
        <v>568</v>
      </c>
      <c r="D743" s="9" t="s">
        <v>224</v>
      </c>
      <c r="E743" s="9" t="s">
        <v>227</v>
      </c>
      <c r="F743" s="9" t="s">
        <v>5</v>
      </c>
      <c r="G743" s="9" t="s">
        <v>518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3"/>
        <v>10_50-55</v>
      </c>
      <c r="O743" s="17" t="str">
        <f t="shared" si="65"/>
        <v>5_50-60</v>
      </c>
      <c r="P743" s="17" t="str">
        <f t="shared" si="66"/>
        <v>05_50-60</v>
      </c>
      <c r="Q743" s="9" t="s">
        <v>283</v>
      </c>
      <c r="R743" s="9" t="s">
        <v>631</v>
      </c>
      <c r="S743" s="9">
        <f t="shared" si="64"/>
        <v>30129260</v>
      </c>
      <c r="T743" s="9">
        <f t="shared" si="67"/>
        <v>410480</v>
      </c>
      <c r="W743" s="97"/>
    </row>
    <row r="744" spans="1:23" ht="14.45" x14ac:dyDescent="0.3">
      <c r="A744" s="9">
        <v>165</v>
      </c>
      <c r="B744" s="9" t="s">
        <v>15</v>
      </c>
      <c r="C744" s="9" t="s">
        <v>624</v>
      </c>
      <c r="D744" s="9" t="s">
        <v>225</v>
      </c>
      <c r="E744" s="9" t="s">
        <v>227</v>
      </c>
      <c r="F744" s="9" t="s">
        <v>5</v>
      </c>
      <c r="G744" s="9" t="s">
        <v>350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3"/>
        <v>18_90-95</v>
      </c>
      <c r="O744" s="17" t="str">
        <f t="shared" si="65"/>
        <v>9_90-100</v>
      </c>
      <c r="P744" s="17" t="str">
        <f t="shared" si="66"/>
        <v>08_80&gt;</v>
      </c>
      <c r="Q744" s="9" t="s">
        <v>283</v>
      </c>
      <c r="R744" s="9" t="s">
        <v>631</v>
      </c>
      <c r="S744" s="9">
        <f t="shared" si="64"/>
        <v>15123900</v>
      </c>
      <c r="T744" s="9">
        <f t="shared" si="67"/>
        <v>206048</v>
      </c>
      <c r="W744" s="97"/>
    </row>
    <row r="745" spans="1:23" ht="14.45" x14ac:dyDescent="0.3">
      <c r="A745" s="9">
        <v>1</v>
      </c>
      <c r="B745" s="9" t="s">
        <v>15</v>
      </c>
      <c r="C745" s="9" t="s">
        <v>466</v>
      </c>
      <c r="D745" s="9" t="s">
        <v>228</v>
      </c>
      <c r="E745" s="9" t="s">
        <v>227</v>
      </c>
      <c r="F745" s="9" t="s">
        <v>5</v>
      </c>
      <c r="G745" s="9" t="s">
        <v>169</v>
      </c>
      <c r="H745" s="9" t="s">
        <v>2</v>
      </c>
      <c r="I745" s="9">
        <v>13</v>
      </c>
      <c r="J745" s="9" t="s">
        <v>467</v>
      </c>
      <c r="K745" s="9" t="s">
        <v>7</v>
      </c>
      <c r="L745" s="9" t="s">
        <v>50</v>
      </c>
      <c r="M745" s="9">
        <v>103540</v>
      </c>
      <c r="N745" s="17" t="str">
        <f t="shared" si="63"/>
        <v>20_100-105</v>
      </c>
      <c r="O745" s="17" t="str">
        <f t="shared" si="65"/>
        <v>10_100-110</v>
      </c>
      <c r="P745" s="17" t="str">
        <f t="shared" si="66"/>
        <v>08_80&gt;</v>
      </c>
      <c r="Q745" s="9" t="s">
        <v>283</v>
      </c>
      <c r="R745" s="9" t="s">
        <v>631</v>
      </c>
      <c r="S745" s="9">
        <f t="shared" si="64"/>
        <v>103540</v>
      </c>
      <c r="T745" s="9">
        <f t="shared" si="67"/>
        <v>1411</v>
      </c>
      <c r="W745" s="97"/>
    </row>
    <row r="746" spans="1:23" ht="14.45" x14ac:dyDescent="0.3">
      <c r="A746" s="9">
        <v>4</v>
      </c>
      <c r="B746" s="9" t="s">
        <v>15</v>
      </c>
      <c r="C746" s="9" t="s">
        <v>755</v>
      </c>
      <c r="D746" s="9" t="s">
        <v>228</v>
      </c>
      <c r="E746" s="9" t="s">
        <v>227</v>
      </c>
      <c r="F746" s="9" t="s">
        <v>1</v>
      </c>
      <c r="G746" s="9" t="s">
        <v>756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3"/>
        <v>8_40-45</v>
      </c>
      <c r="O746" s="17" t="str">
        <f t="shared" si="65"/>
        <v>4_40-50</v>
      </c>
      <c r="P746" s="17" t="str">
        <f t="shared" si="66"/>
        <v>04_40-50</v>
      </c>
      <c r="Q746" s="9" t="s">
        <v>283</v>
      </c>
      <c r="R746" s="9" t="s">
        <v>631</v>
      </c>
      <c r="S746" s="9">
        <f t="shared" si="64"/>
        <v>171960</v>
      </c>
      <c r="T746" s="9">
        <f t="shared" si="67"/>
        <v>2343</v>
      </c>
      <c r="W746" s="97"/>
    </row>
    <row r="747" spans="1:23" ht="14.45" x14ac:dyDescent="0.3">
      <c r="A747" s="9">
        <v>89</v>
      </c>
      <c r="B747" s="9" t="s">
        <v>15</v>
      </c>
      <c r="C747" s="9" t="s">
        <v>503</v>
      </c>
      <c r="D747" s="9" t="s">
        <v>228</v>
      </c>
      <c r="E747" s="9" t="s">
        <v>227</v>
      </c>
      <c r="F747" s="9" t="s">
        <v>1</v>
      </c>
      <c r="G747" s="9" t="s">
        <v>303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3"/>
        <v>14_70-75</v>
      </c>
      <c r="O747" s="17" t="str">
        <f t="shared" si="65"/>
        <v>7_70-80</v>
      </c>
      <c r="P747" s="17" t="str">
        <f t="shared" si="66"/>
        <v>07_70-80</v>
      </c>
      <c r="Q747" s="9" t="s">
        <v>283</v>
      </c>
      <c r="R747" s="9" t="s">
        <v>631</v>
      </c>
      <c r="S747" s="9">
        <f t="shared" si="64"/>
        <v>6381122</v>
      </c>
      <c r="T747" s="9">
        <f t="shared" si="67"/>
        <v>86936</v>
      </c>
      <c r="W747" s="97"/>
    </row>
    <row r="748" spans="1:23" ht="14.45" x14ac:dyDescent="0.3">
      <c r="A748" s="9">
        <v>972</v>
      </c>
      <c r="B748" s="9" t="s">
        <v>15</v>
      </c>
      <c r="C748" s="9" t="s">
        <v>757</v>
      </c>
      <c r="D748" s="9" t="s">
        <v>228</v>
      </c>
      <c r="E748" s="9" t="s">
        <v>227</v>
      </c>
      <c r="F748" s="9" t="s">
        <v>5</v>
      </c>
      <c r="G748" s="9" t="s">
        <v>518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3"/>
        <v>15_75-80</v>
      </c>
      <c r="O748" s="17" t="str">
        <f t="shared" si="65"/>
        <v>7_70-80</v>
      </c>
      <c r="P748" s="17" t="str">
        <f t="shared" si="66"/>
        <v>07_70-80</v>
      </c>
      <c r="Q748" s="9" t="s">
        <v>283</v>
      </c>
      <c r="R748" s="9" t="s">
        <v>631</v>
      </c>
      <c r="S748" s="9">
        <f t="shared" si="64"/>
        <v>73920600</v>
      </c>
      <c r="T748" s="9">
        <f t="shared" si="67"/>
        <v>1007093</v>
      </c>
      <c r="W748" s="97"/>
    </row>
    <row r="749" spans="1:23" ht="14.45" x14ac:dyDescent="0.3">
      <c r="A749" s="9">
        <v>410</v>
      </c>
      <c r="B749" s="9" t="s">
        <v>15</v>
      </c>
      <c r="C749" s="9" t="s">
        <v>216</v>
      </c>
      <c r="D749" s="9" t="s">
        <v>228</v>
      </c>
      <c r="E749" s="9" t="s">
        <v>227</v>
      </c>
      <c r="F749" s="9" t="s">
        <v>5</v>
      </c>
      <c r="G749" s="9" t="s">
        <v>169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3"/>
        <v>15_75-80</v>
      </c>
      <c r="O749" s="17" t="str">
        <f t="shared" si="65"/>
        <v>7_70-80</v>
      </c>
      <c r="P749" s="17" t="str">
        <f t="shared" si="66"/>
        <v>07_70-80</v>
      </c>
      <c r="Q749" s="9" t="s">
        <v>283</v>
      </c>
      <c r="R749" s="9" t="s">
        <v>631</v>
      </c>
      <c r="S749" s="9">
        <f t="shared" si="64"/>
        <v>31738510</v>
      </c>
      <c r="T749" s="9">
        <f t="shared" si="67"/>
        <v>432405</v>
      </c>
      <c r="W749" s="97"/>
    </row>
    <row r="750" spans="1:23" ht="14.45" x14ac:dyDescent="0.3">
      <c r="A750" s="9">
        <v>54</v>
      </c>
      <c r="B750" s="9" t="s">
        <v>15</v>
      </c>
      <c r="C750" s="9" t="s">
        <v>504</v>
      </c>
      <c r="D750" s="9" t="s">
        <v>224</v>
      </c>
      <c r="E750" s="9" t="s">
        <v>227</v>
      </c>
      <c r="F750" s="9" t="s">
        <v>1</v>
      </c>
      <c r="G750" s="9" t="s">
        <v>303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3"/>
        <v>10_50-55</v>
      </c>
      <c r="O750" s="17" t="str">
        <f t="shared" si="65"/>
        <v>5_50-60</v>
      </c>
      <c r="P750" s="17" t="str">
        <f t="shared" si="66"/>
        <v>05_50-60</v>
      </c>
      <c r="Q750" s="9" t="s">
        <v>283</v>
      </c>
      <c r="R750" s="9" t="s">
        <v>631</v>
      </c>
      <c r="S750" s="9">
        <f t="shared" si="64"/>
        <v>2901906</v>
      </c>
      <c r="T750" s="9">
        <f t="shared" si="67"/>
        <v>39536</v>
      </c>
      <c r="W750" s="97"/>
    </row>
    <row r="751" spans="1:23" ht="14.45" x14ac:dyDescent="0.3">
      <c r="A751" s="9">
        <v>294</v>
      </c>
      <c r="B751" s="9" t="s">
        <v>15</v>
      </c>
      <c r="C751" s="9" t="s">
        <v>758</v>
      </c>
      <c r="D751" s="9" t="s">
        <v>224</v>
      </c>
      <c r="E751" s="9" t="s">
        <v>227</v>
      </c>
      <c r="F751" s="9" t="s">
        <v>5</v>
      </c>
      <c r="G751" s="9" t="s">
        <v>518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3"/>
        <v>19_95-100</v>
      </c>
      <c r="O751" s="17" t="str">
        <f t="shared" si="65"/>
        <v>9_90-100</v>
      </c>
      <c r="P751" s="17" t="str">
        <f t="shared" si="66"/>
        <v>08_80&gt;</v>
      </c>
      <c r="Q751" s="9" t="s">
        <v>283</v>
      </c>
      <c r="R751" s="9" t="s">
        <v>631</v>
      </c>
      <c r="S751" s="9">
        <f t="shared" si="64"/>
        <v>28029960</v>
      </c>
      <c r="T751" s="9">
        <f t="shared" si="67"/>
        <v>381880</v>
      </c>
      <c r="W751" s="97"/>
    </row>
    <row r="752" spans="1:23" ht="14.45" x14ac:dyDescent="0.3">
      <c r="A752" s="9">
        <v>339</v>
      </c>
      <c r="B752" s="9" t="s">
        <v>15</v>
      </c>
      <c r="C752" s="9" t="s">
        <v>217</v>
      </c>
      <c r="D752" s="9" t="s">
        <v>224</v>
      </c>
      <c r="E752" s="9" t="s">
        <v>227</v>
      </c>
      <c r="F752" s="9" t="s">
        <v>5</v>
      </c>
      <c r="G752" s="9" t="s">
        <v>169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3"/>
        <v>15_75-80</v>
      </c>
      <c r="O752" s="17" t="str">
        <f t="shared" si="65"/>
        <v>7_70-80</v>
      </c>
      <c r="P752" s="17" t="str">
        <f t="shared" si="66"/>
        <v>07_70-80</v>
      </c>
      <c r="Q752" s="9" t="s">
        <v>283</v>
      </c>
      <c r="R752" s="9" t="s">
        <v>631</v>
      </c>
      <c r="S752" s="9">
        <f t="shared" si="64"/>
        <v>26982366</v>
      </c>
      <c r="T752" s="9">
        <f t="shared" si="67"/>
        <v>367607</v>
      </c>
      <c r="W752" s="97"/>
    </row>
    <row r="753" spans="1:23" ht="14.45" x14ac:dyDescent="0.3">
      <c r="A753" s="9">
        <v>1</v>
      </c>
      <c r="B753" s="9" t="s">
        <v>15</v>
      </c>
      <c r="C753" s="9" t="s">
        <v>759</v>
      </c>
      <c r="D753" s="9" t="s">
        <v>228</v>
      </c>
      <c r="E753" s="9" t="s">
        <v>227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3"/>
        <v>13_65-70</v>
      </c>
      <c r="O753" s="17" t="str">
        <f t="shared" si="65"/>
        <v>6_60-70</v>
      </c>
      <c r="P753" s="17" t="str">
        <f t="shared" si="66"/>
        <v>06_60-70</v>
      </c>
      <c r="Q753" s="9" t="s">
        <v>283</v>
      </c>
      <c r="R753" s="9" t="s">
        <v>631</v>
      </c>
      <c r="S753" s="9">
        <f t="shared" si="64"/>
        <v>69650</v>
      </c>
      <c r="T753" s="9">
        <f t="shared" si="67"/>
        <v>949</v>
      </c>
      <c r="W753" s="97"/>
    </row>
    <row r="754" spans="1:23" ht="14.45" x14ac:dyDescent="0.3">
      <c r="A754" s="9">
        <v>1409</v>
      </c>
      <c r="B754" s="9" t="s">
        <v>15</v>
      </c>
      <c r="C754" s="9" t="s">
        <v>218</v>
      </c>
      <c r="D754" s="9" t="s">
        <v>228</v>
      </c>
      <c r="E754" s="9" t="s">
        <v>227</v>
      </c>
      <c r="F754" s="9" t="s">
        <v>5</v>
      </c>
      <c r="G754" s="9" t="s">
        <v>169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3"/>
        <v>15_75-80</v>
      </c>
      <c r="O754" s="17" t="str">
        <f t="shared" si="65"/>
        <v>7_70-80</v>
      </c>
      <c r="P754" s="17" t="str">
        <f t="shared" si="66"/>
        <v>07_70-80</v>
      </c>
      <c r="Q754" s="9" t="s">
        <v>283</v>
      </c>
      <c r="R754" s="9" t="s">
        <v>631</v>
      </c>
      <c r="S754" s="9">
        <f t="shared" si="64"/>
        <v>110002039</v>
      </c>
      <c r="T754" s="9">
        <f t="shared" si="67"/>
        <v>1498665</v>
      </c>
      <c r="W754" s="97"/>
    </row>
    <row r="755" spans="1:23" ht="14.45" x14ac:dyDescent="0.3">
      <c r="A755" s="9">
        <v>182</v>
      </c>
      <c r="B755" s="9" t="s">
        <v>15</v>
      </c>
      <c r="C755" s="9" t="s">
        <v>599</v>
      </c>
      <c r="D755" s="9" t="s">
        <v>228</v>
      </c>
      <c r="E755" s="9" t="s">
        <v>227</v>
      </c>
      <c r="F755" s="9" t="s">
        <v>5</v>
      </c>
      <c r="G755" s="9" t="s">
        <v>518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3"/>
        <v>14_70-75</v>
      </c>
      <c r="O755" s="17" t="str">
        <f t="shared" si="65"/>
        <v>7_70-80</v>
      </c>
      <c r="P755" s="17" t="str">
        <f t="shared" si="66"/>
        <v>07_70-80</v>
      </c>
      <c r="Q755" s="9" t="s">
        <v>283</v>
      </c>
      <c r="R755" s="9" t="s">
        <v>631</v>
      </c>
      <c r="S755" s="9">
        <f t="shared" si="64"/>
        <v>13193726</v>
      </c>
      <c r="T755" s="9">
        <f t="shared" si="67"/>
        <v>179751</v>
      </c>
      <c r="W755" s="97"/>
    </row>
    <row r="756" spans="1:23" ht="14.45" x14ac:dyDescent="0.3">
      <c r="A756" s="9">
        <v>66</v>
      </c>
      <c r="B756" s="9" t="s">
        <v>15</v>
      </c>
      <c r="C756" s="9" t="s">
        <v>219</v>
      </c>
      <c r="D756" s="9" t="s">
        <v>228</v>
      </c>
      <c r="E756" s="9" t="s">
        <v>227</v>
      </c>
      <c r="F756" s="9" t="s">
        <v>5</v>
      </c>
      <c r="G756" s="9" t="s">
        <v>169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3"/>
        <v>18_90-95</v>
      </c>
      <c r="O756" s="17" t="str">
        <f t="shared" si="65"/>
        <v>9_90-100</v>
      </c>
      <c r="P756" s="17" t="str">
        <f t="shared" si="66"/>
        <v>08_80&gt;</v>
      </c>
      <c r="Q756" s="9" t="s">
        <v>283</v>
      </c>
      <c r="R756" s="9" t="s">
        <v>631</v>
      </c>
      <c r="S756" s="9">
        <f t="shared" si="64"/>
        <v>6157272</v>
      </c>
      <c r="T756" s="9">
        <f t="shared" si="67"/>
        <v>83887</v>
      </c>
      <c r="W756" s="97"/>
    </row>
    <row r="757" spans="1:23" ht="14.45" x14ac:dyDescent="0.3">
      <c r="A757" s="9">
        <v>7</v>
      </c>
      <c r="B757" s="9" t="s">
        <v>15</v>
      </c>
      <c r="C757" s="9" t="s">
        <v>760</v>
      </c>
      <c r="D757" s="9" t="s">
        <v>228</v>
      </c>
      <c r="E757" s="9" t="s">
        <v>227</v>
      </c>
      <c r="F757" s="9" t="s">
        <v>5</v>
      </c>
      <c r="G757" s="9" t="s">
        <v>518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3"/>
        <v>22_110-115</v>
      </c>
      <c r="O757" s="17" t="str">
        <f t="shared" si="65"/>
        <v>11_110-120</v>
      </c>
      <c r="P757" s="17" t="str">
        <f t="shared" si="66"/>
        <v>08_80&gt;</v>
      </c>
      <c r="Q757" s="9" t="s">
        <v>283</v>
      </c>
      <c r="R757" s="9" t="s">
        <v>631</v>
      </c>
      <c r="S757" s="9">
        <f t="shared" si="64"/>
        <v>794150</v>
      </c>
      <c r="T757" s="9">
        <f t="shared" si="67"/>
        <v>10819</v>
      </c>
      <c r="W757" s="97"/>
    </row>
    <row r="758" spans="1:23" ht="14.45" x14ac:dyDescent="0.3">
      <c r="A758" s="9">
        <v>2</v>
      </c>
      <c r="B758" s="9" t="s">
        <v>15</v>
      </c>
      <c r="C758" s="9" t="s">
        <v>103</v>
      </c>
      <c r="D758" s="9" t="s">
        <v>228</v>
      </c>
      <c r="E758" s="9" t="s">
        <v>227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3"/>
        <v>17_85-90</v>
      </c>
      <c r="O758" s="17" t="str">
        <f t="shared" si="65"/>
        <v>8_80-90</v>
      </c>
      <c r="P758" s="17" t="str">
        <f t="shared" si="66"/>
        <v>08_80&gt;</v>
      </c>
      <c r="Q758" s="9" t="s">
        <v>283</v>
      </c>
      <c r="R758" s="9" t="s">
        <v>631</v>
      </c>
      <c r="S758" s="9">
        <f t="shared" si="64"/>
        <v>178184</v>
      </c>
      <c r="T758" s="9">
        <f t="shared" si="67"/>
        <v>2428</v>
      </c>
      <c r="W758" s="97"/>
    </row>
    <row r="759" spans="1:23" ht="14.45" x14ac:dyDescent="0.3">
      <c r="A759" s="9">
        <v>61</v>
      </c>
      <c r="B759" s="9" t="s">
        <v>15</v>
      </c>
      <c r="C759" s="9" t="s">
        <v>530</v>
      </c>
      <c r="D759" s="9" t="s">
        <v>230</v>
      </c>
      <c r="E759" s="9" t="s">
        <v>227</v>
      </c>
      <c r="F759" s="9" t="s">
        <v>5</v>
      </c>
      <c r="G759" s="9" t="s">
        <v>350</v>
      </c>
      <c r="H759" s="9" t="s">
        <v>601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3"/>
        <v>35_175-180</v>
      </c>
      <c r="O759" s="17" t="str">
        <f t="shared" si="65"/>
        <v>17_170-180</v>
      </c>
      <c r="P759" s="17" t="str">
        <f t="shared" si="66"/>
        <v>08_80&gt;</v>
      </c>
      <c r="Q759" s="9" t="s">
        <v>283</v>
      </c>
      <c r="R759" s="9" t="s">
        <v>631</v>
      </c>
      <c r="S759" s="9">
        <f t="shared" si="64"/>
        <v>10801880</v>
      </c>
      <c r="T759" s="9">
        <f t="shared" si="67"/>
        <v>147165</v>
      </c>
      <c r="W759" s="97"/>
    </row>
    <row r="760" spans="1:23" ht="14.45" x14ac:dyDescent="0.3">
      <c r="A760" s="9">
        <v>5</v>
      </c>
      <c r="B760" s="9" t="s">
        <v>15</v>
      </c>
      <c r="C760" s="9" t="s">
        <v>470</v>
      </c>
      <c r="D760" s="9" t="s">
        <v>230</v>
      </c>
      <c r="E760" s="9" t="s">
        <v>227</v>
      </c>
      <c r="F760" s="9" t="s">
        <v>5</v>
      </c>
      <c r="G760" s="9" t="s">
        <v>169</v>
      </c>
      <c r="H760" s="9" t="s">
        <v>187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3"/>
        <v>21_105-110</v>
      </c>
      <c r="O760" s="17" t="str">
        <f t="shared" si="65"/>
        <v>10_100-110</v>
      </c>
      <c r="P760" s="17" t="str">
        <f t="shared" si="66"/>
        <v>08_80&gt;</v>
      </c>
      <c r="Q760" s="9" t="s">
        <v>283</v>
      </c>
      <c r="R760" s="9" t="s">
        <v>631</v>
      </c>
      <c r="S760" s="9">
        <f t="shared" si="64"/>
        <v>525620</v>
      </c>
      <c r="T760" s="9">
        <f t="shared" si="67"/>
        <v>7161</v>
      </c>
      <c r="W760" s="97"/>
    </row>
    <row r="761" spans="1:23" ht="14.45" x14ac:dyDescent="0.3">
      <c r="A761" s="9">
        <v>32</v>
      </c>
      <c r="B761" s="9" t="s">
        <v>15</v>
      </c>
      <c r="C761" s="9" t="s">
        <v>552</v>
      </c>
      <c r="D761" s="9" t="s">
        <v>230</v>
      </c>
      <c r="E761" s="9" t="s">
        <v>227</v>
      </c>
      <c r="F761" s="9" t="s">
        <v>5</v>
      </c>
      <c r="G761" s="9" t="s">
        <v>350</v>
      </c>
      <c r="H761" s="9" t="s">
        <v>157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3"/>
        <v>51_255-260</v>
      </c>
      <c r="O761" s="17" t="str">
        <f t="shared" si="65"/>
        <v>25_250-260</v>
      </c>
      <c r="P761" s="17" t="str">
        <f t="shared" si="66"/>
        <v>08_80&gt;</v>
      </c>
      <c r="Q761" s="9" t="s">
        <v>283</v>
      </c>
      <c r="R761" s="9" t="s">
        <v>631</v>
      </c>
      <c r="S761" s="9">
        <f t="shared" si="64"/>
        <v>8192960</v>
      </c>
      <c r="T761" s="9">
        <f t="shared" si="67"/>
        <v>111621</v>
      </c>
      <c r="W761" s="97"/>
    </row>
    <row r="762" spans="1:23" ht="14.45" x14ac:dyDescent="0.3">
      <c r="A762" s="9">
        <v>28</v>
      </c>
      <c r="B762" s="9" t="s">
        <v>15</v>
      </c>
      <c r="C762" s="9" t="s">
        <v>471</v>
      </c>
      <c r="D762" s="9" t="s">
        <v>230</v>
      </c>
      <c r="E762" s="9" t="s">
        <v>227</v>
      </c>
      <c r="F762" s="9" t="s">
        <v>5</v>
      </c>
      <c r="G762" s="9" t="s">
        <v>169</v>
      </c>
      <c r="H762" s="9" t="s">
        <v>186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3"/>
        <v>27_135-140</v>
      </c>
      <c r="O762" s="17" t="str">
        <f t="shared" si="65"/>
        <v>13_130-140</v>
      </c>
      <c r="P762" s="17" t="str">
        <f t="shared" si="66"/>
        <v>08_80&gt;</v>
      </c>
      <c r="Q762" s="9" t="s">
        <v>283</v>
      </c>
      <c r="R762" s="9" t="s">
        <v>631</v>
      </c>
      <c r="S762" s="9">
        <f t="shared" si="64"/>
        <v>3820880</v>
      </c>
      <c r="T762" s="9">
        <f t="shared" si="67"/>
        <v>52056</v>
      </c>
      <c r="W762" s="97"/>
    </row>
    <row r="763" spans="1:23" ht="14.45" x14ac:dyDescent="0.3">
      <c r="A763" s="9">
        <v>67</v>
      </c>
      <c r="B763" s="9" t="s">
        <v>15</v>
      </c>
      <c r="C763" s="9" t="s">
        <v>531</v>
      </c>
      <c r="D763" s="9" t="s">
        <v>230</v>
      </c>
      <c r="E763" s="9" t="s">
        <v>227</v>
      </c>
      <c r="F763" s="9" t="s">
        <v>5</v>
      </c>
      <c r="G763" s="9" t="s">
        <v>350</v>
      </c>
      <c r="H763" s="9" t="s">
        <v>532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3"/>
        <v>23_115-120</v>
      </c>
      <c r="O763" s="17" t="str">
        <f t="shared" si="65"/>
        <v>11_110-120</v>
      </c>
      <c r="P763" s="17" t="str">
        <f t="shared" si="66"/>
        <v>08_80&gt;</v>
      </c>
      <c r="Q763" s="9" t="s">
        <v>283</v>
      </c>
      <c r="R763" s="9" t="s">
        <v>631</v>
      </c>
      <c r="S763" s="9">
        <f t="shared" si="64"/>
        <v>7929718</v>
      </c>
      <c r="T763" s="9">
        <f t="shared" si="67"/>
        <v>108034</v>
      </c>
      <c r="W763" s="97"/>
    </row>
    <row r="764" spans="1:23" ht="14.45" x14ac:dyDescent="0.3">
      <c r="A764" s="9">
        <v>10</v>
      </c>
      <c r="B764" s="9" t="s">
        <v>15</v>
      </c>
      <c r="C764" s="9" t="s">
        <v>553</v>
      </c>
      <c r="D764" s="9" t="s">
        <v>230</v>
      </c>
      <c r="E764" s="9" t="s">
        <v>227</v>
      </c>
      <c r="F764" s="9" t="s">
        <v>5</v>
      </c>
      <c r="G764" s="9" t="s">
        <v>350</v>
      </c>
      <c r="H764" s="9" t="s">
        <v>554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3"/>
        <v>50_250-255</v>
      </c>
      <c r="O764" s="17" t="str">
        <f t="shared" si="65"/>
        <v>25_250-260</v>
      </c>
      <c r="P764" s="17" t="str">
        <f t="shared" si="66"/>
        <v>08_80&gt;</v>
      </c>
      <c r="Q764" s="9" t="s">
        <v>283</v>
      </c>
      <c r="R764" s="9" t="s">
        <v>631</v>
      </c>
      <c r="S764" s="9">
        <f t="shared" si="64"/>
        <v>2507800</v>
      </c>
      <c r="T764" s="9">
        <f t="shared" si="67"/>
        <v>34166</v>
      </c>
      <c r="W764" s="97"/>
    </row>
    <row r="765" spans="1:23" ht="14.45" x14ac:dyDescent="0.3">
      <c r="A765" s="9">
        <v>2</v>
      </c>
      <c r="B765" s="9" t="s">
        <v>15</v>
      </c>
      <c r="C765" s="9" t="s">
        <v>761</v>
      </c>
      <c r="D765" s="9" t="s">
        <v>230</v>
      </c>
      <c r="E765" s="9" t="s">
        <v>227</v>
      </c>
      <c r="F765" s="9" t="s">
        <v>5</v>
      </c>
      <c r="G765" s="9" t="s">
        <v>75</v>
      </c>
      <c r="H765" s="9" t="s">
        <v>762</v>
      </c>
      <c r="I765" s="9">
        <v>17</v>
      </c>
      <c r="J765" s="9" t="s">
        <v>763</v>
      </c>
      <c r="L765" s="9" t="s">
        <v>50</v>
      </c>
      <c r="M765" s="9">
        <v>294940</v>
      </c>
      <c r="N765" s="17" t="str">
        <f t="shared" si="63"/>
        <v>58_290-295</v>
      </c>
      <c r="O765" s="17" t="str">
        <f t="shared" si="65"/>
        <v>29_290-300</v>
      </c>
      <c r="P765" s="17" t="str">
        <f t="shared" si="66"/>
        <v>08_80&gt;</v>
      </c>
      <c r="Q765" s="9" t="s">
        <v>283</v>
      </c>
      <c r="R765" s="9" t="s">
        <v>631</v>
      </c>
      <c r="S765" s="9">
        <f t="shared" si="64"/>
        <v>589880</v>
      </c>
      <c r="T765" s="9">
        <f t="shared" si="67"/>
        <v>8037</v>
      </c>
      <c r="W765" s="97"/>
    </row>
    <row r="766" spans="1:23" ht="14.45" x14ac:dyDescent="0.3">
      <c r="A766" s="9">
        <v>90</v>
      </c>
      <c r="B766" s="9" t="s">
        <v>15</v>
      </c>
      <c r="C766" s="9" t="s">
        <v>472</v>
      </c>
      <c r="D766" s="9" t="s">
        <v>228</v>
      </c>
      <c r="E766" s="9" t="s">
        <v>227</v>
      </c>
      <c r="F766" s="9" t="s">
        <v>1</v>
      </c>
      <c r="G766" s="9" t="s">
        <v>303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3"/>
        <v>17_85-90</v>
      </c>
      <c r="O766" s="17" t="str">
        <f t="shared" si="65"/>
        <v>8_80-90</v>
      </c>
      <c r="P766" s="17" t="str">
        <f t="shared" si="66"/>
        <v>08_80&gt;</v>
      </c>
      <c r="Q766" s="9" t="s">
        <v>283</v>
      </c>
      <c r="R766" s="9" t="s">
        <v>631</v>
      </c>
      <c r="S766" s="9">
        <f t="shared" si="64"/>
        <v>7906230</v>
      </c>
      <c r="T766" s="9">
        <f t="shared" si="67"/>
        <v>107714</v>
      </c>
      <c r="W766" s="97"/>
    </row>
    <row r="767" spans="1:23" ht="14.45" x14ac:dyDescent="0.3">
      <c r="A767" s="9">
        <v>4518</v>
      </c>
      <c r="B767" s="9" t="s">
        <v>15</v>
      </c>
      <c r="C767" s="9" t="s">
        <v>371</v>
      </c>
      <c r="D767" s="9" t="s">
        <v>228</v>
      </c>
      <c r="E767" s="9" t="s">
        <v>227</v>
      </c>
      <c r="F767" s="9" t="s">
        <v>5</v>
      </c>
      <c r="G767" s="9" t="s">
        <v>169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3"/>
        <v>21_105-110</v>
      </c>
      <c r="O767" s="17" t="str">
        <f t="shared" si="65"/>
        <v>10_100-110</v>
      </c>
      <c r="P767" s="17" t="str">
        <f t="shared" si="66"/>
        <v>08_80&gt;</v>
      </c>
      <c r="Q767" s="9" t="s">
        <v>283</v>
      </c>
      <c r="R767" s="9" t="s">
        <v>631</v>
      </c>
      <c r="S767" s="9">
        <f t="shared" si="64"/>
        <v>483001308</v>
      </c>
      <c r="T767" s="9">
        <f t="shared" si="67"/>
        <v>6580399</v>
      </c>
      <c r="W767" s="97"/>
    </row>
    <row r="768" spans="1:23" ht="14.45" x14ac:dyDescent="0.3">
      <c r="A768" s="9">
        <v>77</v>
      </c>
      <c r="B768" s="9" t="s">
        <v>15</v>
      </c>
      <c r="C768" s="9" t="s">
        <v>506</v>
      </c>
      <c r="D768" s="9" t="s">
        <v>228</v>
      </c>
      <c r="E768" s="9" t="s">
        <v>227</v>
      </c>
      <c r="F768" s="9" t="s">
        <v>1</v>
      </c>
      <c r="G768" s="9" t="s">
        <v>303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3"/>
        <v>21_105-110</v>
      </c>
      <c r="O768" s="17" t="str">
        <f t="shared" si="65"/>
        <v>10_100-110</v>
      </c>
      <c r="P768" s="17" t="str">
        <f t="shared" si="66"/>
        <v>08_80&gt;</v>
      </c>
      <c r="Q768" s="9" t="s">
        <v>283</v>
      </c>
      <c r="R768" s="9" t="s">
        <v>631</v>
      </c>
      <c r="S768" s="9">
        <f t="shared" si="64"/>
        <v>8396080</v>
      </c>
      <c r="T768" s="9">
        <f t="shared" si="67"/>
        <v>114388</v>
      </c>
      <c r="W768" s="97"/>
    </row>
    <row r="769" spans="1:23" ht="14.45" x14ac:dyDescent="0.3">
      <c r="A769" s="9">
        <v>180</v>
      </c>
      <c r="B769" s="9" t="s">
        <v>15</v>
      </c>
      <c r="C769" s="9" t="s">
        <v>372</v>
      </c>
      <c r="D769" s="9" t="s">
        <v>228</v>
      </c>
      <c r="E769" s="9" t="s">
        <v>227</v>
      </c>
      <c r="F769" s="9" t="s">
        <v>5</v>
      </c>
      <c r="G769" s="9" t="s">
        <v>169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3"/>
        <v>24_120-125</v>
      </c>
      <c r="O769" s="17" t="str">
        <f t="shared" si="65"/>
        <v>12_120-130</v>
      </c>
      <c r="P769" s="17" t="str">
        <f t="shared" si="66"/>
        <v>08_80&gt;</v>
      </c>
      <c r="Q769" s="9" t="s">
        <v>283</v>
      </c>
      <c r="R769" s="9" t="s">
        <v>631</v>
      </c>
      <c r="S769" s="9">
        <f t="shared" si="64"/>
        <v>22069800</v>
      </c>
      <c r="T769" s="9">
        <f t="shared" si="67"/>
        <v>300678</v>
      </c>
      <c r="W769" s="97"/>
    </row>
    <row r="770" spans="1:23" ht="14.45" x14ac:dyDescent="0.3">
      <c r="A770" s="9">
        <v>271</v>
      </c>
      <c r="B770" s="9" t="s">
        <v>15</v>
      </c>
      <c r="C770" s="9" t="s">
        <v>423</v>
      </c>
      <c r="D770" s="9" t="s">
        <v>222</v>
      </c>
      <c r="E770" s="9" t="s">
        <v>227</v>
      </c>
      <c r="F770" s="9" t="s">
        <v>5</v>
      </c>
      <c r="G770" s="9" t="s">
        <v>169</v>
      </c>
      <c r="H770" s="9" t="s">
        <v>367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68">CONCATENATE(ROUNDDOWN(M770/5000,0),"_",ROUNDDOWN(M770/5000,0)*5,"-",ROUNDUP((M770+1)/5000,0)*5)</f>
        <v>21_105-110</v>
      </c>
      <c r="O770" s="17" t="str">
        <f t="shared" si="65"/>
        <v>10_100-110</v>
      </c>
      <c r="P770" s="17" t="str">
        <f t="shared" si="66"/>
        <v>08_80&gt;</v>
      </c>
      <c r="Q770" s="9" t="s">
        <v>283</v>
      </c>
      <c r="R770" s="9" t="s">
        <v>631</v>
      </c>
      <c r="S770" s="9">
        <f t="shared" si="64"/>
        <v>29343609</v>
      </c>
      <c r="T770" s="9">
        <f t="shared" si="67"/>
        <v>399777</v>
      </c>
      <c r="W770" s="97"/>
    </row>
    <row r="771" spans="1:23" ht="14.45" x14ac:dyDescent="0.3">
      <c r="A771" s="9">
        <v>51</v>
      </c>
      <c r="B771" s="9" t="s">
        <v>15</v>
      </c>
      <c r="C771" s="9" t="s">
        <v>556</v>
      </c>
      <c r="D771" s="9" t="s">
        <v>222</v>
      </c>
      <c r="E771" s="9" t="s">
        <v>227</v>
      </c>
      <c r="F771" s="9" t="s">
        <v>5</v>
      </c>
      <c r="G771" s="9" t="s">
        <v>169</v>
      </c>
      <c r="H771" s="9" t="s">
        <v>557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68"/>
        <v>24_120-125</v>
      </c>
      <c r="O771" s="17" t="str">
        <f t="shared" si="65"/>
        <v>12_120-130</v>
      </c>
      <c r="P771" s="17" t="str">
        <f t="shared" si="66"/>
        <v>08_80&gt;</v>
      </c>
      <c r="Q771" s="9" t="s">
        <v>283</v>
      </c>
      <c r="R771" s="9" t="s">
        <v>631</v>
      </c>
      <c r="S771" s="9">
        <f t="shared" ref="S771:S834" si="69">M771*A771</f>
        <v>6210015</v>
      </c>
      <c r="T771" s="9">
        <f t="shared" si="67"/>
        <v>84605</v>
      </c>
      <c r="W771" s="97"/>
    </row>
    <row r="772" spans="1:23" ht="14.45" x14ac:dyDescent="0.3">
      <c r="A772" s="9">
        <v>1</v>
      </c>
      <c r="B772" s="9" t="s">
        <v>15</v>
      </c>
      <c r="C772" s="9" t="s">
        <v>108</v>
      </c>
      <c r="D772" s="9" t="s">
        <v>228</v>
      </c>
      <c r="E772" s="9" t="s">
        <v>227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68"/>
        <v>20_100-105</v>
      </c>
      <c r="O772" s="17" t="str">
        <f t="shared" si="65"/>
        <v>10_100-110</v>
      </c>
      <c r="P772" s="17" t="str">
        <f t="shared" si="66"/>
        <v>08_80&gt;</v>
      </c>
      <c r="Q772" s="9" t="s">
        <v>283</v>
      </c>
      <c r="R772" s="9" t="s">
        <v>631</v>
      </c>
      <c r="S772" s="9">
        <f t="shared" si="69"/>
        <v>104923</v>
      </c>
      <c r="T772" s="9">
        <f t="shared" si="67"/>
        <v>1429</v>
      </c>
      <c r="W772" s="97"/>
    </row>
    <row r="773" spans="1:23" ht="14.45" x14ac:dyDescent="0.3">
      <c r="A773" s="9">
        <v>34</v>
      </c>
      <c r="B773" s="9" t="s">
        <v>15</v>
      </c>
      <c r="C773" s="9" t="s">
        <v>764</v>
      </c>
      <c r="D773" s="9" t="s">
        <v>228</v>
      </c>
      <c r="E773" s="9" t="s">
        <v>227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68"/>
        <v>20_100-105</v>
      </c>
      <c r="O773" s="17" t="str">
        <f t="shared" si="65"/>
        <v>10_100-110</v>
      </c>
      <c r="P773" s="17" t="str">
        <f t="shared" si="66"/>
        <v>08_80&gt;</v>
      </c>
      <c r="Q773" s="9" t="s">
        <v>283</v>
      </c>
      <c r="R773" s="9" t="s">
        <v>631</v>
      </c>
      <c r="S773" s="9">
        <f t="shared" si="69"/>
        <v>3563642</v>
      </c>
      <c r="T773" s="9">
        <f t="shared" si="67"/>
        <v>48551</v>
      </c>
      <c r="W773" s="97"/>
    </row>
    <row r="774" spans="1:23" ht="14.45" x14ac:dyDescent="0.3">
      <c r="A774" s="9">
        <v>51</v>
      </c>
      <c r="B774" s="9" t="s">
        <v>15</v>
      </c>
      <c r="C774" s="9" t="s">
        <v>110</v>
      </c>
      <c r="D774" s="9" t="s">
        <v>222</v>
      </c>
      <c r="E774" s="9" t="s">
        <v>227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68"/>
        <v>19_95-100</v>
      </c>
      <c r="O774" s="17" t="str">
        <f t="shared" si="65"/>
        <v>9_90-100</v>
      </c>
      <c r="P774" s="17" t="str">
        <f t="shared" si="66"/>
        <v>08_80&gt;</v>
      </c>
      <c r="Q774" s="9" t="s">
        <v>283</v>
      </c>
      <c r="R774" s="9" t="s">
        <v>631</v>
      </c>
      <c r="S774" s="9">
        <f t="shared" si="69"/>
        <v>5099490</v>
      </c>
      <c r="T774" s="9">
        <f t="shared" si="67"/>
        <v>69475</v>
      </c>
      <c r="W774" s="97"/>
    </row>
    <row r="775" spans="1:23" ht="14.45" x14ac:dyDescent="0.3">
      <c r="A775" s="9">
        <v>46</v>
      </c>
      <c r="B775" s="9" t="s">
        <v>15</v>
      </c>
      <c r="C775" s="9" t="s">
        <v>122</v>
      </c>
      <c r="D775" s="9" t="s">
        <v>228</v>
      </c>
      <c r="E775" s="9" t="s">
        <v>227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68"/>
        <v>27_135-140</v>
      </c>
      <c r="O775" s="17" t="str">
        <f t="shared" si="65"/>
        <v>13_130-140</v>
      </c>
      <c r="P775" s="17" t="str">
        <f t="shared" si="66"/>
        <v>08_80&gt;</v>
      </c>
      <c r="Q775" s="9" t="s">
        <v>283</v>
      </c>
      <c r="R775" s="9" t="s">
        <v>631</v>
      </c>
      <c r="S775" s="9">
        <f t="shared" si="69"/>
        <v>6419346</v>
      </c>
      <c r="T775" s="9">
        <f t="shared" si="67"/>
        <v>87457</v>
      </c>
      <c r="W775" s="97"/>
    </row>
    <row r="776" spans="1:23" ht="14.45" x14ac:dyDescent="0.3">
      <c r="A776" s="9">
        <v>277</v>
      </c>
      <c r="B776" s="9" t="s">
        <v>15</v>
      </c>
      <c r="C776" s="9" t="s">
        <v>373</v>
      </c>
      <c r="D776" s="9" t="s">
        <v>228</v>
      </c>
      <c r="E776" s="9" t="s">
        <v>227</v>
      </c>
      <c r="F776" s="9" t="s">
        <v>5</v>
      </c>
      <c r="G776" s="9" t="s">
        <v>169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68"/>
        <v>29_145-150</v>
      </c>
      <c r="O776" s="17" t="str">
        <f t="shared" si="65"/>
        <v>14_140-150</v>
      </c>
      <c r="P776" s="17" t="str">
        <f t="shared" si="66"/>
        <v>08_80&gt;</v>
      </c>
      <c r="Q776" s="9" t="s">
        <v>283</v>
      </c>
      <c r="R776" s="9" t="s">
        <v>631</v>
      </c>
      <c r="S776" s="9">
        <f t="shared" si="69"/>
        <v>40809579</v>
      </c>
      <c r="T776" s="9">
        <f t="shared" si="67"/>
        <v>555989</v>
      </c>
      <c r="W776" s="97"/>
    </row>
    <row r="777" spans="1:23" ht="14.45" x14ac:dyDescent="0.3">
      <c r="A777" s="9">
        <v>10</v>
      </c>
      <c r="B777" s="9" t="s">
        <v>15</v>
      </c>
      <c r="C777" s="9" t="s">
        <v>185</v>
      </c>
      <c r="D777" s="9" t="s">
        <v>225</v>
      </c>
      <c r="E777" s="9" t="s">
        <v>227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68"/>
        <v>37_185-190</v>
      </c>
      <c r="O777" s="17" t="str">
        <f t="shared" si="65"/>
        <v>18_180-190</v>
      </c>
      <c r="P777" s="17" t="str">
        <f t="shared" si="66"/>
        <v>08_80&gt;</v>
      </c>
      <c r="Q777" s="9" t="s">
        <v>283</v>
      </c>
      <c r="R777" s="9" t="s">
        <v>631</v>
      </c>
      <c r="S777" s="9">
        <f t="shared" si="69"/>
        <v>1888850</v>
      </c>
      <c r="T777" s="9">
        <f t="shared" si="67"/>
        <v>25734</v>
      </c>
      <c r="W777" s="97"/>
    </row>
    <row r="778" spans="1:23" ht="14.45" x14ac:dyDescent="0.3">
      <c r="A778" s="9">
        <v>12</v>
      </c>
      <c r="B778" s="9" t="s">
        <v>15</v>
      </c>
      <c r="C778" s="9" t="s">
        <v>558</v>
      </c>
      <c r="D778" s="9" t="s">
        <v>225</v>
      </c>
      <c r="E778" s="9" t="s">
        <v>227</v>
      </c>
      <c r="F778" s="9" t="s">
        <v>5</v>
      </c>
      <c r="G778" s="9" t="s">
        <v>350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68"/>
        <v>39_195-200</v>
      </c>
      <c r="O778" s="17" t="str">
        <f t="shared" si="65"/>
        <v>19_190-200</v>
      </c>
      <c r="P778" s="17" t="str">
        <f t="shared" si="66"/>
        <v>08_80&gt;</v>
      </c>
      <c r="Q778" s="9" t="s">
        <v>283</v>
      </c>
      <c r="R778" s="9" t="s">
        <v>631</v>
      </c>
      <c r="S778" s="9">
        <f t="shared" si="69"/>
        <v>2343756</v>
      </c>
      <c r="T778" s="9">
        <f t="shared" si="67"/>
        <v>31931</v>
      </c>
      <c r="W778" s="97"/>
    </row>
    <row r="779" spans="1:23" ht="14.45" x14ac:dyDescent="0.3">
      <c r="A779" s="9">
        <v>13</v>
      </c>
      <c r="B779" s="9" t="s">
        <v>15</v>
      </c>
      <c r="C779" s="9" t="s">
        <v>603</v>
      </c>
      <c r="D779" s="9" t="s">
        <v>228</v>
      </c>
      <c r="E779" s="9" t="s">
        <v>227</v>
      </c>
      <c r="F779" s="9" t="s">
        <v>5</v>
      </c>
      <c r="G779" s="9" t="s">
        <v>795</v>
      </c>
      <c r="H779" s="9" t="s">
        <v>2</v>
      </c>
      <c r="I779" s="9">
        <v>13</v>
      </c>
      <c r="J779" s="9" t="s">
        <v>604</v>
      </c>
      <c r="K779" s="9" t="s">
        <v>7</v>
      </c>
      <c r="L779" s="9" t="s">
        <v>47</v>
      </c>
      <c r="M779" s="9">
        <v>329990</v>
      </c>
      <c r="N779" s="17" t="str">
        <f t="shared" si="68"/>
        <v>65_325-330</v>
      </c>
      <c r="O779" s="17" t="str">
        <f t="shared" si="65"/>
        <v>32_320-330</v>
      </c>
      <c r="P779" s="17" t="str">
        <f t="shared" si="66"/>
        <v>08_80&gt;</v>
      </c>
      <c r="Q779" s="9" t="s">
        <v>283</v>
      </c>
      <c r="R779" s="9" t="s">
        <v>631</v>
      </c>
      <c r="S779" s="9">
        <f t="shared" si="69"/>
        <v>4289870</v>
      </c>
      <c r="T779" s="9">
        <f t="shared" si="67"/>
        <v>58445</v>
      </c>
      <c r="W779" s="97"/>
    </row>
    <row r="780" spans="1:23" ht="14.45" x14ac:dyDescent="0.3">
      <c r="A780" s="9">
        <v>28</v>
      </c>
      <c r="B780" s="9" t="s">
        <v>15</v>
      </c>
      <c r="C780" s="9" t="s">
        <v>765</v>
      </c>
      <c r="D780" s="9" t="s">
        <v>228</v>
      </c>
      <c r="E780" s="9" t="s">
        <v>227</v>
      </c>
      <c r="F780" s="9" t="s">
        <v>5</v>
      </c>
      <c r="G780" s="9" t="s">
        <v>518</v>
      </c>
      <c r="H780" s="9" t="s">
        <v>2</v>
      </c>
      <c r="I780" s="9">
        <v>13</v>
      </c>
      <c r="J780" s="9" t="s">
        <v>766</v>
      </c>
      <c r="K780" s="9" t="s">
        <v>7</v>
      </c>
      <c r="L780" s="9" t="s">
        <v>50</v>
      </c>
      <c r="M780" s="9">
        <v>209000</v>
      </c>
      <c r="N780" s="17" t="str">
        <f t="shared" si="68"/>
        <v>41_205-210</v>
      </c>
      <c r="O780" s="17" t="str">
        <f t="shared" si="65"/>
        <v>20_200-210</v>
      </c>
      <c r="P780" s="17" t="str">
        <f t="shared" si="66"/>
        <v>08_80&gt;</v>
      </c>
      <c r="Q780" s="9" t="s">
        <v>283</v>
      </c>
      <c r="R780" s="9" t="s">
        <v>631</v>
      </c>
      <c r="S780" s="9">
        <f t="shared" si="69"/>
        <v>5852000</v>
      </c>
      <c r="T780" s="9">
        <f t="shared" si="67"/>
        <v>79728</v>
      </c>
      <c r="W780" s="97"/>
    </row>
    <row r="781" spans="1:23" ht="14.45" x14ac:dyDescent="0.3">
      <c r="A781" s="9">
        <v>11</v>
      </c>
      <c r="B781" s="9" t="s">
        <v>15</v>
      </c>
      <c r="C781" s="9" t="s">
        <v>143</v>
      </c>
      <c r="D781" s="9" t="s">
        <v>228</v>
      </c>
      <c r="E781" s="9" t="s">
        <v>227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144</v>
      </c>
      <c r="K781" s="9" t="s">
        <v>7</v>
      </c>
      <c r="L781" s="9" t="s">
        <v>50</v>
      </c>
      <c r="M781" s="9">
        <v>143366</v>
      </c>
      <c r="N781" s="17" t="str">
        <f t="shared" si="68"/>
        <v>28_140-145</v>
      </c>
      <c r="O781" s="17" t="str">
        <f t="shared" si="65"/>
        <v>14_140-150</v>
      </c>
      <c r="P781" s="17" t="str">
        <f t="shared" si="66"/>
        <v>08_80&gt;</v>
      </c>
      <c r="Q781" s="9" t="s">
        <v>283</v>
      </c>
      <c r="R781" s="9" t="s">
        <v>631</v>
      </c>
      <c r="S781" s="9">
        <f t="shared" si="69"/>
        <v>1577026</v>
      </c>
      <c r="T781" s="9">
        <f t="shared" si="67"/>
        <v>21485</v>
      </c>
      <c r="W781" s="97"/>
    </row>
    <row r="782" spans="1:23" ht="14.45" x14ac:dyDescent="0.3">
      <c r="A782" s="9">
        <v>59</v>
      </c>
      <c r="B782" s="9" t="s">
        <v>15</v>
      </c>
      <c r="C782" s="9" t="s">
        <v>424</v>
      </c>
      <c r="D782" s="9" t="s">
        <v>228</v>
      </c>
      <c r="E782" s="9" t="s">
        <v>227</v>
      </c>
      <c r="F782" s="9" t="s">
        <v>5</v>
      </c>
      <c r="G782" s="9" t="s">
        <v>169</v>
      </c>
      <c r="H782" s="9" t="s">
        <v>2</v>
      </c>
      <c r="I782" s="9">
        <v>14</v>
      </c>
      <c r="J782" s="9" t="s">
        <v>144</v>
      </c>
      <c r="K782" s="9" t="s">
        <v>7</v>
      </c>
      <c r="L782" s="9" t="s">
        <v>50</v>
      </c>
      <c r="M782" s="9">
        <v>157790</v>
      </c>
      <c r="N782" s="17" t="str">
        <f t="shared" si="68"/>
        <v>31_155-160</v>
      </c>
      <c r="O782" s="17" t="str">
        <f t="shared" si="65"/>
        <v>15_150-160</v>
      </c>
      <c r="P782" s="17" t="str">
        <f t="shared" si="66"/>
        <v>08_80&gt;</v>
      </c>
      <c r="Q782" s="9" t="s">
        <v>283</v>
      </c>
      <c r="R782" s="9" t="s">
        <v>631</v>
      </c>
      <c r="S782" s="9">
        <f t="shared" si="69"/>
        <v>9309610</v>
      </c>
      <c r="T782" s="9">
        <f t="shared" si="67"/>
        <v>126834</v>
      </c>
      <c r="W782" s="97"/>
    </row>
    <row r="783" spans="1:23" ht="14.45" x14ac:dyDescent="0.3">
      <c r="A783" s="9">
        <v>32</v>
      </c>
      <c r="B783" s="9" t="s">
        <v>15</v>
      </c>
      <c r="C783" s="9" t="s">
        <v>500</v>
      </c>
      <c r="D783" s="9" t="s">
        <v>228</v>
      </c>
      <c r="E783" s="9" t="s">
        <v>227</v>
      </c>
      <c r="F783" s="9" t="s">
        <v>1</v>
      </c>
      <c r="G783" s="9" t="s">
        <v>303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68"/>
        <v>18_90-95</v>
      </c>
      <c r="O783" s="17" t="str">
        <f t="shared" si="65"/>
        <v>9_90-100</v>
      </c>
      <c r="P783" s="17" t="str">
        <f t="shared" si="66"/>
        <v>08_80&gt;</v>
      </c>
      <c r="Q783" s="9" t="s">
        <v>283</v>
      </c>
      <c r="R783" s="9" t="s">
        <v>631</v>
      </c>
      <c r="S783" s="9">
        <f t="shared" si="69"/>
        <v>2881632</v>
      </c>
      <c r="T783" s="9">
        <f t="shared" si="67"/>
        <v>39259</v>
      </c>
      <c r="W783" s="97"/>
    </row>
    <row r="784" spans="1:23" ht="14.45" x14ac:dyDescent="0.3">
      <c r="A784" s="9">
        <v>577</v>
      </c>
      <c r="B784" s="9" t="s">
        <v>15</v>
      </c>
      <c r="C784" s="9" t="s">
        <v>369</v>
      </c>
      <c r="D784" s="9" t="s">
        <v>228</v>
      </c>
      <c r="E784" s="9" t="s">
        <v>227</v>
      </c>
      <c r="F784" s="9" t="s">
        <v>5</v>
      </c>
      <c r="G784" s="9" t="s">
        <v>169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68"/>
        <v>22_110-115</v>
      </c>
      <c r="O784" s="17" t="str">
        <f t="shared" si="65"/>
        <v>11_110-120</v>
      </c>
      <c r="P784" s="17" t="str">
        <f t="shared" si="66"/>
        <v>08_80&gt;</v>
      </c>
      <c r="Q784" s="9" t="s">
        <v>283</v>
      </c>
      <c r="R784" s="9" t="s">
        <v>631</v>
      </c>
      <c r="S784" s="9">
        <f t="shared" si="69"/>
        <v>64121433</v>
      </c>
      <c r="T784" s="9">
        <f t="shared" si="67"/>
        <v>873589</v>
      </c>
      <c r="W784" s="97"/>
    </row>
    <row r="785" spans="1:23" ht="14.45" x14ac:dyDescent="0.3">
      <c r="A785" s="9">
        <v>15</v>
      </c>
      <c r="B785" s="9" t="s">
        <v>15</v>
      </c>
      <c r="C785" s="9" t="s">
        <v>468</v>
      </c>
      <c r="D785" s="9" t="s">
        <v>228</v>
      </c>
      <c r="E785" s="9" t="s">
        <v>227</v>
      </c>
      <c r="F785" s="9" t="s">
        <v>5</v>
      </c>
      <c r="G785" s="9" t="s">
        <v>169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68"/>
        <v>27_135-140</v>
      </c>
      <c r="O785" s="17" t="str">
        <f t="shared" si="65"/>
        <v>13_130-140</v>
      </c>
      <c r="P785" s="17" t="str">
        <f t="shared" si="66"/>
        <v>08_80&gt;</v>
      </c>
      <c r="Q785" s="9" t="s">
        <v>283</v>
      </c>
      <c r="R785" s="9" t="s">
        <v>631</v>
      </c>
      <c r="S785" s="9">
        <f t="shared" si="69"/>
        <v>2087205</v>
      </c>
      <c r="T785" s="9">
        <f t="shared" si="67"/>
        <v>28436</v>
      </c>
      <c r="W785" s="97"/>
    </row>
    <row r="786" spans="1:23" ht="14.45" x14ac:dyDescent="0.3">
      <c r="A786" s="9">
        <v>55</v>
      </c>
      <c r="B786" s="9" t="s">
        <v>15</v>
      </c>
      <c r="C786" s="9" t="s">
        <v>315</v>
      </c>
      <c r="D786" s="9" t="s">
        <v>224</v>
      </c>
      <c r="E786" s="9" t="s">
        <v>227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68"/>
        <v>9_45-50</v>
      </c>
      <c r="O786" s="17" t="str">
        <f t="shared" si="65"/>
        <v>4_40-50</v>
      </c>
      <c r="P786" s="17" t="str">
        <f t="shared" si="66"/>
        <v>04_40-50</v>
      </c>
      <c r="Q786" s="9" t="s">
        <v>283</v>
      </c>
      <c r="R786" s="9" t="s">
        <v>631</v>
      </c>
      <c r="S786" s="9">
        <f t="shared" si="69"/>
        <v>2593690</v>
      </c>
      <c r="T786" s="9">
        <f t="shared" si="67"/>
        <v>35336</v>
      </c>
      <c r="W786" s="97"/>
    </row>
    <row r="787" spans="1:23" ht="14.45" x14ac:dyDescent="0.3">
      <c r="A787" s="9">
        <v>884</v>
      </c>
      <c r="B787" s="9" t="s">
        <v>15</v>
      </c>
      <c r="C787" s="9" t="s">
        <v>425</v>
      </c>
      <c r="D787" s="9" t="s">
        <v>228</v>
      </c>
      <c r="E787" s="9" t="s">
        <v>227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68"/>
        <v>8_40-45</v>
      </c>
      <c r="O787" s="17" t="str">
        <f t="shared" si="65"/>
        <v>4_40-50</v>
      </c>
      <c r="P787" s="17" t="str">
        <f t="shared" si="66"/>
        <v>04_40-50</v>
      </c>
      <c r="Q787" s="9" t="s">
        <v>283</v>
      </c>
      <c r="R787" s="9" t="s">
        <v>631</v>
      </c>
      <c r="S787" s="9">
        <f t="shared" si="69"/>
        <v>37177504</v>
      </c>
      <c r="T787" s="9">
        <f t="shared" si="67"/>
        <v>506506</v>
      </c>
      <c r="W787" s="97"/>
    </row>
    <row r="788" spans="1:23" ht="14.45" x14ac:dyDescent="0.3">
      <c r="A788" s="9">
        <v>121</v>
      </c>
      <c r="B788" s="9" t="s">
        <v>15</v>
      </c>
      <c r="C788" s="9" t="s">
        <v>767</v>
      </c>
      <c r="D788" s="9" t="s">
        <v>228</v>
      </c>
      <c r="E788" s="9" t="s">
        <v>227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68"/>
        <v>6_30-35</v>
      </c>
      <c r="O788" s="17" t="str">
        <f t="shared" si="65"/>
        <v>3_30-40</v>
      </c>
      <c r="P788" s="17" t="str">
        <f t="shared" si="66"/>
        <v>03_30-40</v>
      </c>
      <c r="Q788" s="9" t="s">
        <v>283</v>
      </c>
      <c r="R788" s="9" t="s">
        <v>631</v>
      </c>
      <c r="S788" s="9">
        <f t="shared" si="69"/>
        <v>4121260</v>
      </c>
      <c r="T788" s="9">
        <f t="shared" si="67"/>
        <v>56148</v>
      </c>
      <c r="W788" s="97"/>
    </row>
    <row r="789" spans="1:23" ht="14.45" x14ac:dyDescent="0.3">
      <c r="A789" s="9">
        <v>30</v>
      </c>
      <c r="B789" s="9" t="s">
        <v>15</v>
      </c>
      <c r="C789" s="9" t="s">
        <v>320</v>
      </c>
      <c r="D789" s="9" t="s">
        <v>228</v>
      </c>
      <c r="E789" s="9" t="s">
        <v>227</v>
      </c>
      <c r="F789" s="9" t="s">
        <v>5</v>
      </c>
      <c r="G789" s="9" t="s">
        <v>182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68"/>
        <v>9_45-50</v>
      </c>
      <c r="O789" s="17" t="str">
        <f t="shared" si="65"/>
        <v>4_40-50</v>
      </c>
      <c r="P789" s="17" t="str">
        <f t="shared" si="66"/>
        <v>04_40-50</v>
      </c>
      <c r="Q789" s="9" t="s">
        <v>283</v>
      </c>
      <c r="R789" s="9" t="s">
        <v>631</v>
      </c>
      <c r="S789" s="9">
        <f t="shared" si="69"/>
        <v>1495500</v>
      </c>
      <c r="T789" s="9">
        <f t="shared" si="67"/>
        <v>20375</v>
      </c>
      <c r="W789" s="97"/>
    </row>
    <row r="790" spans="1:23" ht="14.45" x14ac:dyDescent="0.3">
      <c r="A790" s="9">
        <v>2351</v>
      </c>
      <c r="B790" s="9" t="s">
        <v>15</v>
      </c>
      <c r="C790" s="9" t="s">
        <v>318</v>
      </c>
      <c r="D790" s="9" t="s">
        <v>224</v>
      </c>
      <c r="E790" s="9" t="s">
        <v>227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68"/>
        <v>8_40-45</v>
      </c>
      <c r="O790" s="17" t="str">
        <f t="shared" si="65"/>
        <v>4_40-50</v>
      </c>
      <c r="P790" s="17" t="str">
        <f t="shared" si="66"/>
        <v>04_40-50</v>
      </c>
      <c r="Q790" s="9" t="s">
        <v>283</v>
      </c>
      <c r="R790" s="9" t="s">
        <v>631</v>
      </c>
      <c r="S790" s="9">
        <f t="shared" si="69"/>
        <v>97129214</v>
      </c>
      <c r="T790" s="9">
        <f t="shared" si="67"/>
        <v>1323286</v>
      </c>
      <c r="W790" s="97"/>
    </row>
    <row r="791" spans="1:23" ht="14.45" x14ac:dyDescent="0.3">
      <c r="A791" s="9">
        <v>176</v>
      </c>
      <c r="B791" s="9" t="s">
        <v>15</v>
      </c>
      <c r="C791" s="9" t="s">
        <v>426</v>
      </c>
      <c r="D791" s="9" t="s">
        <v>224</v>
      </c>
      <c r="E791" s="9" t="s">
        <v>227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68"/>
        <v>9_45-50</v>
      </c>
      <c r="O791" s="17" t="str">
        <f t="shared" si="65"/>
        <v>4_40-50</v>
      </c>
      <c r="P791" s="17" t="str">
        <f t="shared" si="66"/>
        <v>04_40-50</v>
      </c>
      <c r="Q791" s="9" t="s">
        <v>283</v>
      </c>
      <c r="R791" s="9" t="s">
        <v>631</v>
      </c>
      <c r="S791" s="9">
        <f t="shared" si="69"/>
        <v>8078224</v>
      </c>
      <c r="T791" s="9">
        <f t="shared" si="67"/>
        <v>110058</v>
      </c>
      <c r="W791" s="97"/>
    </row>
    <row r="792" spans="1:23" ht="14.45" x14ac:dyDescent="0.3">
      <c r="A792" s="9">
        <v>651</v>
      </c>
      <c r="B792" s="9" t="s">
        <v>15</v>
      </c>
      <c r="C792" s="9" t="s">
        <v>319</v>
      </c>
      <c r="D792" s="9" t="s">
        <v>224</v>
      </c>
      <c r="E792" s="9" t="s">
        <v>227</v>
      </c>
      <c r="F792" s="9" t="s">
        <v>5</v>
      </c>
      <c r="G792" s="9" t="s">
        <v>182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68"/>
        <v>11_55-60</v>
      </c>
      <c r="O792" s="17" t="str">
        <f t="shared" si="65"/>
        <v>5_50-60</v>
      </c>
      <c r="P792" s="17" t="str">
        <f t="shared" si="66"/>
        <v>05_50-60</v>
      </c>
      <c r="Q792" s="9" t="s">
        <v>283</v>
      </c>
      <c r="R792" s="9" t="s">
        <v>631</v>
      </c>
      <c r="S792" s="9">
        <f t="shared" si="69"/>
        <v>37711779</v>
      </c>
      <c r="T792" s="9">
        <f t="shared" si="67"/>
        <v>513784</v>
      </c>
      <c r="W792" s="97"/>
    </row>
    <row r="793" spans="1:23" ht="14.45" x14ac:dyDescent="0.3">
      <c r="A793" s="9">
        <v>2</v>
      </c>
      <c r="B793" s="9" t="s">
        <v>15</v>
      </c>
      <c r="C793" s="9" t="s">
        <v>768</v>
      </c>
      <c r="D793" s="9" t="s">
        <v>224</v>
      </c>
      <c r="E793" s="9" t="s">
        <v>227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68"/>
        <v>12_60-65</v>
      </c>
      <c r="O793" s="17" t="str">
        <f t="shared" si="65"/>
        <v>6_60-70</v>
      </c>
      <c r="P793" s="17" t="str">
        <f t="shared" si="66"/>
        <v>06_60-70</v>
      </c>
      <c r="Q793" s="9" t="s">
        <v>283</v>
      </c>
      <c r="R793" s="9" t="s">
        <v>631</v>
      </c>
      <c r="S793" s="9">
        <f t="shared" si="69"/>
        <v>122540</v>
      </c>
      <c r="T793" s="9">
        <f t="shared" si="67"/>
        <v>1669</v>
      </c>
      <c r="W793" s="97"/>
    </row>
    <row r="794" spans="1:23" ht="14.45" x14ac:dyDescent="0.3">
      <c r="A794" s="9">
        <v>575</v>
      </c>
      <c r="B794" s="9" t="s">
        <v>15</v>
      </c>
      <c r="C794" s="9" t="s">
        <v>605</v>
      </c>
      <c r="D794" s="9" t="s">
        <v>222</v>
      </c>
      <c r="E794" s="9" t="s">
        <v>227</v>
      </c>
      <c r="F794" s="9" t="s">
        <v>5</v>
      </c>
      <c r="G794" s="9" t="s">
        <v>182</v>
      </c>
      <c r="H794" s="9" t="s">
        <v>367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68"/>
        <v>14_70-75</v>
      </c>
      <c r="O794" s="17" t="str">
        <f t="shared" ref="O794:O857" si="70">CONCATENATE(ROUNDDOWN(M794/10000,0),"_",ROUNDDOWN(M794/10000,0)*10,"-",ROUNDUP((M794+1)/10000,0)*10)</f>
        <v>7_70-80</v>
      </c>
      <c r="P794" s="17" t="str">
        <f t="shared" ref="P794:P857" si="71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283</v>
      </c>
      <c r="R794" s="9" t="s">
        <v>631</v>
      </c>
      <c r="S794" s="9">
        <f t="shared" si="69"/>
        <v>41038900</v>
      </c>
      <c r="T794" s="9">
        <f t="shared" ref="T794:T857" si="72">ROUND(S794/73.4,0)</f>
        <v>559113</v>
      </c>
      <c r="W794" s="97"/>
    </row>
    <row r="795" spans="1:23" ht="14.45" x14ac:dyDescent="0.3">
      <c r="A795" s="9">
        <v>7</v>
      </c>
      <c r="B795" s="9" t="s">
        <v>15</v>
      </c>
      <c r="C795" s="9" t="s">
        <v>317</v>
      </c>
      <c r="D795" s="9" t="s">
        <v>224</v>
      </c>
      <c r="E795" s="9" t="s">
        <v>227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68"/>
        <v>18_90-95</v>
      </c>
      <c r="O795" s="17" t="str">
        <f t="shared" si="70"/>
        <v>9_90-100</v>
      </c>
      <c r="P795" s="17" t="str">
        <f t="shared" si="71"/>
        <v>08_80&gt;</v>
      </c>
      <c r="Q795" s="9" t="s">
        <v>283</v>
      </c>
      <c r="R795" s="9" t="s">
        <v>631</v>
      </c>
      <c r="S795" s="9">
        <f t="shared" si="69"/>
        <v>643475</v>
      </c>
      <c r="T795" s="9">
        <f t="shared" si="72"/>
        <v>8767</v>
      </c>
      <c r="W795" s="97"/>
    </row>
    <row r="796" spans="1:23" ht="14.45" x14ac:dyDescent="0.3">
      <c r="A796" s="9">
        <v>126</v>
      </c>
      <c r="B796" s="9" t="s">
        <v>15</v>
      </c>
      <c r="C796" s="9" t="s">
        <v>149</v>
      </c>
      <c r="D796" s="9" t="s">
        <v>229</v>
      </c>
      <c r="E796" s="9" t="s">
        <v>223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68"/>
        <v>7_35-40</v>
      </c>
      <c r="O796" s="17" t="str">
        <f t="shared" si="70"/>
        <v>3_30-40</v>
      </c>
      <c r="P796" s="17" t="str">
        <f t="shared" si="71"/>
        <v>03_30-40</v>
      </c>
      <c r="Q796" s="9" t="s">
        <v>283</v>
      </c>
      <c r="R796" s="9" t="s">
        <v>631</v>
      </c>
      <c r="S796" s="9">
        <f t="shared" si="69"/>
        <v>4813200</v>
      </c>
      <c r="T796" s="9">
        <f t="shared" si="72"/>
        <v>65575</v>
      </c>
      <c r="W796" s="97"/>
    </row>
    <row r="797" spans="1:23" ht="14.45" x14ac:dyDescent="0.3">
      <c r="A797" s="9">
        <v>9</v>
      </c>
      <c r="B797" s="9" t="s">
        <v>15</v>
      </c>
      <c r="C797" s="9" t="s">
        <v>606</v>
      </c>
      <c r="D797" s="9" t="s">
        <v>228</v>
      </c>
      <c r="E797" s="9" t="s">
        <v>223</v>
      </c>
      <c r="F797" s="9" t="s">
        <v>5</v>
      </c>
      <c r="G797" s="9" t="s">
        <v>518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68"/>
        <v>23_115-120</v>
      </c>
      <c r="O797" s="17" t="str">
        <f t="shared" si="70"/>
        <v>11_110-120</v>
      </c>
      <c r="P797" s="17" t="str">
        <f t="shared" si="71"/>
        <v>08_80&gt;</v>
      </c>
      <c r="Q797" s="9" t="s">
        <v>283</v>
      </c>
      <c r="R797" s="9" t="s">
        <v>631</v>
      </c>
      <c r="S797" s="9">
        <f t="shared" si="69"/>
        <v>1050354</v>
      </c>
      <c r="T797" s="9">
        <f t="shared" si="72"/>
        <v>14310</v>
      </c>
      <c r="W797" s="97"/>
    </row>
    <row r="798" spans="1:23" ht="14.45" x14ac:dyDescent="0.3">
      <c r="A798" s="9">
        <v>143</v>
      </c>
      <c r="B798" s="9" t="s">
        <v>15</v>
      </c>
      <c r="C798" s="9" t="s">
        <v>625</v>
      </c>
      <c r="D798" s="9" t="s">
        <v>224</v>
      </c>
      <c r="E798" s="9" t="s">
        <v>223</v>
      </c>
      <c r="F798" s="9" t="s">
        <v>5</v>
      </c>
      <c r="G798" s="9" t="s">
        <v>518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68"/>
        <v>18_90-95</v>
      </c>
      <c r="O798" s="17" t="str">
        <f t="shared" si="70"/>
        <v>9_90-100</v>
      </c>
      <c r="P798" s="17" t="str">
        <f t="shared" si="71"/>
        <v>08_80&gt;</v>
      </c>
      <c r="Q798" s="9" t="s">
        <v>283</v>
      </c>
      <c r="R798" s="9" t="s">
        <v>631</v>
      </c>
      <c r="S798" s="9">
        <f t="shared" si="69"/>
        <v>13311870</v>
      </c>
      <c r="T798" s="9">
        <f t="shared" si="72"/>
        <v>181361</v>
      </c>
      <c r="W798" s="97"/>
    </row>
    <row r="799" spans="1:23" ht="14.45" x14ac:dyDescent="0.3">
      <c r="A799" s="9">
        <v>7</v>
      </c>
      <c r="B799" s="9" t="s">
        <v>15</v>
      </c>
      <c r="C799" s="9" t="s">
        <v>769</v>
      </c>
      <c r="D799" s="9" t="s">
        <v>225</v>
      </c>
      <c r="E799" s="9" t="s">
        <v>223</v>
      </c>
      <c r="F799" s="9" t="s">
        <v>5</v>
      </c>
      <c r="G799" s="9" t="s">
        <v>350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68"/>
        <v>35_175-180</v>
      </c>
      <c r="O799" s="17" t="str">
        <f t="shared" si="70"/>
        <v>17_170-180</v>
      </c>
      <c r="P799" s="17" t="str">
        <f t="shared" si="71"/>
        <v>08_80&gt;</v>
      </c>
      <c r="Q799" s="9" t="s">
        <v>283</v>
      </c>
      <c r="R799" s="9" t="s">
        <v>631</v>
      </c>
      <c r="S799" s="9">
        <f t="shared" si="69"/>
        <v>1236340</v>
      </c>
      <c r="T799" s="9">
        <f t="shared" si="72"/>
        <v>16844</v>
      </c>
      <c r="W799" s="97"/>
    </row>
    <row r="800" spans="1:23" ht="14.45" x14ac:dyDescent="0.3">
      <c r="A800" s="9">
        <v>18</v>
      </c>
      <c r="B800" s="9" t="s">
        <v>15</v>
      </c>
      <c r="C800" s="9" t="s">
        <v>626</v>
      </c>
      <c r="D800" s="9" t="s">
        <v>228</v>
      </c>
      <c r="E800" s="9" t="s">
        <v>223</v>
      </c>
      <c r="F800" s="9" t="s">
        <v>5</v>
      </c>
      <c r="G800" s="9" t="s">
        <v>518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68"/>
        <v>35_175-180</v>
      </c>
      <c r="O800" s="17" t="str">
        <f t="shared" si="70"/>
        <v>17_170-180</v>
      </c>
      <c r="P800" s="17" t="str">
        <f t="shared" si="71"/>
        <v>08_80&gt;</v>
      </c>
      <c r="Q800" s="9" t="s">
        <v>283</v>
      </c>
      <c r="R800" s="9" t="s">
        <v>631</v>
      </c>
      <c r="S800" s="9">
        <f t="shared" si="69"/>
        <v>3161844</v>
      </c>
      <c r="T800" s="9">
        <f t="shared" si="72"/>
        <v>43077</v>
      </c>
      <c r="W800" s="97"/>
    </row>
    <row r="801" spans="1:23" ht="14.45" x14ac:dyDescent="0.3">
      <c r="A801" s="9">
        <v>4</v>
      </c>
      <c r="B801" s="9" t="s">
        <v>15</v>
      </c>
      <c r="C801" s="9" t="s">
        <v>770</v>
      </c>
      <c r="D801" s="9" t="s">
        <v>225</v>
      </c>
      <c r="E801" s="9" t="s">
        <v>223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68"/>
        <v>37_185-190</v>
      </c>
      <c r="O801" s="17" t="str">
        <f t="shared" si="70"/>
        <v>18_180-190</v>
      </c>
      <c r="P801" s="17" t="str">
        <f t="shared" si="71"/>
        <v>08_80&gt;</v>
      </c>
      <c r="Q801" s="9" t="s">
        <v>283</v>
      </c>
      <c r="R801" s="9" t="s">
        <v>631</v>
      </c>
      <c r="S801" s="9">
        <f t="shared" si="69"/>
        <v>743820</v>
      </c>
      <c r="T801" s="9">
        <f t="shared" si="72"/>
        <v>10134</v>
      </c>
      <c r="W801" s="97"/>
    </row>
    <row r="802" spans="1:23" ht="14.45" x14ac:dyDescent="0.3">
      <c r="A802" s="9">
        <v>1</v>
      </c>
      <c r="B802" s="9" t="s">
        <v>15</v>
      </c>
      <c r="C802" s="9" t="s">
        <v>204</v>
      </c>
      <c r="D802" s="9" t="s">
        <v>228</v>
      </c>
      <c r="E802" s="9" t="s">
        <v>223</v>
      </c>
      <c r="F802" s="9" t="s">
        <v>5</v>
      </c>
      <c r="G802" s="9" t="s">
        <v>182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68"/>
        <v>18_90-95</v>
      </c>
      <c r="O802" s="17" t="str">
        <f t="shared" si="70"/>
        <v>9_90-100</v>
      </c>
      <c r="P802" s="17" t="str">
        <f t="shared" si="71"/>
        <v>08_80&gt;</v>
      </c>
      <c r="Q802" s="9" t="s">
        <v>283</v>
      </c>
      <c r="R802" s="9" t="s">
        <v>631</v>
      </c>
      <c r="S802" s="9">
        <f t="shared" si="69"/>
        <v>94662</v>
      </c>
      <c r="T802" s="9">
        <f t="shared" si="72"/>
        <v>1290</v>
      </c>
      <c r="W802" s="97"/>
    </row>
    <row r="803" spans="1:23" ht="14.45" x14ac:dyDescent="0.3">
      <c r="A803" s="9">
        <v>6</v>
      </c>
      <c r="B803" s="9" t="s">
        <v>15</v>
      </c>
      <c r="C803" s="9" t="s">
        <v>220</v>
      </c>
      <c r="D803" s="9" t="s">
        <v>225</v>
      </c>
      <c r="E803" s="9" t="s">
        <v>223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68"/>
        <v>27_135-140</v>
      </c>
      <c r="O803" s="17" t="str">
        <f t="shared" si="70"/>
        <v>13_130-140</v>
      </c>
      <c r="P803" s="17" t="str">
        <f t="shared" si="71"/>
        <v>08_80&gt;</v>
      </c>
      <c r="Q803" s="9" t="s">
        <v>283</v>
      </c>
      <c r="R803" s="9" t="s">
        <v>631</v>
      </c>
      <c r="S803" s="9">
        <f t="shared" si="69"/>
        <v>835458</v>
      </c>
      <c r="T803" s="9">
        <f t="shared" si="72"/>
        <v>11382</v>
      </c>
      <c r="W803" s="97"/>
    </row>
    <row r="804" spans="1:23" ht="14.45" x14ac:dyDescent="0.3">
      <c r="A804" s="9">
        <v>3</v>
      </c>
      <c r="B804" s="9" t="s">
        <v>15</v>
      </c>
      <c r="C804" s="9" t="s">
        <v>771</v>
      </c>
      <c r="D804" s="9" t="s">
        <v>228</v>
      </c>
      <c r="E804" s="9" t="s">
        <v>223</v>
      </c>
      <c r="F804" s="9" t="s">
        <v>5</v>
      </c>
      <c r="G804" s="9" t="s">
        <v>182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68"/>
        <v>31_155-160</v>
      </c>
      <c r="O804" s="17" t="str">
        <f t="shared" si="70"/>
        <v>15_150-160</v>
      </c>
      <c r="P804" s="17" t="str">
        <f t="shared" si="71"/>
        <v>08_80&gt;</v>
      </c>
      <c r="Q804" s="9" t="s">
        <v>283</v>
      </c>
      <c r="R804" s="9" t="s">
        <v>631</v>
      </c>
      <c r="S804" s="9">
        <f t="shared" si="69"/>
        <v>478818</v>
      </c>
      <c r="T804" s="9">
        <f t="shared" si="72"/>
        <v>6523</v>
      </c>
      <c r="W804" s="97"/>
    </row>
    <row r="805" spans="1:23" ht="14.45" x14ac:dyDescent="0.3">
      <c r="A805" s="9">
        <v>251</v>
      </c>
      <c r="B805" s="9" t="s">
        <v>15</v>
      </c>
      <c r="C805" s="9" t="s">
        <v>463</v>
      </c>
      <c r="D805" s="9" t="s">
        <v>228</v>
      </c>
      <c r="E805" s="9" t="s">
        <v>223</v>
      </c>
      <c r="F805" s="9" t="s">
        <v>1</v>
      </c>
      <c r="G805" s="9" t="s">
        <v>303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68"/>
        <v>17_85-90</v>
      </c>
      <c r="O805" s="17" t="str">
        <f t="shared" si="70"/>
        <v>8_80-90</v>
      </c>
      <c r="P805" s="17" t="str">
        <f t="shared" si="71"/>
        <v>08_80&gt;</v>
      </c>
      <c r="Q805" s="9" t="s">
        <v>283</v>
      </c>
      <c r="R805" s="9" t="s">
        <v>631</v>
      </c>
      <c r="S805" s="9">
        <f t="shared" si="69"/>
        <v>21460751</v>
      </c>
      <c r="T805" s="9">
        <f t="shared" si="72"/>
        <v>292381</v>
      </c>
      <c r="W805" s="97"/>
    </row>
    <row r="806" spans="1:23" ht="14.45" x14ac:dyDescent="0.3">
      <c r="A806" s="9">
        <v>66</v>
      </c>
      <c r="B806" s="9" t="s">
        <v>15</v>
      </c>
      <c r="C806" s="9" t="s">
        <v>499</v>
      </c>
      <c r="D806" s="9" t="s">
        <v>228</v>
      </c>
      <c r="E806" s="9" t="s">
        <v>223</v>
      </c>
      <c r="F806" s="9" t="s">
        <v>5</v>
      </c>
      <c r="G806" s="9" t="s">
        <v>182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68"/>
        <v>16_80-85</v>
      </c>
      <c r="O806" s="17" t="str">
        <f t="shared" si="70"/>
        <v>8_80-90</v>
      </c>
      <c r="P806" s="17" t="str">
        <f t="shared" si="71"/>
        <v>08_80&gt;</v>
      </c>
      <c r="Q806" s="9" t="s">
        <v>283</v>
      </c>
      <c r="R806" s="9" t="s">
        <v>631</v>
      </c>
      <c r="S806" s="9">
        <f t="shared" si="69"/>
        <v>5393256</v>
      </c>
      <c r="T806" s="9">
        <f t="shared" si="72"/>
        <v>73478</v>
      </c>
      <c r="W806" s="97"/>
    </row>
    <row r="807" spans="1:23" ht="14.45" x14ac:dyDescent="0.3">
      <c r="A807" s="9">
        <v>14</v>
      </c>
      <c r="B807" s="9" t="s">
        <v>15</v>
      </c>
      <c r="C807" s="9" t="s">
        <v>607</v>
      </c>
      <c r="D807" s="9" t="s">
        <v>228</v>
      </c>
      <c r="E807" s="9" t="s">
        <v>223</v>
      </c>
      <c r="F807" s="9" t="s">
        <v>5</v>
      </c>
      <c r="G807" s="9" t="s">
        <v>518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68"/>
        <v>19_95-100</v>
      </c>
      <c r="O807" s="17" t="str">
        <f t="shared" si="70"/>
        <v>9_90-100</v>
      </c>
      <c r="P807" s="17" t="str">
        <f t="shared" si="71"/>
        <v>08_80&gt;</v>
      </c>
      <c r="Q807" s="9" t="s">
        <v>283</v>
      </c>
      <c r="R807" s="9" t="s">
        <v>631</v>
      </c>
      <c r="S807" s="9">
        <f t="shared" si="69"/>
        <v>1351182</v>
      </c>
      <c r="T807" s="9">
        <f t="shared" si="72"/>
        <v>18408</v>
      </c>
      <c r="W807" s="97"/>
    </row>
    <row r="808" spans="1:23" ht="14.45" x14ac:dyDescent="0.3">
      <c r="A808" s="9">
        <v>66</v>
      </c>
      <c r="B808" s="9" t="s">
        <v>15</v>
      </c>
      <c r="C808" s="9" t="s">
        <v>501</v>
      </c>
      <c r="D808" s="9" t="s">
        <v>224</v>
      </c>
      <c r="E808" s="9" t="s">
        <v>223</v>
      </c>
      <c r="F808" s="9" t="s">
        <v>5</v>
      </c>
      <c r="G808" s="9" t="s">
        <v>182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68"/>
        <v>14_70-75</v>
      </c>
      <c r="O808" s="17" t="str">
        <f t="shared" si="70"/>
        <v>7_70-80</v>
      </c>
      <c r="P808" s="17" t="str">
        <f t="shared" si="71"/>
        <v>07_70-80</v>
      </c>
      <c r="Q808" s="9" t="s">
        <v>283</v>
      </c>
      <c r="R808" s="9" t="s">
        <v>631</v>
      </c>
      <c r="S808" s="9">
        <f t="shared" si="69"/>
        <v>4931652</v>
      </c>
      <c r="T808" s="9">
        <f t="shared" si="72"/>
        <v>67189</v>
      </c>
      <c r="W808" s="97"/>
    </row>
    <row r="809" spans="1:23" ht="14.45" x14ac:dyDescent="0.3">
      <c r="A809" s="9">
        <v>350</v>
      </c>
      <c r="B809" s="9" t="s">
        <v>15</v>
      </c>
      <c r="C809" s="9" t="s">
        <v>772</v>
      </c>
      <c r="D809" s="9" t="s">
        <v>225</v>
      </c>
      <c r="E809" s="9" t="s">
        <v>223</v>
      </c>
      <c r="F809" s="9" t="s">
        <v>5</v>
      </c>
      <c r="G809" s="9" t="s">
        <v>350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68"/>
        <v>18_90-95</v>
      </c>
      <c r="O809" s="17" t="str">
        <f t="shared" si="70"/>
        <v>9_90-100</v>
      </c>
      <c r="P809" s="17" t="str">
        <f t="shared" si="71"/>
        <v>08_80&gt;</v>
      </c>
      <c r="Q809" s="9" t="s">
        <v>283</v>
      </c>
      <c r="R809" s="9" t="s">
        <v>631</v>
      </c>
      <c r="S809" s="9">
        <f t="shared" si="69"/>
        <v>32095000</v>
      </c>
      <c r="T809" s="9">
        <f t="shared" si="72"/>
        <v>437262</v>
      </c>
      <c r="W809" s="97"/>
    </row>
    <row r="810" spans="1:23" ht="14.45" x14ac:dyDescent="0.3">
      <c r="A810" s="9">
        <v>10</v>
      </c>
      <c r="B810" s="9" t="s">
        <v>15</v>
      </c>
      <c r="C810" s="9" t="s">
        <v>773</v>
      </c>
      <c r="D810" s="9" t="s">
        <v>224</v>
      </c>
      <c r="E810" s="9" t="s">
        <v>223</v>
      </c>
      <c r="F810" s="9" t="s">
        <v>5</v>
      </c>
      <c r="G810" s="9" t="s">
        <v>518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68"/>
        <v>18_90-95</v>
      </c>
      <c r="O810" s="17" t="str">
        <f t="shared" si="70"/>
        <v>9_90-100</v>
      </c>
      <c r="P810" s="17" t="str">
        <f t="shared" si="71"/>
        <v>08_80&gt;</v>
      </c>
      <c r="Q810" s="9" t="s">
        <v>283</v>
      </c>
      <c r="R810" s="9" t="s">
        <v>631</v>
      </c>
      <c r="S810" s="9">
        <f t="shared" si="69"/>
        <v>916990</v>
      </c>
      <c r="T810" s="9">
        <f t="shared" si="72"/>
        <v>12493</v>
      </c>
      <c r="W810" s="97"/>
    </row>
    <row r="811" spans="1:23" ht="14.45" x14ac:dyDescent="0.3">
      <c r="A811" s="9">
        <v>4</v>
      </c>
      <c r="B811" s="9" t="s">
        <v>15</v>
      </c>
      <c r="C811" s="9" t="s">
        <v>628</v>
      </c>
      <c r="D811" s="9" t="s">
        <v>228</v>
      </c>
      <c r="E811" s="9" t="s">
        <v>223</v>
      </c>
      <c r="F811" s="9" t="s">
        <v>5</v>
      </c>
      <c r="G811" s="9" t="s">
        <v>518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68"/>
        <v>38_190-195</v>
      </c>
      <c r="O811" s="17" t="str">
        <f t="shared" si="70"/>
        <v>19_190-200</v>
      </c>
      <c r="P811" s="17" t="str">
        <f t="shared" si="71"/>
        <v>08_80&gt;</v>
      </c>
      <c r="Q811" s="9" t="s">
        <v>283</v>
      </c>
      <c r="R811" s="9" t="s">
        <v>631</v>
      </c>
      <c r="S811" s="9">
        <f t="shared" si="69"/>
        <v>766400</v>
      </c>
      <c r="T811" s="9">
        <f t="shared" si="72"/>
        <v>10441</v>
      </c>
      <c r="W811" s="97"/>
    </row>
    <row r="812" spans="1:23" ht="14.45" x14ac:dyDescent="0.3">
      <c r="A812" s="9">
        <v>49</v>
      </c>
      <c r="B812" s="9" t="s">
        <v>16</v>
      </c>
      <c r="C812" s="9" t="s">
        <v>559</v>
      </c>
      <c r="D812" s="9" t="s">
        <v>225</v>
      </c>
      <c r="E812" s="9" t="s">
        <v>223</v>
      </c>
      <c r="F812" s="9" t="s">
        <v>1</v>
      </c>
      <c r="G812" s="9" t="s">
        <v>303</v>
      </c>
      <c r="H812" s="9" t="s">
        <v>560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68"/>
        <v>20_100-105</v>
      </c>
      <c r="O812" s="17" t="str">
        <f t="shared" si="70"/>
        <v>10_100-110</v>
      </c>
      <c r="P812" s="17" t="str">
        <f t="shared" si="71"/>
        <v>08_80&gt;</v>
      </c>
      <c r="Q812" s="9" t="s">
        <v>283</v>
      </c>
      <c r="R812" s="9" t="s">
        <v>631</v>
      </c>
      <c r="S812" s="9">
        <f t="shared" si="69"/>
        <v>5042100</v>
      </c>
      <c r="T812" s="9">
        <f t="shared" si="72"/>
        <v>68693</v>
      </c>
      <c r="W812" s="97"/>
    </row>
    <row r="813" spans="1:23" ht="14.45" x14ac:dyDescent="0.3">
      <c r="A813" s="9">
        <v>128</v>
      </c>
      <c r="B813" s="9" t="s">
        <v>16</v>
      </c>
      <c r="C813" s="9" t="s">
        <v>384</v>
      </c>
      <c r="D813" s="9" t="s">
        <v>225</v>
      </c>
      <c r="E813" s="9" t="s">
        <v>223</v>
      </c>
      <c r="F813" s="9" t="s">
        <v>1</v>
      </c>
      <c r="G813" s="9" t="s">
        <v>303</v>
      </c>
      <c r="H813" s="9" t="s">
        <v>221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68"/>
        <v>16_80-85</v>
      </c>
      <c r="O813" s="17" t="str">
        <f t="shared" si="70"/>
        <v>8_80-90</v>
      </c>
      <c r="P813" s="17" t="str">
        <f t="shared" si="71"/>
        <v>08_80&gt;</v>
      </c>
      <c r="Q813" s="9" t="s">
        <v>283</v>
      </c>
      <c r="R813" s="9" t="s">
        <v>631</v>
      </c>
      <c r="S813" s="9">
        <f t="shared" si="69"/>
        <v>10274432</v>
      </c>
      <c r="T813" s="9">
        <f t="shared" si="72"/>
        <v>139979</v>
      </c>
      <c r="W813" s="97"/>
    </row>
    <row r="814" spans="1:23" ht="14.45" x14ac:dyDescent="0.3">
      <c r="A814" s="9">
        <v>124</v>
      </c>
      <c r="B814" s="9" t="s">
        <v>16</v>
      </c>
      <c r="C814" s="9" t="s">
        <v>433</v>
      </c>
      <c r="D814" s="9" t="s">
        <v>225</v>
      </c>
      <c r="E814" s="9" t="s">
        <v>223</v>
      </c>
      <c r="F814" s="9" t="s">
        <v>5</v>
      </c>
      <c r="G814" s="9" t="s">
        <v>350</v>
      </c>
      <c r="H814" s="9" t="s">
        <v>342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68"/>
        <v>37_185-190</v>
      </c>
      <c r="O814" s="17" t="str">
        <f t="shared" si="70"/>
        <v>18_180-190</v>
      </c>
      <c r="P814" s="17" t="str">
        <f t="shared" si="71"/>
        <v>08_80&gt;</v>
      </c>
      <c r="Q814" s="9" t="s">
        <v>283</v>
      </c>
      <c r="R814" s="9" t="s">
        <v>631</v>
      </c>
      <c r="S814" s="9">
        <f t="shared" si="69"/>
        <v>23327128</v>
      </c>
      <c r="T814" s="9">
        <f t="shared" si="72"/>
        <v>317808</v>
      </c>
      <c r="W814" s="97"/>
    </row>
    <row r="815" spans="1:23" ht="14.45" x14ac:dyDescent="0.3">
      <c r="A815" s="9">
        <v>99</v>
      </c>
      <c r="B815" s="9" t="s">
        <v>16</v>
      </c>
      <c r="C815" s="9" t="s">
        <v>774</v>
      </c>
      <c r="D815" s="9" t="s">
        <v>225</v>
      </c>
      <c r="E815" s="9" t="s">
        <v>223</v>
      </c>
      <c r="F815" s="9" t="s">
        <v>5</v>
      </c>
      <c r="G815" s="9" t="s">
        <v>350</v>
      </c>
      <c r="H815" s="9" t="s">
        <v>775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68"/>
        <v>51_255-260</v>
      </c>
      <c r="O815" s="17" t="str">
        <f t="shared" si="70"/>
        <v>25_250-260</v>
      </c>
      <c r="P815" s="17" t="str">
        <f t="shared" si="71"/>
        <v>08_80&gt;</v>
      </c>
      <c r="Q815" s="9" t="s">
        <v>283</v>
      </c>
      <c r="R815" s="9" t="s">
        <v>631</v>
      </c>
      <c r="S815" s="9">
        <f t="shared" si="69"/>
        <v>25380234</v>
      </c>
      <c r="T815" s="9">
        <f t="shared" si="72"/>
        <v>345780</v>
      </c>
      <c r="W815" s="97"/>
    </row>
    <row r="816" spans="1:23" ht="14.45" x14ac:dyDescent="0.3">
      <c r="A816" s="9">
        <v>10</v>
      </c>
      <c r="B816" s="9" t="s">
        <v>16</v>
      </c>
      <c r="C816" s="9" t="s">
        <v>475</v>
      </c>
      <c r="D816" s="9" t="s">
        <v>225</v>
      </c>
      <c r="E816" s="9" t="s">
        <v>223</v>
      </c>
      <c r="F816" s="9" t="s">
        <v>5</v>
      </c>
      <c r="G816" s="9" t="s">
        <v>350</v>
      </c>
      <c r="H816" s="9" t="s">
        <v>153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68"/>
        <v>23_115-120</v>
      </c>
      <c r="O816" s="17" t="str">
        <f t="shared" si="70"/>
        <v>11_110-120</v>
      </c>
      <c r="P816" s="17" t="str">
        <f t="shared" si="71"/>
        <v>08_80&gt;</v>
      </c>
      <c r="Q816" s="9" t="s">
        <v>283</v>
      </c>
      <c r="R816" s="9" t="s">
        <v>631</v>
      </c>
      <c r="S816" s="9">
        <f t="shared" si="69"/>
        <v>1191540</v>
      </c>
      <c r="T816" s="9">
        <f t="shared" si="72"/>
        <v>16234</v>
      </c>
      <c r="W816" s="97"/>
    </row>
    <row r="817" spans="1:23" ht="14.45" x14ac:dyDescent="0.3">
      <c r="A817" s="9">
        <v>8</v>
      </c>
      <c r="B817" s="9" t="s">
        <v>16</v>
      </c>
      <c r="C817" s="9" t="s">
        <v>476</v>
      </c>
      <c r="D817" s="9" t="s">
        <v>225</v>
      </c>
      <c r="E817" s="9" t="s">
        <v>223</v>
      </c>
      <c r="F817" s="9" t="s">
        <v>5</v>
      </c>
      <c r="G817" s="9" t="s">
        <v>350</v>
      </c>
      <c r="H817" s="9" t="s">
        <v>342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68"/>
        <v>53_265-270</v>
      </c>
      <c r="O817" s="17" t="str">
        <f t="shared" si="70"/>
        <v>26_260-270</v>
      </c>
      <c r="P817" s="17" t="str">
        <f t="shared" si="71"/>
        <v>08_80&gt;</v>
      </c>
      <c r="Q817" s="9" t="s">
        <v>283</v>
      </c>
      <c r="R817" s="9" t="s">
        <v>631</v>
      </c>
      <c r="S817" s="9">
        <f t="shared" si="69"/>
        <v>2131632</v>
      </c>
      <c r="T817" s="9">
        <f t="shared" si="72"/>
        <v>29041</v>
      </c>
      <c r="W817" s="97"/>
    </row>
    <row r="818" spans="1:23" ht="14.45" x14ac:dyDescent="0.3">
      <c r="A818" s="9">
        <v>40</v>
      </c>
      <c r="B818" s="9" t="s">
        <v>16</v>
      </c>
      <c r="C818" s="9" t="s">
        <v>377</v>
      </c>
      <c r="D818" s="9" t="s">
        <v>225</v>
      </c>
      <c r="E818" s="9" t="s">
        <v>223</v>
      </c>
      <c r="F818" s="9" t="s">
        <v>5</v>
      </c>
      <c r="G818" s="9" t="s">
        <v>350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68"/>
        <v>30_150-155</v>
      </c>
      <c r="O818" s="17" t="str">
        <f t="shared" si="70"/>
        <v>15_150-160</v>
      </c>
      <c r="P818" s="17" t="str">
        <f t="shared" si="71"/>
        <v>08_80&gt;</v>
      </c>
      <c r="Q818" s="9" t="s">
        <v>283</v>
      </c>
      <c r="R818" s="9" t="s">
        <v>631</v>
      </c>
      <c r="S818" s="9">
        <f t="shared" si="69"/>
        <v>6111720</v>
      </c>
      <c r="T818" s="9">
        <f t="shared" si="72"/>
        <v>83266</v>
      </c>
      <c r="W818" s="97"/>
    </row>
    <row r="819" spans="1:23" ht="14.45" x14ac:dyDescent="0.3">
      <c r="A819" s="9">
        <v>106</v>
      </c>
      <c r="B819" s="9" t="s">
        <v>16</v>
      </c>
      <c r="C819" s="9" t="s">
        <v>385</v>
      </c>
      <c r="D819" s="9" t="s">
        <v>228</v>
      </c>
      <c r="E819" s="9" t="s">
        <v>223</v>
      </c>
      <c r="F819" s="9" t="s">
        <v>5</v>
      </c>
      <c r="G819" s="9" t="s">
        <v>169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68"/>
        <v>12_60-65</v>
      </c>
      <c r="O819" s="17" t="str">
        <f t="shared" si="70"/>
        <v>6_60-70</v>
      </c>
      <c r="P819" s="17" t="str">
        <f t="shared" si="71"/>
        <v>06_60-70</v>
      </c>
      <c r="Q819" s="9" t="s">
        <v>283</v>
      </c>
      <c r="R819" s="9" t="s">
        <v>631</v>
      </c>
      <c r="S819" s="9">
        <f t="shared" si="69"/>
        <v>6583342</v>
      </c>
      <c r="T819" s="9">
        <f t="shared" si="72"/>
        <v>89691</v>
      </c>
      <c r="W819" s="97"/>
    </row>
    <row r="820" spans="1:23" ht="14.45" x14ac:dyDescent="0.3">
      <c r="A820" s="9">
        <v>10</v>
      </c>
      <c r="B820" s="9" t="s">
        <v>16</v>
      </c>
      <c r="C820" s="9" t="s">
        <v>776</v>
      </c>
      <c r="D820" s="9" t="s">
        <v>228</v>
      </c>
      <c r="E820" s="9" t="s">
        <v>223</v>
      </c>
      <c r="F820" s="9" t="s">
        <v>5</v>
      </c>
      <c r="G820" s="9" t="s">
        <v>169</v>
      </c>
      <c r="H820" s="9" t="s">
        <v>367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68"/>
        <v>15_75-80</v>
      </c>
      <c r="O820" s="17" t="str">
        <f t="shared" si="70"/>
        <v>7_70-80</v>
      </c>
      <c r="P820" s="17" t="str">
        <f t="shared" si="71"/>
        <v>07_70-80</v>
      </c>
      <c r="Q820" s="9" t="s">
        <v>283</v>
      </c>
      <c r="R820" s="9" t="s">
        <v>631</v>
      </c>
      <c r="S820" s="9">
        <f t="shared" si="69"/>
        <v>762450</v>
      </c>
      <c r="T820" s="9">
        <f t="shared" si="72"/>
        <v>10388</v>
      </c>
      <c r="W820" s="97"/>
    </row>
    <row r="821" spans="1:23" ht="14.45" x14ac:dyDescent="0.3">
      <c r="A821" s="9">
        <v>87</v>
      </c>
      <c r="B821" s="9" t="s">
        <v>16</v>
      </c>
      <c r="C821" s="9" t="s">
        <v>561</v>
      </c>
      <c r="D821" s="9" t="s">
        <v>228</v>
      </c>
      <c r="E821" s="9" t="s">
        <v>223</v>
      </c>
      <c r="F821" s="9" t="s">
        <v>5</v>
      </c>
      <c r="G821" s="9" t="s">
        <v>169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68"/>
        <v>15_75-80</v>
      </c>
      <c r="O821" s="17" t="str">
        <f t="shared" si="70"/>
        <v>7_70-80</v>
      </c>
      <c r="P821" s="17" t="str">
        <f t="shared" si="71"/>
        <v>07_70-80</v>
      </c>
      <c r="Q821" s="9" t="s">
        <v>283</v>
      </c>
      <c r="R821" s="9" t="s">
        <v>631</v>
      </c>
      <c r="S821" s="9">
        <f t="shared" si="69"/>
        <v>6683514</v>
      </c>
      <c r="T821" s="9">
        <f t="shared" si="72"/>
        <v>91056</v>
      </c>
      <c r="W821" s="97"/>
    </row>
    <row r="822" spans="1:23" ht="14.45" x14ac:dyDescent="0.3">
      <c r="A822" s="9">
        <v>36</v>
      </c>
      <c r="B822" s="9" t="s">
        <v>16</v>
      </c>
      <c r="C822" s="9" t="s">
        <v>434</v>
      </c>
      <c r="D822" s="9" t="s">
        <v>228</v>
      </c>
      <c r="E822" s="9" t="s">
        <v>223</v>
      </c>
      <c r="F822" s="9" t="s">
        <v>1</v>
      </c>
      <c r="G822" s="9" t="s">
        <v>303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68"/>
        <v>11_55-60</v>
      </c>
      <c r="O822" s="17" t="str">
        <f t="shared" si="70"/>
        <v>5_50-60</v>
      </c>
      <c r="P822" s="17" t="str">
        <f t="shared" si="71"/>
        <v>05_50-60</v>
      </c>
      <c r="Q822" s="9" t="s">
        <v>283</v>
      </c>
      <c r="R822" s="9" t="s">
        <v>631</v>
      </c>
      <c r="S822" s="9">
        <f t="shared" si="69"/>
        <v>2018628</v>
      </c>
      <c r="T822" s="9">
        <f t="shared" si="72"/>
        <v>27502</v>
      </c>
      <c r="W822" s="97"/>
    </row>
    <row r="823" spans="1:23" ht="14.45" x14ac:dyDescent="0.3">
      <c r="A823" s="9">
        <v>70</v>
      </c>
      <c r="B823" s="9" t="s">
        <v>16</v>
      </c>
      <c r="C823" s="9" t="s">
        <v>777</v>
      </c>
      <c r="D823" s="9" t="s">
        <v>224</v>
      </c>
      <c r="E823" s="9" t="s">
        <v>223</v>
      </c>
      <c r="F823" s="9" t="s">
        <v>5</v>
      </c>
      <c r="G823" s="9" t="s">
        <v>518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68"/>
        <v>13_65-70</v>
      </c>
      <c r="O823" s="17" t="str">
        <f t="shared" si="70"/>
        <v>6_60-70</v>
      </c>
      <c r="P823" s="17" t="str">
        <f t="shared" si="71"/>
        <v>06_60-70</v>
      </c>
      <c r="Q823" s="9" t="s">
        <v>283</v>
      </c>
      <c r="R823" s="9" t="s">
        <v>631</v>
      </c>
      <c r="S823" s="9">
        <f t="shared" si="69"/>
        <v>4899300</v>
      </c>
      <c r="T823" s="9">
        <f t="shared" si="72"/>
        <v>66748</v>
      </c>
      <c r="W823" s="97"/>
    </row>
    <row r="824" spans="1:23" ht="14.45" x14ac:dyDescent="0.3">
      <c r="A824" s="9">
        <v>52</v>
      </c>
      <c r="B824" s="9" t="s">
        <v>16</v>
      </c>
      <c r="C824" s="9" t="s">
        <v>562</v>
      </c>
      <c r="D824" s="9" t="s">
        <v>222</v>
      </c>
      <c r="E824" s="9" t="s">
        <v>223</v>
      </c>
      <c r="F824" s="9" t="s">
        <v>5</v>
      </c>
      <c r="G824" s="9" t="s">
        <v>518</v>
      </c>
      <c r="H824" s="9" t="s">
        <v>563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68"/>
        <v>16_80-85</v>
      </c>
      <c r="O824" s="17" t="str">
        <f t="shared" si="70"/>
        <v>8_80-90</v>
      </c>
      <c r="P824" s="17" t="str">
        <f t="shared" si="71"/>
        <v>08_80&gt;</v>
      </c>
      <c r="Q824" s="9" t="s">
        <v>283</v>
      </c>
      <c r="R824" s="9" t="s">
        <v>631</v>
      </c>
      <c r="S824" s="9">
        <f t="shared" si="69"/>
        <v>4180176</v>
      </c>
      <c r="T824" s="9">
        <f t="shared" si="72"/>
        <v>56951</v>
      </c>
      <c r="W824" s="97"/>
    </row>
    <row r="825" spans="1:23" ht="14.45" x14ac:dyDescent="0.3">
      <c r="A825" s="9">
        <v>1</v>
      </c>
      <c r="B825" s="9" t="s">
        <v>16</v>
      </c>
      <c r="C825" s="9" t="s">
        <v>778</v>
      </c>
      <c r="D825" s="9" t="s">
        <v>225</v>
      </c>
      <c r="E825" s="9" t="s">
        <v>223</v>
      </c>
      <c r="F825" s="9" t="s">
        <v>5</v>
      </c>
      <c r="G825" s="9" t="s">
        <v>75</v>
      </c>
      <c r="H825" s="9" t="s">
        <v>779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68"/>
        <v>29_145-150</v>
      </c>
      <c r="O825" s="17" t="str">
        <f t="shared" si="70"/>
        <v>14_140-150</v>
      </c>
      <c r="P825" s="17" t="str">
        <f t="shared" si="71"/>
        <v>08_80&gt;</v>
      </c>
      <c r="Q825" s="9" t="s">
        <v>283</v>
      </c>
      <c r="R825" s="9" t="s">
        <v>631</v>
      </c>
      <c r="S825" s="9">
        <f t="shared" si="69"/>
        <v>146789</v>
      </c>
      <c r="T825" s="9">
        <f t="shared" si="72"/>
        <v>2000</v>
      </c>
      <c r="W825" s="97"/>
    </row>
    <row r="826" spans="1:23" ht="14.45" x14ac:dyDescent="0.3">
      <c r="A826" s="9">
        <v>6</v>
      </c>
      <c r="B826" s="9" t="s">
        <v>16</v>
      </c>
      <c r="C826" s="9" t="s">
        <v>378</v>
      </c>
      <c r="D826" s="9" t="s">
        <v>225</v>
      </c>
      <c r="E826" s="9" t="s">
        <v>223</v>
      </c>
      <c r="F826" s="9" t="s">
        <v>5</v>
      </c>
      <c r="G826" s="9" t="s">
        <v>350</v>
      </c>
      <c r="H826" s="9" t="s">
        <v>342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68"/>
        <v>34_170-175</v>
      </c>
      <c r="O826" s="17" t="str">
        <f t="shared" si="70"/>
        <v>17_170-180</v>
      </c>
      <c r="P826" s="17" t="str">
        <f t="shared" si="71"/>
        <v>08_80&gt;</v>
      </c>
      <c r="Q826" s="9" t="s">
        <v>283</v>
      </c>
      <c r="R826" s="9" t="s">
        <v>631</v>
      </c>
      <c r="S826" s="9">
        <f t="shared" si="69"/>
        <v>1038432</v>
      </c>
      <c r="T826" s="9">
        <f t="shared" si="72"/>
        <v>14148</v>
      </c>
      <c r="W826" s="97"/>
    </row>
    <row r="827" spans="1:23" ht="14.45" x14ac:dyDescent="0.3">
      <c r="A827" s="9">
        <v>56</v>
      </c>
      <c r="B827" s="9" t="s">
        <v>16</v>
      </c>
      <c r="C827" s="9" t="s">
        <v>780</v>
      </c>
      <c r="D827" s="9" t="s">
        <v>225</v>
      </c>
      <c r="E827" s="9" t="s">
        <v>223</v>
      </c>
      <c r="F827" s="9" t="s">
        <v>5</v>
      </c>
      <c r="G827" s="9" t="s">
        <v>350</v>
      </c>
      <c r="H827" s="9" t="s">
        <v>781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68"/>
        <v>38_190-195</v>
      </c>
      <c r="O827" s="17" t="str">
        <f t="shared" si="70"/>
        <v>19_190-200</v>
      </c>
      <c r="P827" s="17" t="str">
        <f t="shared" si="71"/>
        <v>08_80&gt;</v>
      </c>
      <c r="Q827" s="9" t="s">
        <v>283</v>
      </c>
      <c r="R827" s="9" t="s">
        <v>631</v>
      </c>
      <c r="S827" s="9">
        <f t="shared" si="69"/>
        <v>10919440</v>
      </c>
      <c r="T827" s="9">
        <f t="shared" si="72"/>
        <v>148766</v>
      </c>
      <c r="W827" s="97"/>
    </row>
    <row r="828" spans="1:23" ht="14.45" x14ac:dyDescent="0.3">
      <c r="A828" s="9">
        <v>57</v>
      </c>
      <c r="B828" s="9" t="s">
        <v>16</v>
      </c>
      <c r="C828" s="9" t="s">
        <v>782</v>
      </c>
      <c r="D828" s="9" t="s">
        <v>225</v>
      </c>
      <c r="E828" s="9" t="s">
        <v>223</v>
      </c>
      <c r="F828" s="9" t="s">
        <v>5</v>
      </c>
      <c r="G828" s="9" t="s">
        <v>350</v>
      </c>
      <c r="H828" s="9" t="s">
        <v>665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68"/>
        <v>41_205-210</v>
      </c>
      <c r="O828" s="17" t="str">
        <f t="shared" si="70"/>
        <v>20_200-210</v>
      </c>
      <c r="P828" s="17" t="str">
        <f t="shared" si="71"/>
        <v>08_80&gt;</v>
      </c>
      <c r="Q828" s="9" t="s">
        <v>283</v>
      </c>
      <c r="R828" s="9" t="s">
        <v>631</v>
      </c>
      <c r="S828" s="9">
        <f t="shared" si="69"/>
        <v>11849730</v>
      </c>
      <c r="T828" s="9">
        <f t="shared" si="72"/>
        <v>161440</v>
      </c>
      <c r="W828" s="97"/>
    </row>
    <row r="829" spans="1:23" ht="14.45" x14ac:dyDescent="0.3">
      <c r="A829" s="9">
        <v>696</v>
      </c>
      <c r="B829" s="9" t="s">
        <v>16</v>
      </c>
      <c r="C829" s="9" t="s">
        <v>84</v>
      </c>
      <c r="D829" s="9" t="s">
        <v>225</v>
      </c>
      <c r="E829" s="9" t="s">
        <v>223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68"/>
        <v>14_70-75</v>
      </c>
      <c r="O829" s="17" t="str">
        <f t="shared" si="70"/>
        <v>7_70-80</v>
      </c>
      <c r="P829" s="17" t="str">
        <f t="shared" si="71"/>
        <v>07_70-80</v>
      </c>
      <c r="Q829" s="9" t="s">
        <v>283</v>
      </c>
      <c r="R829" s="9" t="s">
        <v>631</v>
      </c>
      <c r="S829" s="9">
        <f t="shared" si="69"/>
        <v>49013712</v>
      </c>
      <c r="T829" s="9">
        <f t="shared" si="72"/>
        <v>667762</v>
      </c>
      <c r="W829" s="97"/>
    </row>
    <row r="830" spans="1:23" ht="14.45" x14ac:dyDescent="0.3">
      <c r="A830" s="9">
        <v>1385</v>
      </c>
      <c r="B830" s="9" t="s">
        <v>16</v>
      </c>
      <c r="C830" s="9" t="s">
        <v>783</v>
      </c>
      <c r="D830" s="9" t="s">
        <v>225</v>
      </c>
      <c r="E830" s="9" t="s">
        <v>223</v>
      </c>
      <c r="F830" s="9" t="s">
        <v>5</v>
      </c>
      <c r="G830" s="9" t="s">
        <v>350</v>
      </c>
      <c r="H830" s="9" t="s">
        <v>784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68"/>
        <v>22_110-115</v>
      </c>
      <c r="O830" s="17" t="str">
        <f t="shared" si="70"/>
        <v>11_110-120</v>
      </c>
      <c r="P830" s="17" t="str">
        <f t="shared" si="71"/>
        <v>08_80&gt;</v>
      </c>
      <c r="Q830" s="9" t="s">
        <v>283</v>
      </c>
      <c r="R830" s="9" t="s">
        <v>631</v>
      </c>
      <c r="S830" s="9">
        <f t="shared" si="69"/>
        <v>156221075</v>
      </c>
      <c r="T830" s="9">
        <f t="shared" si="72"/>
        <v>2128353</v>
      </c>
      <c r="W830" s="97"/>
    </row>
    <row r="831" spans="1:23" ht="14.45" x14ac:dyDescent="0.3">
      <c r="A831" s="9">
        <v>523</v>
      </c>
      <c r="B831" s="9" t="s">
        <v>16</v>
      </c>
      <c r="C831" s="9" t="s">
        <v>785</v>
      </c>
      <c r="D831" s="9" t="s">
        <v>225</v>
      </c>
      <c r="E831" s="9" t="s">
        <v>223</v>
      </c>
      <c r="F831" s="9" t="s">
        <v>5</v>
      </c>
      <c r="G831" s="9" t="s">
        <v>350</v>
      </c>
      <c r="H831" s="9" t="s">
        <v>784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68"/>
        <v>27_135-140</v>
      </c>
      <c r="O831" s="17" t="str">
        <f t="shared" si="70"/>
        <v>13_130-140</v>
      </c>
      <c r="P831" s="17" t="str">
        <f t="shared" si="71"/>
        <v>08_80&gt;</v>
      </c>
      <c r="Q831" s="9" t="s">
        <v>283</v>
      </c>
      <c r="R831" s="9" t="s">
        <v>631</v>
      </c>
      <c r="S831" s="9">
        <f t="shared" si="69"/>
        <v>73214770</v>
      </c>
      <c r="T831" s="9">
        <f t="shared" si="72"/>
        <v>997476</v>
      </c>
      <c r="W831" s="97"/>
    </row>
    <row r="832" spans="1:23" ht="14.45" x14ac:dyDescent="0.3">
      <c r="A832" s="9">
        <v>417</v>
      </c>
      <c r="B832" s="9" t="s">
        <v>16</v>
      </c>
      <c r="C832" s="9" t="s">
        <v>343</v>
      </c>
      <c r="D832" s="9" t="s">
        <v>225</v>
      </c>
      <c r="E832" s="9" t="s">
        <v>223</v>
      </c>
      <c r="F832" s="9" t="s">
        <v>5</v>
      </c>
      <c r="G832" s="9" t="s">
        <v>350</v>
      </c>
      <c r="H832" s="9" t="s">
        <v>197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68"/>
        <v>17_85-90</v>
      </c>
      <c r="O832" s="17" t="str">
        <f t="shared" si="70"/>
        <v>8_80-90</v>
      </c>
      <c r="P832" s="17" t="str">
        <f t="shared" si="71"/>
        <v>08_80&gt;</v>
      </c>
      <c r="Q832" s="9" t="s">
        <v>283</v>
      </c>
      <c r="R832" s="9" t="s">
        <v>631</v>
      </c>
      <c r="S832" s="9">
        <f t="shared" si="69"/>
        <v>36004614</v>
      </c>
      <c r="T832" s="9">
        <f t="shared" si="72"/>
        <v>490526</v>
      </c>
      <c r="W832" s="97"/>
    </row>
    <row r="833" spans="1:23" ht="14.45" x14ac:dyDescent="0.3">
      <c r="A833" s="9">
        <v>68</v>
      </c>
      <c r="B833" s="9" t="s">
        <v>16</v>
      </c>
      <c r="C833" s="9" t="s">
        <v>168</v>
      </c>
      <c r="D833" s="9" t="s">
        <v>225</v>
      </c>
      <c r="E833" s="9" t="s">
        <v>223</v>
      </c>
      <c r="F833" s="9" t="s">
        <v>5</v>
      </c>
      <c r="G833" s="9" t="s">
        <v>75</v>
      </c>
      <c r="H833" s="9" t="s">
        <v>148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3">CONCATENATE(ROUNDDOWN(M833/5000,0),"_",ROUNDDOWN(M833/5000,0)*5,"-",ROUNDUP((M833+1)/5000,0)*5)</f>
        <v>20_100-105</v>
      </c>
      <c r="O833" s="17" t="str">
        <f t="shared" si="70"/>
        <v>10_100-110</v>
      </c>
      <c r="P833" s="17" t="str">
        <f t="shared" si="71"/>
        <v>08_80&gt;</v>
      </c>
      <c r="Q833" s="9" t="s">
        <v>283</v>
      </c>
      <c r="R833" s="9" t="s">
        <v>631</v>
      </c>
      <c r="S833" s="9">
        <f t="shared" si="69"/>
        <v>6840392</v>
      </c>
      <c r="T833" s="9">
        <f t="shared" si="72"/>
        <v>93193</v>
      </c>
      <c r="W833" s="97"/>
    </row>
    <row r="834" spans="1:23" ht="14.45" x14ac:dyDescent="0.3">
      <c r="A834" s="9">
        <v>282</v>
      </c>
      <c r="B834" s="9" t="s">
        <v>16</v>
      </c>
      <c r="C834" s="9" t="s">
        <v>344</v>
      </c>
      <c r="D834" s="9" t="s">
        <v>225</v>
      </c>
      <c r="E834" s="9" t="s">
        <v>223</v>
      </c>
      <c r="F834" s="9" t="s">
        <v>5</v>
      </c>
      <c r="G834" s="9" t="s">
        <v>169</v>
      </c>
      <c r="H834" s="9" t="s">
        <v>197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3"/>
        <v>18_90-95</v>
      </c>
      <c r="O834" s="17" t="str">
        <f t="shared" si="70"/>
        <v>9_90-100</v>
      </c>
      <c r="P834" s="17" t="str">
        <f t="shared" si="71"/>
        <v>08_80&gt;</v>
      </c>
      <c r="Q834" s="9" t="s">
        <v>283</v>
      </c>
      <c r="R834" s="9" t="s">
        <v>631</v>
      </c>
      <c r="S834" s="9">
        <f t="shared" si="69"/>
        <v>25847274</v>
      </c>
      <c r="T834" s="9">
        <f t="shared" si="72"/>
        <v>352143</v>
      </c>
      <c r="W834" s="97"/>
    </row>
    <row r="835" spans="1:23" ht="14.45" x14ac:dyDescent="0.3">
      <c r="A835" s="9">
        <v>112</v>
      </c>
      <c r="B835" s="9" t="s">
        <v>16</v>
      </c>
      <c r="C835" s="9" t="s">
        <v>380</v>
      </c>
      <c r="D835" s="9" t="s">
        <v>225</v>
      </c>
      <c r="E835" s="9" t="s">
        <v>223</v>
      </c>
      <c r="F835" s="9" t="s">
        <v>5</v>
      </c>
      <c r="G835" s="9" t="s">
        <v>350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3"/>
        <v>27_135-140</v>
      </c>
      <c r="O835" s="17" t="str">
        <f t="shared" si="70"/>
        <v>13_130-140</v>
      </c>
      <c r="P835" s="17" t="str">
        <f t="shared" si="71"/>
        <v>08_80&gt;</v>
      </c>
      <c r="Q835" s="9" t="s">
        <v>283</v>
      </c>
      <c r="R835" s="9" t="s">
        <v>631</v>
      </c>
      <c r="S835" s="9">
        <f t="shared" ref="S835:S898" si="74">M835*A835</f>
        <v>15140048</v>
      </c>
      <c r="T835" s="9">
        <f t="shared" si="72"/>
        <v>206268</v>
      </c>
      <c r="W835" s="97"/>
    </row>
    <row r="836" spans="1:23" ht="14.45" x14ac:dyDescent="0.3">
      <c r="A836" s="9">
        <v>349</v>
      </c>
      <c r="B836" s="9" t="s">
        <v>16</v>
      </c>
      <c r="C836" s="9" t="s">
        <v>786</v>
      </c>
      <c r="D836" s="9" t="s">
        <v>225</v>
      </c>
      <c r="E836" s="9" t="s">
        <v>223</v>
      </c>
      <c r="F836" s="9" t="s">
        <v>5</v>
      </c>
      <c r="G836" s="9" t="s">
        <v>350</v>
      </c>
      <c r="H836" s="9" t="s">
        <v>658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3"/>
        <v>29_145-150</v>
      </c>
      <c r="O836" s="17" t="str">
        <f t="shared" si="70"/>
        <v>14_140-150</v>
      </c>
      <c r="P836" s="17" t="str">
        <f t="shared" si="71"/>
        <v>08_80&gt;</v>
      </c>
      <c r="Q836" s="9" t="s">
        <v>283</v>
      </c>
      <c r="R836" s="9" t="s">
        <v>631</v>
      </c>
      <c r="S836" s="9">
        <f t="shared" si="74"/>
        <v>52280200</v>
      </c>
      <c r="T836" s="9">
        <f t="shared" si="72"/>
        <v>712264</v>
      </c>
      <c r="W836" s="97"/>
    </row>
    <row r="837" spans="1:23" ht="14.45" x14ac:dyDescent="0.3">
      <c r="A837" s="9">
        <v>24</v>
      </c>
      <c r="B837" s="9" t="s">
        <v>16</v>
      </c>
      <c r="C837" s="9" t="s">
        <v>381</v>
      </c>
      <c r="D837" s="9" t="s">
        <v>225</v>
      </c>
      <c r="E837" s="9" t="s">
        <v>223</v>
      </c>
      <c r="F837" s="9" t="s">
        <v>5</v>
      </c>
      <c r="G837" s="9" t="s">
        <v>350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3"/>
        <v>28_140-145</v>
      </c>
      <c r="O837" s="17" t="str">
        <f t="shared" si="70"/>
        <v>14_140-150</v>
      </c>
      <c r="P837" s="17" t="str">
        <f t="shared" si="71"/>
        <v>08_80&gt;</v>
      </c>
      <c r="Q837" s="9" t="s">
        <v>283</v>
      </c>
      <c r="R837" s="9" t="s">
        <v>631</v>
      </c>
      <c r="S837" s="9">
        <f t="shared" si="74"/>
        <v>3446016</v>
      </c>
      <c r="T837" s="9">
        <f t="shared" si="72"/>
        <v>46948</v>
      </c>
      <c r="W837" s="97"/>
    </row>
    <row r="838" spans="1:23" ht="14.45" x14ac:dyDescent="0.3">
      <c r="A838" s="9">
        <v>366</v>
      </c>
      <c r="B838" s="9" t="s">
        <v>16</v>
      </c>
      <c r="C838" s="9" t="s">
        <v>787</v>
      </c>
      <c r="D838" s="9" t="s">
        <v>225</v>
      </c>
      <c r="E838" s="9" t="s">
        <v>223</v>
      </c>
      <c r="F838" s="9" t="s">
        <v>5</v>
      </c>
      <c r="G838" s="9" t="s">
        <v>350</v>
      </c>
      <c r="H838" s="9" t="s">
        <v>788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3"/>
        <v>32_160-165</v>
      </c>
      <c r="O838" s="17" t="str">
        <f t="shared" si="70"/>
        <v>16_160-170</v>
      </c>
      <c r="P838" s="17" t="str">
        <f t="shared" si="71"/>
        <v>08_80&gt;</v>
      </c>
      <c r="Q838" s="9" t="s">
        <v>283</v>
      </c>
      <c r="R838" s="9" t="s">
        <v>631</v>
      </c>
      <c r="S838" s="9">
        <f t="shared" si="74"/>
        <v>58565856</v>
      </c>
      <c r="T838" s="9">
        <f t="shared" si="72"/>
        <v>797900</v>
      </c>
      <c r="W838" s="97"/>
    </row>
    <row r="839" spans="1:23" ht="14.45" x14ac:dyDescent="0.3">
      <c r="A839" s="9">
        <v>6</v>
      </c>
      <c r="B839" s="9" t="s">
        <v>16</v>
      </c>
      <c r="C839" s="9" t="s">
        <v>382</v>
      </c>
      <c r="D839" s="9" t="s">
        <v>225</v>
      </c>
      <c r="E839" s="9" t="s">
        <v>223</v>
      </c>
      <c r="F839" s="9" t="s">
        <v>5</v>
      </c>
      <c r="G839" s="9" t="s">
        <v>350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3"/>
        <v>40_200-205</v>
      </c>
      <c r="O839" s="17" t="str">
        <f t="shared" si="70"/>
        <v>20_200-210</v>
      </c>
      <c r="P839" s="17" t="str">
        <f t="shared" si="71"/>
        <v>08_80&gt;</v>
      </c>
      <c r="Q839" s="9" t="s">
        <v>283</v>
      </c>
      <c r="R839" s="9" t="s">
        <v>631</v>
      </c>
      <c r="S839" s="9">
        <f t="shared" si="74"/>
        <v>1218384</v>
      </c>
      <c r="T839" s="9">
        <f t="shared" si="72"/>
        <v>16599</v>
      </c>
      <c r="W839" s="97"/>
    </row>
    <row r="840" spans="1:23" ht="14.45" x14ac:dyDescent="0.3">
      <c r="A840" s="9">
        <v>159</v>
      </c>
      <c r="B840" s="9" t="s">
        <v>16</v>
      </c>
      <c r="C840" s="9" t="s">
        <v>789</v>
      </c>
      <c r="D840" s="9" t="s">
        <v>225</v>
      </c>
      <c r="E840" s="9" t="s">
        <v>223</v>
      </c>
      <c r="F840" s="9" t="s">
        <v>5</v>
      </c>
      <c r="G840" s="9" t="s">
        <v>350</v>
      </c>
      <c r="H840" s="9" t="s">
        <v>784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3"/>
        <v>46_230-235</v>
      </c>
      <c r="O840" s="17" t="str">
        <f t="shared" si="70"/>
        <v>23_230-240</v>
      </c>
      <c r="P840" s="17" t="str">
        <f t="shared" si="71"/>
        <v>08_80&gt;</v>
      </c>
      <c r="Q840" s="9" t="s">
        <v>283</v>
      </c>
      <c r="R840" s="9" t="s">
        <v>631</v>
      </c>
      <c r="S840" s="9">
        <f t="shared" si="74"/>
        <v>36960345</v>
      </c>
      <c r="T840" s="9">
        <f t="shared" si="72"/>
        <v>503547</v>
      </c>
      <c r="W840" s="97"/>
    </row>
    <row r="841" spans="1:23" ht="14.45" x14ac:dyDescent="0.3">
      <c r="A841" s="9">
        <v>3</v>
      </c>
      <c r="B841" s="9" t="s">
        <v>16</v>
      </c>
      <c r="C841" s="9" t="s">
        <v>383</v>
      </c>
      <c r="D841" s="9" t="s">
        <v>225</v>
      </c>
      <c r="E841" s="9" t="s">
        <v>223</v>
      </c>
      <c r="F841" s="9" t="s">
        <v>5</v>
      </c>
      <c r="G841" s="9" t="s">
        <v>350</v>
      </c>
      <c r="H841" s="9" t="s">
        <v>342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3"/>
        <v>38_190-195</v>
      </c>
      <c r="O841" s="17" t="str">
        <f t="shared" si="70"/>
        <v>19_190-200</v>
      </c>
      <c r="P841" s="17" t="str">
        <f t="shared" si="71"/>
        <v>08_80&gt;</v>
      </c>
      <c r="Q841" s="9" t="s">
        <v>283</v>
      </c>
      <c r="R841" s="9" t="s">
        <v>631</v>
      </c>
      <c r="S841" s="9">
        <f t="shared" si="74"/>
        <v>576774</v>
      </c>
      <c r="T841" s="9">
        <f t="shared" si="72"/>
        <v>7858</v>
      </c>
      <c r="W841" s="97"/>
    </row>
    <row r="842" spans="1:23" ht="14.45" x14ac:dyDescent="0.3">
      <c r="A842" s="9">
        <v>6</v>
      </c>
      <c r="B842" s="9" t="s">
        <v>16</v>
      </c>
      <c r="C842" s="9" t="s">
        <v>790</v>
      </c>
      <c r="D842" s="9" t="s">
        <v>225</v>
      </c>
      <c r="E842" s="9" t="s">
        <v>223</v>
      </c>
      <c r="F842" s="9" t="s">
        <v>5</v>
      </c>
      <c r="G842" s="9" t="s">
        <v>350</v>
      </c>
      <c r="H842" s="9" t="s">
        <v>342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3"/>
        <v>63_315-320</v>
      </c>
      <c r="O842" s="17" t="str">
        <f t="shared" si="70"/>
        <v>31_310-320</v>
      </c>
      <c r="P842" s="17" t="str">
        <f t="shared" si="71"/>
        <v>08_80&gt;</v>
      </c>
      <c r="Q842" s="9" t="s">
        <v>283</v>
      </c>
      <c r="R842" s="9" t="s">
        <v>631</v>
      </c>
      <c r="S842" s="9">
        <f t="shared" si="74"/>
        <v>1901982</v>
      </c>
      <c r="T842" s="9">
        <f t="shared" si="72"/>
        <v>25913</v>
      </c>
      <c r="W842" s="97"/>
    </row>
    <row r="843" spans="1:23" ht="14.45" x14ac:dyDescent="0.3">
      <c r="A843" s="9">
        <v>22</v>
      </c>
      <c r="B843" s="9" t="s">
        <v>16</v>
      </c>
      <c r="C843" s="9" t="s">
        <v>436</v>
      </c>
      <c r="D843" s="9" t="s">
        <v>230</v>
      </c>
      <c r="E843" s="9" t="s">
        <v>223</v>
      </c>
      <c r="F843" s="9" t="s">
        <v>5</v>
      </c>
      <c r="G843" s="9" t="s">
        <v>350</v>
      </c>
      <c r="H843" s="9" t="s">
        <v>437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3"/>
        <v>49_245-250</v>
      </c>
      <c r="O843" s="17" t="str">
        <f t="shared" si="70"/>
        <v>24_240-250</v>
      </c>
      <c r="P843" s="17" t="str">
        <f t="shared" si="71"/>
        <v>08_80&gt;</v>
      </c>
      <c r="Q843" s="9" t="s">
        <v>283</v>
      </c>
      <c r="R843" s="9" t="s">
        <v>631</v>
      </c>
      <c r="S843" s="9">
        <f t="shared" si="74"/>
        <v>5463304</v>
      </c>
      <c r="T843" s="9">
        <f t="shared" si="72"/>
        <v>74432</v>
      </c>
      <c r="W843" s="97"/>
    </row>
    <row r="844" spans="1:23" ht="14.45" x14ac:dyDescent="0.3">
      <c r="A844" s="9">
        <v>1</v>
      </c>
      <c r="B844" s="9" t="s">
        <v>16</v>
      </c>
      <c r="C844" s="9" t="s">
        <v>435</v>
      </c>
      <c r="D844" s="9" t="s">
        <v>228</v>
      </c>
      <c r="E844" s="9" t="s">
        <v>223</v>
      </c>
      <c r="F844" s="9" t="s">
        <v>5</v>
      </c>
      <c r="G844" s="9" t="s">
        <v>169</v>
      </c>
      <c r="H844" s="9" t="s">
        <v>337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3"/>
        <v>18_90-95</v>
      </c>
      <c r="O844" s="17" t="str">
        <f t="shared" si="70"/>
        <v>9_90-100</v>
      </c>
      <c r="P844" s="17" t="str">
        <f t="shared" si="71"/>
        <v>08_80&gt;</v>
      </c>
      <c r="Q844" s="9" t="s">
        <v>283</v>
      </c>
      <c r="R844" s="9" t="s">
        <v>631</v>
      </c>
      <c r="S844" s="9">
        <f t="shared" si="74"/>
        <v>91334</v>
      </c>
      <c r="T844" s="9">
        <f t="shared" si="72"/>
        <v>1244</v>
      </c>
      <c r="W844" s="97"/>
    </row>
    <row r="845" spans="1:23" ht="14.45" x14ac:dyDescent="0.3">
      <c r="A845" s="9">
        <v>35</v>
      </c>
      <c r="B845" s="9" t="s">
        <v>16</v>
      </c>
      <c r="C845" s="9" t="s">
        <v>205</v>
      </c>
      <c r="D845" s="9" t="s">
        <v>228</v>
      </c>
      <c r="E845" s="9" t="s">
        <v>223</v>
      </c>
      <c r="F845" s="9" t="s">
        <v>5</v>
      </c>
      <c r="G845" s="9" t="s">
        <v>169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3"/>
        <v>20_100-105</v>
      </c>
      <c r="O845" s="17" t="str">
        <f t="shared" si="70"/>
        <v>10_100-110</v>
      </c>
      <c r="P845" s="17" t="str">
        <f t="shared" si="71"/>
        <v>08_80&gt;</v>
      </c>
      <c r="Q845" s="9" t="s">
        <v>283</v>
      </c>
      <c r="R845" s="9" t="s">
        <v>631</v>
      </c>
      <c r="S845" s="9">
        <f t="shared" si="74"/>
        <v>3570210</v>
      </c>
      <c r="T845" s="9">
        <f t="shared" si="72"/>
        <v>48640</v>
      </c>
      <c r="W845" s="97"/>
    </row>
    <row r="846" spans="1:23" ht="14.45" x14ac:dyDescent="0.3">
      <c r="A846" s="9">
        <v>140</v>
      </c>
      <c r="B846" s="9" t="s">
        <v>16</v>
      </c>
      <c r="C846" s="9" t="s">
        <v>791</v>
      </c>
      <c r="D846" s="9" t="s">
        <v>228</v>
      </c>
      <c r="E846" s="9" t="s">
        <v>223</v>
      </c>
      <c r="F846" s="9" t="s">
        <v>5</v>
      </c>
      <c r="G846" s="9" t="s">
        <v>518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3"/>
        <v>20_100-105</v>
      </c>
      <c r="O846" s="17" t="str">
        <f t="shared" si="70"/>
        <v>10_100-110</v>
      </c>
      <c r="P846" s="17" t="str">
        <f t="shared" si="71"/>
        <v>08_80&gt;</v>
      </c>
      <c r="Q846" s="9" t="s">
        <v>283</v>
      </c>
      <c r="R846" s="9" t="s">
        <v>631</v>
      </c>
      <c r="S846" s="9">
        <f t="shared" si="74"/>
        <v>14139300</v>
      </c>
      <c r="T846" s="9">
        <f t="shared" si="72"/>
        <v>192634</v>
      </c>
      <c r="W846" s="97"/>
    </row>
    <row r="847" spans="1:23" ht="14.45" x14ac:dyDescent="0.3">
      <c r="A847" s="9">
        <v>40</v>
      </c>
      <c r="B847" s="9" t="s">
        <v>16</v>
      </c>
      <c r="C847" s="9" t="s">
        <v>564</v>
      </c>
      <c r="D847" s="9" t="s">
        <v>228</v>
      </c>
      <c r="E847" s="9" t="s">
        <v>223</v>
      </c>
      <c r="F847" s="9" t="s">
        <v>5</v>
      </c>
      <c r="G847" s="9" t="s">
        <v>518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3"/>
        <v>24_120-125</v>
      </c>
      <c r="O847" s="17" t="str">
        <f t="shared" si="70"/>
        <v>12_120-130</v>
      </c>
      <c r="P847" s="17" t="str">
        <f t="shared" si="71"/>
        <v>08_80&gt;</v>
      </c>
      <c r="Q847" s="9" t="s">
        <v>283</v>
      </c>
      <c r="R847" s="9" t="s">
        <v>631</v>
      </c>
      <c r="S847" s="9">
        <f t="shared" si="74"/>
        <v>4989880</v>
      </c>
      <c r="T847" s="9">
        <f t="shared" si="72"/>
        <v>67982</v>
      </c>
      <c r="W847" s="97"/>
    </row>
    <row r="848" spans="1:23" ht="14.45" x14ac:dyDescent="0.3">
      <c r="A848" s="9">
        <v>17</v>
      </c>
      <c r="B848" s="9" t="s">
        <v>16</v>
      </c>
      <c r="C848" s="9" t="s">
        <v>188</v>
      </c>
      <c r="D848" s="9" t="s">
        <v>225</v>
      </c>
      <c r="E848" s="9" t="s">
        <v>223</v>
      </c>
      <c r="F848" s="9" t="s">
        <v>5</v>
      </c>
      <c r="G848" s="9" t="s">
        <v>169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3"/>
        <v>20_100-105</v>
      </c>
      <c r="O848" s="17" t="str">
        <f t="shared" si="70"/>
        <v>10_100-110</v>
      </c>
      <c r="P848" s="17" t="str">
        <f t="shared" si="71"/>
        <v>08_80&gt;</v>
      </c>
      <c r="Q848" s="9" t="s">
        <v>283</v>
      </c>
      <c r="R848" s="9" t="s">
        <v>631</v>
      </c>
      <c r="S848" s="9">
        <f t="shared" si="74"/>
        <v>1783011</v>
      </c>
      <c r="T848" s="9">
        <f t="shared" si="72"/>
        <v>24292</v>
      </c>
      <c r="W848" s="97"/>
    </row>
    <row r="849" spans="1:23" ht="14.45" x14ac:dyDescent="0.3">
      <c r="A849" s="9">
        <v>78</v>
      </c>
      <c r="B849" s="9" t="s">
        <v>16</v>
      </c>
      <c r="C849" s="9" t="s">
        <v>565</v>
      </c>
      <c r="D849" s="9" t="s">
        <v>225</v>
      </c>
      <c r="E849" s="9" t="s">
        <v>223</v>
      </c>
      <c r="F849" s="9" t="s">
        <v>5</v>
      </c>
      <c r="G849" s="9" t="s">
        <v>518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3"/>
        <v>25_125-130</v>
      </c>
      <c r="O849" s="17" t="str">
        <f t="shared" si="70"/>
        <v>12_120-130</v>
      </c>
      <c r="P849" s="17" t="str">
        <f t="shared" si="71"/>
        <v>08_80&gt;</v>
      </c>
      <c r="Q849" s="9" t="s">
        <v>283</v>
      </c>
      <c r="R849" s="9" t="s">
        <v>631</v>
      </c>
      <c r="S849" s="9">
        <f t="shared" si="74"/>
        <v>9895392</v>
      </c>
      <c r="T849" s="9">
        <f t="shared" si="72"/>
        <v>134815</v>
      </c>
      <c r="W849" s="97"/>
    </row>
    <row r="850" spans="1:23" ht="14.45" x14ac:dyDescent="0.3">
      <c r="A850" s="9">
        <v>21</v>
      </c>
      <c r="B850" s="9" t="s">
        <v>16</v>
      </c>
      <c r="C850" s="9" t="s">
        <v>608</v>
      </c>
      <c r="D850" s="9" t="s">
        <v>225</v>
      </c>
      <c r="E850" s="9" t="s">
        <v>223</v>
      </c>
      <c r="F850" s="9" t="s">
        <v>5</v>
      </c>
      <c r="G850" s="9" t="s">
        <v>518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3"/>
        <v>23_115-120</v>
      </c>
      <c r="O850" s="17" t="str">
        <f t="shared" si="70"/>
        <v>11_110-120</v>
      </c>
      <c r="P850" s="17" t="str">
        <f t="shared" si="71"/>
        <v>08_80&gt;</v>
      </c>
      <c r="Q850" s="9" t="s">
        <v>283</v>
      </c>
      <c r="R850" s="9" t="s">
        <v>631</v>
      </c>
      <c r="S850" s="9">
        <f t="shared" si="74"/>
        <v>2423505</v>
      </c>
      <c r="T850" s="9">
        <f t="shared" si="72"/>
        <v>33018</v>
      </c>
      <c r="W850" s="97"/>
    </row>
    <row r="851" spans="1:23" ht="14.45" x14ac:dyDescent="0.3">
      <c r="A851" s="9">
        <v>14</v>
      </c>
      <c r="B851" s="9" t="s">
        <v>16</v>
      </c>
      <c r="C851" s="9" t="s">
        <v>566</v>
      </c>
      <c r="D851" s="9" t="s">
        <v>228</v>
      </c>
      <c r="E851" s="9" t="s">
        <v>223</v>
      </c>
      <c r="F851" s="9" t="s">
        <v>5</v>
      </c>
      <c r="G851" s="9" t="s">
        <v>518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3"/>
        <v>26_130-135</v>
      </c>
      <c r="O851" s="17" t="str">
        <f t="shared" si="70"/>
        <v>13_130-140</v>
      </c>
      <c r="P851" s="17" t="str">
        <f t="shared" si="71"/>
        <v>08_80&gt;</v>
      </c>
      <c r="Q851" s="9" t="s">
        <v>283</v>
      </c>
      <c r="R851" s="9" t="s">
        <v>631</v>
      </c>
      <c r="S851" s="9">
        <f t="shared" si="74"/>
        <v>1830640</v>
      </c>
      <c r="T851" s="9">
        <f t="shared" si="72"/>
        <v>24941</v>
      </c>
      <c r="W851" s="97"/>
    </row>
    <row r="852" spans="1:23" ht="14.45" x14ac:dyDescent="0.3">
      <c r="A852" s="9">
        <v>17</v>
      </c>
      <c r="B852" s="9" t="s">
        <v>16</v>
      </c>
      <c r="C852" s="9" t="s">
        <v>567</v>
      </c>
      <c r="D852" s="9" t="s">
        <v>225</v>
      </c>
      <c r="E852" s="9" t="s">
        <v>223</v>
      </c>
      <c r="F852" s="9" t="s">
        <v>5</v>
      </c>
      <c r="G852" s="9" t="s">
        <v>518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3"/>
        <v>26_130-135</v>
      </c>
      <c r="O852" s="17" t="str">
        <f t="shared" si="70"/>
        <v>13_130-140</v>
      </c>
      <c r="P852" s="17" t="str">
        <f t="shared" si="71"/>
        <v>08_80&gt;</v>
      </c>
      <c r="Q852" s="9" t="s">
        <v>283</v>
      </c>
      <c r="R852" s="9" t="s">
        <v>631</v>
      </c>
      <c r="S852" s="9">
        <f t="shared" si="74"/>
        <v>2282879</v>
      </c>
      <c r="T852" s="9">
        <f t="shared" si="72"/>
        <v>31102</v>
      </c>
      <c r="W852" s="97"/>
    </row>
    <row r="853" spans="1:23" ht="14.45" x14ac:dyDescent="0.3">
      <c r="A853" s="9">
        <v>133</v>
      </c>
      <c r="B853" s="9" t="s">
        <v>284</v>
      </c>
      <c r="C853" s="9" t="s">
        <v>386</v>
      </c>
      <c r="D853" s="9" t="s">
        <v>228</v>
      </c>
      <c r="E853" s="9" t="s">
        <v>223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387</v>
      </c>
      <c r="L853" s="9" t="s">
        <v>50</v>
      </c>
      <c r="M853" s="9">
        <v>64252</v>
      </c>
      <c r="N853" s="17" t="str">
        <f t="shared" si="73"/>
        <v>12_60-65</v>
      </c>
      <c r="O853" s="17" t="str">
        <f t="shared" si="70"/>
        <v>6_60-70</v>
      </c>
      <c r="P853" s="17" t="str">
        <f t="shared" si="71"/>
        <v>06_60-70</v>
      </c>
      <c r="Q853" s="9" t="s">
        <v>283</v>
      </c>
      <c r="R853" s="9" t="s">
        <v>631</v>
      </c>
      <c r="S853" s="9">
        <f t="shared" si="74"/>
        <v>8545516</v>
      </c>
      <c r="T853" s="9">
        <f t="shared" si="72"/>
        <v>116424</v>
      </c>
      <c r="W853" s="97"/>
    </row>
    <row r="854" spans="1:23" ht="14.45" x14ac:dyDescent="0.3">
      <c r="A854" s="9">
        <v>2</v>
      </c>
      <c r="B854" s="9" t="s">
        <v>284</v>
      </c>
      <c r="C854" s="9" t="s">
        <v>388</v>
      </c>
      <c r="D854" s="9" t="s">
        <v>228</v>
      </c>
      <c r="E854" s="9" t="s">
        <v>223</v>
      </c>
      <c r="F854" s="9" t="s">
        <v>5</v>
      </c>
      <c r="G854" s="9" t="s">
        <v>169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3"/>
        <v>13_65-70</v>
      </c>
      <c r="O854" s="17" t="str">
        <f t="shared" si="70"/>
        <v>6_60-70</v>
      </c>
      <c r="P854" s="17" t="str">
        <f t="shared" si="71"/>
        <v>06_60-70</v>
      </c>
      <c r="Q854" s="9" t="s">
        <v>283</v>
      </c>
      <c r="R854" s="9" t="s">
        <v>631</v>
      </c>
      <c r="S854" s="9">
        <f t="shared" si="74"/>
        <v>130348</v>
      </c>
      <c r="T854" s="9">
        <f t="shared" si="72"/>
        <v>1776</v>
      </c>
      <c r="W854" s="97"/>
    </row>
    <row r="855" spans="1:23" ht="14.45" x14ac:dyDescent="0.3">
      <c r="A855" s="9">
        <v>285</v>
      </c>
      <c r="B855" s="9" t="s">
        <v>284</v>
      </c>
      <c r="C855" s="9" t="s">
        <v>323</v>
      </c>
      <c r="D855" s="9" t="s">
        <v>224</v>
      </c>
      <c r="E855" s="9" t="s">
        <v>223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3"/>
        <v>11_55-60</v>
      </c>
      <c r="O855" s="17" t="str">
        <f t="shared" si="70"/>
        <v>5_50-60</v>
      </c>
      <c r="P855" s="17" t="str">
        <f t="shared" si="71"/>
        <v>05_50-60</v>
      </c>
      <c r="Q855" s="9" t="s">
        <v>283</v>
      </c>
      <c r="R855" s="9" t="s">
        <v>631</v>
      </c>
      <c r="S855" s="9">
        <f t="shared" si="74"/>
        <v>15794700</v>
      </c>
      <c r="T855" s="9">
        <f t="shared" si="72"/>
        <v>215187</v>
      </c>
      <c r="W855" s="97"/>
    </row>
    <row r="856" spans="1:23" ht="14.45" x14ac:dyDescent="0.3">
      <c r="A856" s="9">
        <v>382</v>
      </c>
      <c r="B856" s="9" t="s">
        <v>284</v>
      </c>
      <c r="C856" s="9" t="s">
        <v>609</v>
      </c>
      <c r="D856" s="9" t="s">
        <v>224</v>
      </c>
      <c r="E856" s="9" t="s">
        <v>223</v>
      </c>
      <c r="F856" s="9" t="s">
        <v>1</v>
      </c>
      <c r="G856" s="9" t="s">
        <v>303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3"/>
        <v>11_55-60</v>
      </c>
      <c r="O856" s="17" t="str">
        <f t="shared" si="70"/>
        <v>5_50-60</v>
      </c>
      <c r="P856" s="17" t="str">
        <f t="shared" si="71"/>
        <v>05_50-60</v>
      </c>
      <c r="Q856" s="9" t="s">
        <v>283</v>
      </c>
      <c r="R856" s="9" t="s">
        <v>631</v>
      </c>
      <c r="S856" s="9">
        <f t="shared" si="74"/>
        <v>22248444</v>
      </c>
      <c r="T856" s="9">
        <f t="shared" si="72"/>
        <v>303112</v>
      </c>
      <c r="W856" s="97"/>
    </row>
    <row r="857" spans="1:23" ht="14.45" x14ac:dyDescent="0.3">
      <c r="A857" s="9">
        <v>16</v>
      </c>
      <c r="B857" s="9" t="s">
        <v>284</v>
      </c>
      <c r="C857" s="9" t="s">
        <v>792</v>
      </c>
      <c r="D857" s="9" t="s">
        <v>228</v>
      </c>
      <c r="E857" s="9" t="s">
        <v>223</v>
      </c>
      <c r="F857" s="9" t="s">
        <v>5</v>
      </c>
      <c r="G857" s="9" t="s">
        <v>169</v>
      </c>
      <c r="H857" s="9" t="s">
        <v>2</v>
      </c>
      <c r="I857" s="9">
        <v>13</v>
      </c>
      <c r="J857" s="9" t="s">
        <v>474</v>
      </c>
      <c r="K857" s="9" t="s">
        <v>7</v>
      </c>
      <c r="L857" s="9" t="s">
        <v>50</v>
      </c>
      <c r="M857" s="9">
        <v>99742</v>
      </c>
      <c r="N857" s="17" t="str">
        <f t="shared" si="73"/>
        <v>19_95-100</v>
      </c>
      <c r="O857" s="17" t="str">
        <f t="shared" si="70"/>
        <v>9_90-100</v>
      </c>
      <c r="P857" s="17" t="str">
        <f t="shared" si="71"/>
        <v>08_80&gt;</v>
      </c>
      <c r="Q857" s="9" t="s">
        <v>283</v>
      </c>
      <c r="R857" s="9" t="s">
        <v>631</v>
      </c>
      <c r="S857" s="9">
        <f t="shared" si="74"/>
        <v>1595872</v>
      </c>
      <c r="T857" s="9">
        <f t="shared" si="72"/>
        <v>21742</v>
      </c>
      <c r="W857" s="97"/>
    </row>
    <row r="858" spans="1:23" ht="14.45" x14ac:dyDescent="0.3">
      <c r="A858" s="9">
        <v>92</v>
      </c>
      <c r="B858" s="9" t="s">
        <v>284</v>
      </c>
      <c r="C858" s="9" t="s">
        <v>324</v>
      </c>
      <c r="D858" s="9" t="s">
        <v>228</v>
      </c>
      <c r="E858" s="9" t="s">
        <v>223</v>
      </c>
      <c r="F858" s="9" t="s">
        <v>5</v>
      </c>
      <c r="G858" s="9" t="s">
        <v>169</v>
      </c>
      <c r="H858" s="9" t="s">
        <v>507</v>
      </c>
      <c r="I858" s="9">
        <v>14</v>
      </c>
      <c r="J858" s="9" t="s">
        <v>390</v>
      </c>
      <c r="L858" s="9" t="s">
        <v>50</v>
      </c>
      <c r="M858" s="9">
        <v>112679</v>
      </c>
      <c r="N858" s="17" t="str">
        <f t="shared" si="73"/>
        <v>22_110-115</v>
      </c>
      <c r="O858" s="17" t="str">
        <f t="shared" ref="O858:O891" si="75">CONCATENATE(ROUNDDOWN(M858/10000,0),"_",ROUNDDOWN(M858/10000,0)*10,"-",ROUNDUP((M858+1)/10000,0)*10)</f>
        <v>11_110-120</v>
      </c>
      <c r="P858" s="17" t="str">
        <f t="shared" ref="P858:P891" si="76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283</v>
      </c>
      <c r="R858" s="9" t="s">
        <v>631</v>
      </c>
      <c r="S858" s="9">
        <f t="shared" si="74"/>
        <v>10366468</v>
      </c>
      <c r="T858" s="9">
        <f t="shared" ref="T858:T891" si="77">ROUND(S858/73.4,0)</f>
        <v>141233</v>
      </c>
      <c r="W858" s="97"/>
    </row>
    <row r="859" spans="1:23" ht="14.45" x14ac:dyDescent="0.3">
      <c r="A859" s="9">
        <v>1</v>
      </c>
      <c r="B859" s="9" t="s">
        <v>630</v>
      </c>
      <c r="C859" s="9" t="s">
        <v>1062</v>
      </c>
      <c r="D859" s="9" t="s">
        <v>225</v>
      </c>
      <c r="E859" s="9" t="s">
        <v>223</v>
      </c>
      <c r="F859" s="9" t="s">
        <v>5</v>
      </c>
      <c r="G859" s="9" t="s">
        <v>350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3"/>
        <v>28_140-145</v>
      </c>
      <c r="O859" s="17" t="str">
        <f t="shared" si="75"/>
        <v>14_140-150</v>
      </c>
      <c r="P859" s="17" t="str">
        <f t="shared" si="76"/>
        <v>08_80&gt;</v>
      </c>
      <c r="Q859" s="9" t="s">
        <v>283</v>
      </c>
      <c r="R859" s="9" t="s">
        <v>631</v>
      </c>
      <c r="S859" s="9">
        <f t="shared" si="74"/>
        <v>142993</v>
      </c>
      <c r="T859" s="9">
        <f t="shared" si="77"/>
        <v>1948</v>
      </c>
      <c r="W859" s="97"/>
    </row>
    <row r="860" spans="1:23" ht="14.45" x14ac:dyDescent="0.3">
      <c r="A860" s="9">
        <v>35</v>
      </c>
      <c r="B860" s="9" t="s">
        <v>630</v>
      </c>
      <c r="C860" s="9" t="s">
        <v>1073</v>
      </c>
      <c r="D860" s="9" t="s">
        <v>228</v>
      </c>
      <c r="E860" s="9" t="s">
        <v>223</v>
      </c>
      <c r="F860" s="9" t="s">
        <v>1</v>
      </c>
      <c r="G860" s="9" t="s">
        <v>303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3"/>
        <v>11_55-60</v>
      </c>
      <c r="O860" s="17" t="str">
        <f t="shared" si="75"/>
        <v>5_50-60</v>
      </c>
      <c r="P860" s="17" t="str">
        <f t="shared" si="76"/>
        <v>05_50-60</v>
      </c>
      <c r="Q860" s="9" t="s">
        <v>283</v>
      </c>
      <c r="R860" s="9" t="s">
        <v>631</v>
      </c>
      <c r="S860" s="9">
        <f t="shared" si="74"/>
        <v>2099825</v>
      </c>
      <c r="T860" s="9">
        <f t="shared" si="77"/>
        <v>28608</v>
      </c>
      <c r="W860" s="97"/>
    </row>
    <row r="861" spans="1:23" ht="14.45" x14ac:dyDescent="0.3">
      <c r="A861" s="9">
        <v>384</v>
      </c>
      <c r="B861" s="9" t="s">
        <v>630</v>
      </c>
      <c r="C861" s="9" t="s">
        <v>1064</v>
      </c>
      <c r="D861" s="9" t="s">
        <v>228</v>
      </c>
      <c r="E861" s="9" t="s">
        <v>223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3"/>
        <v>10_50-55</v>
      </c>
      <c r="O861" s="17" t="str">
        <f t="shared" si="75"/>
        <v>5_50-60</v>
      </c>
      <c r="P861" s="17" t="str">
        <f t="shared" si="76"/>
        <v>05_50-60</v>
      </c>
      <c r="Q861" s="9" t="s">
        <v>283</v>
      </c>
      <c r="R861" s="9" t="s">
        <v>631</v>
      </c>
      <c r="S861" s="9">
        <f t="shared" si="74"/>
        <v>19476096</v>
      </c>
      <c r="T861" s="9">
        <f t="shared" si="77"/>
        <v>265342</v>
      </c>
      <c r="W861" s="97"/>
    </row>
    <row r="862" spans="1:23" ht="14.45" x14ac:dyDescent="0.3">
      <c r="A862" s="9">
        <v>10</v>
      </c>
      <c r="B862" s="9" t="s">
        <v>630</v>
      </c>
      <c r="C862" s="9" t="s">
        <v>1066</v>
      </c>
      <c r="D862" s="9" t="s">
        <v>225</v>
      </c>
      <c r="E862" s="9" t="s">
        <v>223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3"/>
        <v>10_50-55</v>
      </c>
      <c r="O862" s="17" t="str">
        <f t="shared" si="75"/>
        <v>5_50-60</v>
      </c>
      <c r="P862" s="17" t="str">
        <f t="shared" si="76"/>
        <v>05_50-60</v>
      </c>
      <c r="Q862" s="9" t="s">
        <v>283</v>
      </c>
      <c r="R862" s="9" t="s">
        <v>631</v>
      </c>
      <c r="S862" s="9">
        <f t="shared" si="74"/>
        <v>536630</v>
      </c>
      <c r="T862" s="9">
        <f t="shared" si="77"/>
        <v>7311</v>
      </c>
      <c r="W862" s="97"/>
    </row>
    <row r="863" spans="1:23" ht="14.45" x14ac:dyDescent="0.3">
      <c r="A863" s="9">
        <v>2</v>
      </c>
      <c r="B863" s="9" t="s">
        <v>630</v>
      </c>
      <c r="C863" s="9" t="s">
        <v>1071</v>
      </c>
      <c r="D863" s="9" t="s">
        <v>225</v>
      </c>
      <c r="E863" s="9" t="s">
        <v>223</v>
      </c>
      <c r="F863" s="9" t="s">
        <v>1</v>
      </c>
      <c r="G863" s="9" t="s">
        <v>303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3"/>
        <v>11_55-60</v>
      </c>
      <c r="O863" s="17" t="str">
        <f t="shared" si="75"/>
        <v>5_50-60</v>
      </c>
      <c r="P863" s="17" t="str">
        <f t="shared" si="76"/>
        <v>05_50-60</v>
      </c>
      <c r="Q863" s="9" t="s">
        <v>283</v>
      </c>
      <c r="R863" s="9" t="s">
        <v>631</v>
      </c>
      <c r="S863" s="9">
        <f t="shared" si="74"/>
        <v>119550</v>
      </c>
      <c r="T863" s="9">
        <f t="shared" si="77"/>
        <v>1629</v>
      </c>
      <c r="W863" s="97"/>
    </row>
    <row r="864" spans="1:23" ht="14.45" x14ac:dyDescent="0.3">
      <c r="A864" s="9">
        <v>282</v>
      </c>
      <c r="B864" s="9" t="s">
        <v>630</v>
      </c>
      <c r="C864" s="9" t="s">
        <v>1072</v>
      </c>
      <c r="D864" s="9" t="s">
        <v>224</v>
      </c>
      <c r="E864" s="9" t="s">
        <v>223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3"/>
        <v>11_55-60</v>
      </c>
      <c r="O864" s="17" t="str">
        <f t="shared" si="75"/>
        <v>5_50-60</v>
      </c>
      <c r="P864" s="17" t="str">
        <f t="shared" si="76"/>
        <v>05_50-60</v>
      </c>
      <c r="Q864" s="9" t="s">
        <v>283</v>
      </c>
      <c r="R864" s="9" t="s">
        <v>631</v>
      </c>
      <c r="S864" s="9">
        <f t="shared" si="74"/>
        <v>16806072</v>
      </c>
      <c r="T864" s="9">
        <f t="shared" si="77"/>
        <v>228966</v>
      </c>
      <c r="W864" s="97"/>
    </row>
    <row r="865" spans="1:23" ht="14.45" x14ac:dyDescent="0.3">
      <c r="A865" s="9">
        <v>2</v>
      </c>
      <c r="B865" s="9" t="s">
        <v>630</v>
      </c>
      <c r="C865" s="9" t="s">
        <v>1067</v>
      </c>
      <c r="D865" s="9" t="s">
        <v>222</v>
      </c>
      <c r="E865" s="9" t="s">
        <v>223</v>
      </c>
      <c r="F865" s="9" t="s">
        <v>5</v>
      </c>
      <c r="G865" s="9" t="s">
        <v>350</v>
      </c>
      <c r="H865" s="9" t="s">
        <v>331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3"/>
        <v>18_90-95</v>
      </c>
      <c r="O865" s="17" t="str">
        <f t="shared" si="75"/>
        <v>9_90-100</v>
      </c>
      <c r="P865" s="17" t="str">
        <f t="shared" si="76"/>
        <v>08_80&gt;</v>
      </c>
      <c r="Q865" s="9" t="s">
        <v>283</v>
      </c>
      <c r="R865" s="9" t="s">
        <v>631</v>
      </c>
      <c r="S865" s="9">
        <f t="shared" si="74"/>
        <v>184984</v>
      </c>
      <c r="T865" s="9">
        <f t="shared" si="77"/>
        <v>2520</v>
      </c>
      <c r="W865" s="97"/>
    </row>
    <row r="866" spans="1:23" ht="14.45" x14ac:dyDescent="0.3">
      <c r="A866" s="9">
        <v>204</v>
      </c>
      <c r="B866" s="9" t="s">
        <v>630</v>
      </c>
      <c r="C866" s="9" t="s">
        <v>1068</v>
      </c>
      <c r="D866" s="9" t="s">
        <v>224</v>
      </c>
      <c r="E866" s="9" t="s">
        <v>223</v>
      </c>
      <c r="F866" s="9" t="s">
        <v>1</v>
      </c>
      <c r="G866" s="9" t="s">
        <v>303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3"/>
        <v>13_65-70</v>
      </c>
      <c r="O866" s="17" t="str">
        <f t="shared" si="75"/>
        <v>6_60-70</v>
      </c>
      <c r="P866" s="17" t="str">
        <f t="shared" si="76"/>
        <v>06_60-70</v>
      </c>
      <c r="Q866" s="9" t="s">
        <v>283</v>
      </c>
      <c r="R866" s="9" t="s">
        <v>631</v>
      </c>
      <c r="S866" s="9">
        <f t="shared" si="74"/>
        <v>14278572</v>
      </c>
      <c r="T866" s="9">
        <f t="shared" si="77"/>
        <v>194531</v>
      </c>
      <c r="W866" s="97"/>
    </row>
    <row r="867" spans="1:23" ht="14.45" x14ac:dyDescent="0.3">
      <c r="A867" s="9">
        <v>50</v>
      </c>
      <c r="B867" s="9" t="s">
        <v>29</v>
      </c>
      <c r="C867" s="9" t="s">
        <v>29</v>
      </c>
      <c r="D867" s="9" t="s">
        <v>228</v>
      </c>
      <c r="E867" s="9" t="s">
        <v>223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3"/>
        <v>5_25-30</v>
      </c>
      <c r="O867" s="17" t="str">
        <f t="shared" si="75"/>
        <v>2_20-30</v>
      </c>
      <c r="P867" s="17" t="str">
        <f t="shared" si="76"/>
        <v>02_20-30</v>
      </c>
      <c r="Q867" s="9" t="s">
        <v>283</v>
      </c>
      <c r="R867" s="9" t="s">
        <v>631</v>
      </c>
      <c r="S867" s="9">
        <f t="shared" si="74"/>
        <v>1270000</v>
      </c>
      <c r="T867" s="9">
        <f t="shared" si="77"/>
        <v>17302</v>
      </c>
    </row>
    <row r="868" spans="1:23" ht="14.45" x14ac:dyDescent="0.3">
      <c r="A868" s="9">
        <v>50</v>
      </c>
      <c r="B868" s="9" t="s">
        <v>29</v>
      </c>
      <c r="C868" s="9" t="s">
        <v>29</v>
      </c>
      <c r="D868" s="9" t="s">
        <v>224</v>
      </c>
      <c r="E868" s="9" t="s">
        <v>223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3"/>
        <v>6_30-35</v>
      </c>
      <c r="O868" s="17" t="str">
        <f t="shared" si="75"/>
        <v>3_30-40</v>
      </c>
      <c r="P868" s="17" t="str">
        <f t="shared" si="76"/>
        <v>03_30-40</v>
      </c>
      <c r="Q868" s="9" t="s">
        <v>283</v>
      </c>
      <c r="R868" s="9" t="s">
        <v>631</v>
      </c>
      <c r="S868" s="9">
        <f t="shared" si="74"/>
        <v>1550000</v>
      </c>
      <c r="T868" s="9">
        <f t="shared" si="77"/>
        <v>21117</v>
      </c>
    </row>
    <row r="869" spans="1:23" ht="14.45" x14ac:dyDescent="0.3">
      <c r="A869" s="9">
        <v>2050</v>
      </c>
      <c r="B869" s="9" t="s">
        <v>29</v>
      </c>
      <c r="C869" s="9" t="s">
        <v>29</v>
      </c>
      <c r="D869" s="9" t="s">
        <v>224</v>
      </c>
      <c r="E869" s="9" t="s">
        <v>223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3"/>
        <v>5_25-30</v>
      </c>
      <c r="O869" s="17" t="str">
        <f t="shared" si="75"/>
        <v>2_20-30</v>
      </c>
      <c r="P869" s="17" t="str">
        <f t="shared" si="76"/>
        <v>02_20-30</v>
      </c>
      <c r="Q869" s="9" t="s">
        <v>283</v>
      </c>
      <c r="R869" s="9" t="s">
        <v>631</v>
      </c>
      <c r="S869" s="9">
        <f t="shared" si="74"/>
        <v>56170000</v>
      </c>
      <c r="T869" s="9">
        <f t="shared" si="77"/>
        <v>765259</v>
      </c>
    </row>
    <row r="870" spans="1:23" ht="14.45" x14ac:dyDescent="0.3">
      <c r="A870" s="9">
        <v>10</v>
      </c>
      <c r="B870" s="9" t="s">
        <v>29</v>
      </c>
      <c r="C870" s="9" t="s">
        <v>29</v>
      </c>
      <c r="D870" s="9" t="s">
        <v>224</v>
      </c>
      <c r="E870" s="9" t="s">
        <v>223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3"/>
        <v>7_35-40</v>
      </c>
      <c r="O870" s="17" t="str">
        <f t="shared" si="75"/>
        <v>3_30-40</v>
      </c>
      <c r="P870" s="17" t="str">
        <f t="shared" si="76"/>
        <v>03_30-40</v>
      </c>
      <c r="Q870" s="9" t="s">
        <v>283</v>
      </c>
      <c r="R870" s="9" t="s">
        <v>631</v>
      </c>
      <c r="S870" s="9">
        <f t="shared" si="74"/>
        <v>357000</v>
      </c>
      <c r="T870" s="9">
        <f t="shared" si="77"/>
        <v>4864</v>
      </c>
    </row>
    <row r="871" spans="1:23" ht="14.45" x14ac:dyDescent="0.3">
      <c r="A871" s="9">
        <v>20</v>
      </c>
      <c r="B871" s="9" t="s">
        <v>29</v>
      </c>
      <c r="C871" s="9" t="s">
        <v>29</v>
      </c>
      <c r="D871" s="9" t="s">
        <v>224</v>
      </c>
      <c r="E871" s="9" t="s">
        <v>223</v>
      </c>
      <c r="F871" s="9" t="s">
        <v>5</v>
      </c>
      <c r="G871" s="9" t="s">
        <v>169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3"/>
        <v>7_35-40</v>
      </c>
      <c r="O871" s="17" t="str">
        <f t="shared" si="75"/>
        <v>3_30-40</v>
      </c>
      <c r="P871" s="17" t="str">
        <f t="shared" si="76"/>
        <v>03_30-40</v>
      </c>
      <c r="Q871" s="9" t="s">
        <v>283</v>
      </c>
      <c r="R871" s="9" t="s">
        <v>631</v>
      </c>
      <c r="S871" s="9">
        <f t="shared" si="74"/>
        <v>760000</v>
      </c>
      <c r="T871" s="9">
        <f t="shared" si="77"/>
        <v>10354</v>
      </c>
    </row>
    <row r="872" spans="1:23" ht="14.45" x14ac:dyDescent="0.3">
      <c r="A872" s="9">
        <v>30</v>
      </c>
      <c r="B872" s="9" t="s">
        <v>29</v>
      </c>
      <c r="C872" s="9" t="s">
        <v>29</v>
      </c>
      <c r="D872" s="9" t="s">
        <v>224</v>
      </c>
      <c r="E872" s="9" t="s">
        <v>223</v>
      </c>
      <c r="F872" s="9" t="s">
        <v>5</v>
      </c>
      <c r="G872" s="9" t="s">
        <v>182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3"/>
        <v>7_35-40</v>
      </c>
      <c r="O872" s="17" t="str">
        <f t="shared" si="75"/>
        <v>3_30-40</v>
      </c>
      <c r="P872" s="17" t="str">
        <f t="shared" si="76"/>
        <v>03_30-40</v>
      </c>
      <c r="Q872" s="9" t="s">
        <v>283</v>
      </c>
      <c r="R872" s="9" t="s">
        <v>631</v>
      </c>
      <c r="S872" s="9">
        <f t="shared" si="74"/>
        <v>1155000</v>
      </c>
      <c r="T872" s="9">
        <f t="shared" si="77"/>
        <v>15736</v>
      </c>
    </row>
    <row r="873" spans="1:23" ht="14.45" x14ac:dyDescent="0.3">
      <c r="A873" s="9">
        <v>10</v>
      </c>
      <c r="B873" s="9" t="s">
        <v>29</v>
      </c>
      <c r="C873" s="9" t="s">
        <v>29</v>
      </c>
      <c r="D873" s="9" t="s">
        <v>222</v>
      </c>
      <c r="E873" s="9" t="s">
        <v>223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3"/>
        <v>7_35-40</v>
      </c>
      <c r="O873" s="17" t="str">
        <f t="shared" si="75"/>
        <v>3_30-40</v>
      </c>
      <c r="P873" s="17" t="str">
        <f t="shared" si="76"/>
        <v>03_30-40</v>
      </c>
      <c r="Q873" s="9" t="s">
        <v>283</v>
      </c>
      <c r="R873" s="9" t="s">
        <v>631</v>
      </c>
      <c r="S873" s="9">
        <f t="shared" si="74"/>
        <v>350000</v>
      </c>
      <c r="T873" s="9">
        <f t="shared" si="77"/>
        <v>4768</v>
      </c>
    </row>
    <row r="874" spans="1:23" ht="14.45" x14ac:dyDescent="0.3">
      <c r="A874" s="9">
        <v>20</v>
      </c>
      <c r="B874" s="9" t="s">
        <v>29</v>
      </c>
      <c r="C874" s="9" t="s">
        <v>29</v>
      </c>
      <c r="D874" s="9" t="s">
        <v>222</v>
      </c>
      <c r="E874" s="9" t="s">
        <v>223</v>
      </c>
      <c r="F874" s="9" t="s">
        <v>1</v>
      </c>
      <c r="G874" s="9" t="s">
        <v>303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3"/>
        <v>7_35-40</v>
      </c>
      <c r="O874" s="17" t="str">
        <f t="shared" si="75"/>
        <v>3_30-40</v>
      </c>
      <c r="P874" s="17" t="str">
        <f t="shared" si="76"/>
        <v>03_30-40</v>
      </c>
      <c r="Q874" s="9" t="s">
        <v>283</v>
      </c>
      <c r="R874" s="9" t="s">
        <v>631</v>
      </c>
      <c r="S874" s="9">
        <f t="shared" si="74"/>
        <v>700000</v>
      </c>
      <c r="T874" s="9">
        <f t="shared" si="77"/>
        <v>9537</v>
      </c>
    </row>
    <row r="875" spans="1:23" ht="14.45" x14ac:dyDescent="0.3">
      <c r="A875" s="9">
        <v>40</v>
      </c>
      <c r="B875" s="9" t="s">
        <v>29</v>
      </c>
      <c r="C875" s="9" t="s">
        <v>29</v>
      </c>
      <c r="D875" s="9" t="s">
        <v>225</v>
      </c>
      <c r="E875" s="9" t="s">
        <v>223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3"/>
        <v>12_60-65</v>
      </c>
      <c r="O875" s="17" t="str">
        <f t="shared" si="75"/>
        <v>6_60-70</v>
      </c>
      <c r="P875" s="17" t="str">
        <f t="shared" si="76"/>
        <v>06_60-70</v>
      </c>
      <c r="Q875" s="9" t="s">
        <v>283</v>
      </c>
      <c r="R875" s="9" t="s">
        <v>631</v>
      </c>
      <c r="S875" s="9">
        <f t="shared" si="74"/>
        <v>2440000</v>
      </c>
      <c r="T875" s="9">
        <f t="shared" si="77"/>
        <v>33243</v>
      </c>
    </row>
    <row r="876" spans="1:23" ht="14.45" x14ac:dyDescent="0.3">
      <c r="A876" s="9">
        <v>1160</v>
      </c>
      <c r="B876" s="9" t="s">
        <v>29</v>
      </c>
      <c r="C876" s="9" t="s">
        <v>29</v>
      </c>
      <c r="D876" s="9" t="s">
        <v>228</v>
      </c>
      <c r="E876" s="9" t="s">
        <v>223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3"/>
        <v>5_25-30</v>
      </c>
      <c r="O876" s="17" t="str">
        <f t="shared" si="75"/>
        <v>2_20-30</v>
      </c>
      <c r="P876" s="17" t="str">
        <f t="shared" si="76"/>
        <v>02_20-30</v>
      </c>
      <c r="Q876" s="9" t="s">
        <v>283</v>
      </c>
      <c r="R876" s="9" t="s">
        <v>631</v>
      </c>
      <c r="S876" s="9">
        <f t="shared" si="74"/>
        <v>33176000</v>
      </c>
      <c r="T876" s="9">
        <f t="shared" si="77"/>
        <v>451989</v>
      </c>
    </row>
    <row r="877" spans="1:23" ht="14.45" x14ac:dyDescent="0.3">
      <c r="A877" s="9">
        <v>120</v>
      </c>
      <c r="B877" s="9" t="s">
        <v>29</v>
      </c>
      <c r="C877" s="9" t="s">
        <v>29</v>
      </c>
      <c r="D877" s="9" t="s">
        <v>228</v>
      </c>
      <c r="E877" s="9" t="s">
        <v>223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3"/>
        <v>5_25-30</v>
      </c>
      <c r="O877" s="17" t="str">
        <f t="shared" si="75"/>
        <v>2_20-30</v>
      </c>
      <c r="P877" s="17" t="str">
        <f t="shared" si="76"/>
        <v>02_20-30</v>
      </c>
      <c r="Q877" s="9" t="s">
        <v>283</v>
      </c>
      <c r="R877" s="9" t="s">
        <v>631</v>
      </c>
      <c r="S877" s="9">
        <f t="shared" si="74"/>
        <v>3048000</v>
      </c>
      <c r="T877" s="9">
        <f t="shared" si="77"/>
        <v>41526</v>
      </c>
    </row>
    <row r="878" spans="1:23" ht="14.45" x14ac:dyDescent="0.3">
      <c r="A878" s="9">
        <v>10</v>
      </c>
      <c r="B878" s="9" t="s">
        <v>29</v>
      </c>
      <c r="C878" s="9" t="s">
        <v>29</v>
      </c>
      <c r="D878" s="9" t="s">
        <v>228</v>
      </c>
      <c r="E878" s="9" t="s">
        <v>223</v>
      </c>
      <c r="F878" s="9" t="s">
        <v>5</v>
      </c>
      <c r="G878" s="9" t="s">
        <v>169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3"/>
        <v>6_30-35</v>
      </c>
      <c r="O878" s="17" t="str">
        <f t="shared" si="75"/>
        <v>3_30-40</v>
      </c>
      <c r="P878" s="17" t="str">
        <f t="shared" si="76"/>
        <v>03_30-40</v>
      </c>
      <c r="Q878" s="9" t="s">
        <v>283</v>
      </c>
      <c r="R878" s="9" t="s">
        <v>631</v>
      </c>
      <c r="S878" s="9">
        <f t="shared" si="74"/>
        <v>310000</v>
      </c>
      <c r="T878" s="9">
        <f t="shared" si="77"/>
        <v>4223</v>
      </c>
    </row>
    <row r="879" spans="1:23" ht="14.45" x14ac:dyDescent="0.3">
      <c r="A879" s="9">
        <v>10</v>
      </c>
      <c r="B879" s="9" t="s">
        <v>29</v>
      </c>
      <c r="C879" s="9" t="s">
        <v>29</v>
      </c>
      <c r="D879" s="9" t="s">
        <v>228</v>
      </c>
      <c r="E879" s="9" t="s">
        <v>223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3"/>
        <v>5_25-30</v>
      </c>
      <c r="O879" s="17" t="str">
        <f t="shared" si="75"/>
        <v>2_20-30</v>
      </c>
      <c r="P879" s="17" t="str">
        <f t="shared" si="76"/>
        <v>02_20-30</v>
      </c>
      <c r="Q879" s="9" t="s">
        <v>283</v>
      </c>
      <c r="R879" s="9" t="s">
        <v>631</v>
      </c>
      <c r="S879" s="9">
        <f t="shared" si="74"/>
        <v>290000</v>
      </c>
      <c r="T879" s="9">
        <f t="shared" si="77"/>
        <v>3951</v>
      </c>
    </row>
    <row r="880" spans="1:23" ht="14.45" x14ac:dyDescent="0.3">
      <c r="A880" s="9">
        <v>20</v>
      </c>
      <c r="B880" s="9" t="s">
        <v>29</v>
      </c>
      <c r="C880" s="9" t="s">
        <v>29</v>
      </c>
      <c r="D880" s="9" t="s">
        <v>228</v>
      </c>
      <c r="E880" s="9" t="s">
        <v>223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3"/>
        <v>5_25-30</v>
      </c>
      <c r="O880" s="17" t="str">
        <f t="shared" si="75"/>
        <v>2_20-30</v>
      </c>
      <c r="P880" s="17" t="str">
        <f t="shared" si="76"/>
        <v>02_20-30</v>
      </c>
      <c r="Q880" s="9" t="s">
        <v>283</v>
      </c>
      <c r="R880" s="9" t="s">
        <v>631</v>
      </c>
      <c r="S880" s="9">
        <f t="shared" si="74"/>
        <v>566000</v>
      </c>
      <c r="T880" s="9">
        <f t="shared" si="77"/>
        <v>7711</v>
      </c>
    </row>
    <row r="881" spans="1:20" ht="14.45" x14ac:dyDescent="0.3">
      <c r="A881" s="9">
        <v>90</v>
      </c>
      <c r="B881" s="9" t="s">
        <v>29</v>
      </c>
      <c r="C881" s="9" t="s">
        <v>29</v>
      </c>
      <c r="D881" s="9" t="s">
        <v>228</v>
      </c>
      <c r="E881" s="9" t="s">
        <v>223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3"/>
        <v>5_25-30</v>
      </c>
      <c r="O881" s="17" t="str">
        <f t="shared" si="75"/>
        <v>2_20-30</v>
      </c>
      <c r="P881" s="17" t="str">
        <f t="shared" si="76"/>
        <v>02_20-30</v>
      </c>
      <c r="Q881" s="9" t="s">
        <v>283</v>
      </c>
      <c r="R881" s="9" t="s">
        <v>631</v>
      </c>
      <c r="S881" s="9">
        <f t="shared" si="74"/>
        <v>2457000</v>
      </c>
      <c r="T881" s="9">
        <f t="shared" si="77"/>
        <v>33474</v>
      </c>
    </row>
    <row r="882" spans="1:20" ht="14.45" x14ac:dyDescent="0.3">
      <c r="A882" s="9">
        <v>1250</v>
      </c>
      <c r="B882" s="9" t="s">
        <v>29</v>
      </c>
      <c r="C882" s="9" t="s">
        <v>29</v>
      </c>
      <c r="D882" s="9" t="s">
        <v>228</v>
      </c>
      <c r="E882" s="9" t="s">
        <v>223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3"/>
        <v>4_20-25</v>
      </c>
      <c r="O882" s="17" t="str">
        <f t="shared" si="75"/>
        <v>2_20-30</v>
      </c>
      <c r="P882" s="17" t="str">
        <f t="shared" si="76"/>
        <v>02_20-30</v>
      </c>
      <c r="Q882" s="9" t="s">
        <v>283</v>
      </c>
      <c r="R882" s="9" t="s">
        <v>631</v>
      </c>
      <c r="S882" s="9">
        <f t="shared" si="74"/>
        <v>30625000</v>
      </c>
      <c r="T882" s="9">
        <f t="shared" si="77"/>
        <v>417234</v>
      </c>
    </row>
    <row r="883" spans="1:20" ht="14.45" x14ac:dyDescent="0.3">
      <c r="A883" s="9">
        <v>150</v>
      </c>
      <c r="B883" s="9" t="s">
        <v>29</v>
      </c>
      <c r="C883" s="9" t="s">
        <v>29</v>
      </c>
      <c r="D883" s="9" t="s">
        <v>228</v>
      </c>
      <c r="E883" s="9" t="s">
        <v>223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3"/>
        <v>3_15-20</v>
      </c>
      <c r="O883" s="17" t="str">
        <f t="shared" si="75"/>
        <v>1_10-20</v>
      </c>
      <c r="P883" s="17" t="str">
        <f t="shared" si="76"/>
        <v>01_&lt;20</v>
      </c>
      <c r="Q883" s="9" t="s">
        <v>283</v>
      </c>
      <c r="R883" s="9" t="s">
        <v>631</v>
      </c>
      <c r="S883" s="9">
        <f t="shared" si="74"/>
        <v>2985000</v>
      </c>
      <c r="T883" s="9">
        <f t="shared" si="77"/>
        <v>40668</v>
      </c>
    </row>
    <row r="884" spans="1:20" ht="14.45" x14ac:dyDescent="0.3">
      <c r="A884" s="9">
        <v>20</v>
      </c>
      <c r="B884" s="9" t="s">
        <v>29</v>
      </c>
      <c r="C884" s="9" t="s">
        <v>29</v>
      </c>
      <c r="D884" s="9" t="s">
        <v>228</v>
      </c>
      <c r="E884" s="9" t="s">
        <v>223</v>
      </c>
      <c r="F884" s="9" t="s">
        <v>5</v>
      </c>
      <c r="G884" s="9" t="s">
        <v>182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3"/>
        <v>12_60-65</v>
      </c>
      <c r="O884" s="17" t="str">
        <f t="shared" si="75"/>
        <v>6_60-70</v>
      </c>
      <c r="P884" s="17" t="str">
        <f t="shared" si="76"/>
        <v>06_60-70</v>
      </c>
      <c r="Q884" s="9" t="s">
        <v>283</v>
      </c>
      <c r="R884" s="9" t="s">
        <v>631</v>
      </c>
      <c r="S884" s="9">
        <f t="shared" si="74"/>
        <v>1200000</v>
      </c>
      <c r="T884" s="9">
        <f t="shared" si="77"/>
        <v>16349</v>
      </c>
    </row>
    <row r="885" spans="1:20" ht="14.45" x14ac:dyDescent="0.3">
      <c r="A885" s="9">
        <v>130</v>
      </c>
      <c r="B885" s="9" t="s">
        <v>29</v>
      </c>
      <c r="C885" s="9" t="s">
        <v>29</v>
      </c>
      <c r="D885" s="9" t="s">
        <v>228</v>
      </c>
      <c r="E885" s="9" t="s">
        <v>223</v>
      </c>
      <c r="F885" s="9" t="s">
        <v>5</v>
      </c>
      <c r="G885" s="9" t="s">
        <v>182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3"/>
        <v>13_65-70</v>
      </c>
      <c r="O885" s="17" t="str">
        <f t="shared" si="75"/>
        <v>6_60-70</v>
      </c>
      <c r="P885" s="17" t="str">
        <f t="shared" si="76"/>
        <v>06_60-70</v>
      </c>
      <c r="Q885" s="9" t="s">
        <v>283</v>
      </c>
      <c r="R885" s="9" t="s">
        <v>631</v>
      </c>
      <c r="S885" s="9">
        <f t="shared" si="74"/>
        <v>8450000</v>
      </c>
      <c r="T885" s="9">
        <f t="shared" si="77"/>
        <v>115123</v>
      </c>
    </row>
    <row r="886" spans="1:20" ht="14.45" x14ac:dyDescent="0.3">
      <c r="A886" s="9">
        <v>10</v>
      </c>
      <c r="B886" s="9" t="s">
        <v>29</v>
      </c>
      <c r="C886" s="9" t="s">
        <v>29</v>
      </c>
      <c r="D886" s="9" t="s">
        <v>229</v>
      </c>
      <c r="E886" s="9" t="s">
        <v>223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3"/>
        <v>3_15-20</v>
      </c>
      <c r="O886" s="17" t="str">
        <f t="shared" si="75"/>
        <v>1_10-20</v>
      </c>
      <c r="P886" s="17" t="str">
        <f t="shared" si="76"/>
        <v>01_&lt;20</v>
      </c>
      <c r="Q886" s="9" t="s">
        <v>283</v>
      </c>
      <c r="R886" s="9" t="s">
        <v>631</v>
      </c>
      <c r="S886" s="9">
        <f t="shared" si="74"/>
        <v>178000</v>
      </c>
      <c r="T886" s="9">
        <f t="shared" si="77"/>
        <v>2425</v>
      </c>
    </row>
    <row r="887" spans="1:20" ht="14.45" x14ac:dyDescent="0.3">
      <c r="A887" s="9">
        <v>260</v>
      </c>
      <c r="B887" s="9" t="s">
        <v>29</v>
      </c>
      <c r="C887" s="9" t="s">
        <v>29</v>
      </c>
      <c r="D887" s="9" t="s">
        <v>229</v>
      </c>
      <c r="E887" s="9" t="s">
        <v>223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3"/>
        <v>3_15-20</v>
      </c>
      <c r="O887" s="17" t="str">
        <f t="shared" si="75"/>
        <v>1_10-20</v>
      </c>
      <c r="P887" s="17" t="str">
        <f t="shared" si="76"/>
        <v>01_&lt;20</v>
      </c>
      <c r="Q887" s="9" t="s">
        <v>283</v>
      </c>
      <c r="R887" s="9" t="s">
        <v>631</v>
      </c>
      <c r="S887" s="9">
        <f t="shared" si="74"/>
        <v>5018000</v>
      </c>
      <c r="T887" s="9">
        <f t="shared" si="77"/>
        <v>68365</v>
      </c>
    </row>
    <row r="888" spans="1:20" ht="14.45" x14ac:dyDescent="0.3">
      <c r="A888" s="9">
        <v>160</v>
      </c>
      <c r="B888" s="9" t="s">
        <v>29</v>
      </c>
      <c r="C888" s="9" t="s">
        <v>29</v>
      </c>
      <c r="D888" s="9" t="s">
        <v>229</v>
      </c>
      <c r="E888" s="9" t="s">
        <v>223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3"/>
        <v>4_20-25</v>
      </c>
      <c r="O888" s="17" t="str">
        <f t="shared" si="75"/>
        <v>2_20-30</v>
      </c>
      <c r="P888" s="17" t="str">
        <f t="shared" si="76"/>
        <v>02_20-30</v>
      </c>
      <c r="Q888" s="9" t="s">
        <v>283</v>
      </c>
      <c r="R888" s="9" t="s">
        <v>631</v>
      </c>
      <c r="S888" s="9">
        <f t="shared" si="74"/>
        <v>3408000</v>
      </c>
      <c r="T888" s="9">
        <f t="shared" si="77"/>
        <v>46431</v>
      </c>
    </row>
    <row r="889" spans="1:20" ht="14.45" x14ac:dyDescent="0.3">
      <c r="A889" s="9">
        <v>1670</v>
      </c>
      <c r="B889" s="9" t="s">
        <v>29</v>
      </c>
      <c r="C889" s="9" t="s">
        <v>29</v>
      </c>
      <c r="D889" s="9" t="s">
        <v>229</v>
      </c>
      <c r="E889" s="9" t="s">
        <v>227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3"/>
        <v>5_25-30</v>
      </c>
      <c r="O889" s="17" t="str">
        <f t="shared" si="75"/>
        <v>2_20-30</v>
      </c>
      <c r="P889" s="17" t="str">
        <f t="shared" si="76"/>
        <v>02_20-30</v>
      </c>
      <c r="Q889" s="9" t="s">
        <v>283</v>
      </c>
      <c r="R889" s="9" t="s">
        <v>631</v>
      </c>
      <c r="S889" s="9">
        <f t="shared" si="74"/>
        <v>42752000</v>
      </c>
      <c r="T889" s="9">
        <f t="shared" si="77"/>
        <v>582452</v>
      </c>
    </row>
    <row r="890" spans="1:20" ht="14.45" x14ac:dyDescent="0.3">
      <c r="A890" s="9">
        <v>1610</v>
      </c>
      <c r="B890" s="9" t="s">
        <v>29</v>
      </c>
      <c r="C890" s="9" t="s">
        <v>29</v>
      </c>
      <c r="D890" s="9" t="s">
        <v>229</v>
      </c>
      <c r="E890" s="9" t="s">
        <v>227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3"/>
        <v>5_25-30</v>
      </c>
      <c r="O890" s="17" t="str">
        <f t="shared" si="75"/>
        <v>2_20-30</v>
      </c>
      <c r="P890" s="17" t="str">
        <f t="shared" si="76"/>
        <v>02_20-30</v>
      </c>
      <c r="Q890" s="9" t="s">
        <v>283</v>
      </c>
      <c r="R890" s="9" t="s">
        <v>631</v>
      </c>
      <c r="S890" s="9">
        <f t="shared" si="74"/>
        <v>42987000</v>
      </c>
      <c r="T890" s="9">
        <f t="shared" si="77"/>
        <v>585654</v>
      </c>
    </row>
    <row r="891" spans="1:20" ht="14.45" x14ac:dyDescent="0.3">
      <c r="A891" s="9">
        <v>870</v>
      </c>
      <c r="B891" s="9" t="s">
        <v>29</v>
      </c>
      <c r="C891" s="9" t="s">
        <v>29</v>
      </c>
      <c r="D891" s="9" t="s">
        <v>228</v>
      </c>
      <c r="E891" s="9" t="s">
        <v>227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3"/>
        <v>6_30-35</v>
      </c>
      <c r="O891" s="17" t="str">
        <f t="shared" si="75"/>
        <v>3_30-40</v>
      </c>
      <c r="P891" s="17" t="str">
        <f t="shared" si="76"/>
        <v>03_30-40</v>
      </c>
      <c r="Q891" s="9" t="s">
        <v>283</v>
      </c>
      <c r="R891" s="9" t="s">
        <v>631</v>
      </c>
      <c r="S891" s="9">
        <f t="shared" si="74"/>
        <v>26204400</v>
      </c>
      <c r="T891" s="9">
        <f t="shared" si="77"/>
        <v>357008</v>
      </c>
    </row>
    <row r="892" spans="1:20" ht="14.45" x14ac:dyDescent="0.3">
      <c r="A892" s="9">
        <v>508</v>
      </c>
      <c r="B892" s="9" t="s">
        <v>0</v>
      </c>
      <c r="C892" s="9" t="s">
        <v>796</v>
      </c>
      <c r="D892" s="9" t="s">
        <v>228</v>
      </c>
      <c r="E892" s="9" t="s">
        <v>223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78">CONCATENATE(ROUNDDOWN(M892/5000,0),"_",ROUNDDOWN(M892/5000,0)*5,"-",ROUNDUP((M892+1)/5000,0)*5)</f>
        <v>5_25-30</v>
      </c>
      <c r="O892" s="17" t="str">
        <f t="shared" ref="O892" si="79">CONCATENATE(ROUNDDOWN(M892/10000,0),"_",ROUNDDOWN(M892/10000,0)*10,"-",ROUNDUP((M892+1)/10000,0)*10)</f>
        <v>2_20-30</v>
      </c>
      <c r="P892" s="17" t="str">
        <f t="shared" ref="P892" si="80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870</v>
      </c>
      <c r="R892" s="9" t="s">
        <v>631</v>
      </c>
      <c r="S892" s="9">
        <f t="shared" si="74"/>
        <v>15234920</v>
      </c>
      <c r="T892" s="9">
        <f>ROUND(S892/74.3,0)</f>
        <v>205046</v>
      </c>
    </row>
    <row r="893" spans="1:20" ht="14.45" x14ac:dyDescent="0.3">
      <c r="A893" s="9">
        <v>2945</v>
      </c>
      <c r="B893" s="9" t="s">
        <v>0</v>
      </c>
      <c r="C893" s="9" t="s">
        <v>171</v>
      </c>
      <c r="D893" s="9" t="s">
        <v>224</v>
      </c>
      <c r="E893" s="9" t="s">
        <v>223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1">CONCATENATE(ROUNDDOWN(M893/5000,0),"_",ROUNDDOWN(M893/5000,0)*5,"-",ROUNDUP((M893+1)/5000,0)*5)</f>
        <v>5_25-30</v>
      </c>
      <c r="O893" s="17" t="str">
        <f t="shared" ref="O893:O956" si="82">CONCATENATE(ROUNDDOWN(M893/10000,0),"_",ROUNDDOWN(M893/10000,0)*10,"-",ROUNDUP((M893+1)/10000,0)*10)</f>
        <v>2_20-30</v>
      </c>
      <c r="P893" s="17" t="str">
        <f t="shared" ref="P893:P956" si="83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870</v>
      </c>
      <c r="R893" s="9" t="s">
        <v>631</v>
      </c>
      <c r="S893" s="9">
        <f t="shared" si="74"/>
        <v>82677930</v>
      </c>
      <c r="T893" s="9">
        <f t="shared" ref="T893:T956" si="84">ROUND(S893/74.3,0)</f>
        <v>1112758</v>
      </c>
    </row>
    <row r="894" spans="1:20" ht="14.45" x14ac:dyDescent="0.3">
      <c r="A894" s="9">
        <v>1517</v>
      </c>
      <c r="B894" s="9" t="s">
        <v>0</v>
      </c>
      <c r="C894" s="9" t="s">
        <v>443</v>
      </c>
      <c r="D894" s="9" t="s">
        <v>224</v>
      </c>
      <c r="E894" s="9" t="s">
        <v>223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1"/>
        <v>8_40-45</v>
      </c>
      <c r="O894" s="17" t="str">
        <f t="shared" si="82"/>
        <v>4_40-50</v>
      </c>
      <c r="P894" s="17" t="str">
        <f t="shared" si="83"/>
        <v>04_40-50</v>
      </c>
      <c r="Q894" s="9" t="s">
        <v>870</v>
      </c>
      <c r="R894" s="9" t="s">
        <v>631</v>
      </c>
      <c r="S894" s="9">
        <f t="shared" si="74"/>
        <v>60981883</v>
      </c>
      <c r="T894" s="9">
        <f t="shared" si="84"/>
        <v>820752</v>
      </c>
    </row>
    <row r="895" spans="1:20" ht="14.45" x14ac:dyDescent="0.3">
      <c r="A895" s="9">
        <v>560</v>
      </c>
      <c r="B895" s="9" t="s">
        <v>0</v>
      </c>
      <c r="C895" s="9" t="s">
        <v>442</v>
      </c>
      <c r="D895" s="9" t="s">
        <v>222</v>
      </c>
      <c r="E895" s="9" t="s">
        <v>223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1"/>
        <v>8_40-45</v>
      </c>
      <c r="O895" s="17" t="str">
        <f t="shared" si="82"/>
        <v>4_40-50</v>
      </c>
      <c r="P895" s="17" t="str">
        <f t="shared" si="83"/>
        <v>04_40-50</v>
      </c>
      <c r="Q895" s="9" t="s">
        <v>870</v>
      </c>
      <c r="R895" s="9" t="s">
        <v>631</v>
      </c>
      <c r="S895" s="9">
        <f t="shared" si="74"/>
        <v>24854480</v>
      </c>
      <c r="T895" s="9">
        <f t="shared" si="84"/>
        <v>334515</v>
      </c>
    </row>
    <row r="896" spans="1:20" ht="14.45" x14ac:dyDescent="0.3">
      <c r="A896" s="9">
        <v>527</v>
      </c>
      <c r="B896" s="9" t="s">
        <v>0</v>
      </c>
      <c r="C896" s="9" t="s">
        <v>189</v>
      </c>
      <c r="D896" s="9" t="s">
        <v>224</v>
      </c>
      <c r="E896" s="9" t="s">
        <v>223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1"/>
        <v>6_30-35</v>
      </c>
      <c r="O896" s="17" t="str">
        <f t="shared" si="82"/>
        <v>3_30-40</v>
      </c>
      <c r="P896" s="17" t="str">
        <f t="shared" si="83"/>
        <v>03_30-40</v>
      </c>
      <c r="Q896" s="9" t="s">
        <v>870</v>
      </c>
      <c r="R896" s="9" t="s">
        <v>631</v>
      </c>
      <c r="S896" s="9">
        <f t="shared" si="74"/>
        <v>17010506</v>
      </c>
      <c r="T896" s="9">
        <f t="shared" si="84"/>
        <v>228944</v>
      </c>
    </row>
    <row r="897" spans="1:20" ht="14.45" x14ac:dyDescent="0.3">
      <c r="A897" s="9">
        <v>305</v>
      </c>
      <c r="B897" s="9" t="s">
        <v>0</v>
      </c>
      <c r="C897" s="9" t="s">
        <v>797</v>
      </c>
      <c r="D897" s="9" t="s">
        <v>224</v>
      </c>
      <c r="E897" s="9" t="s">
        <v>223</v>
      </c>
      <c r="F897" s="9" t="s">
        <v>5</v>
      </c>
      <c r="G897" s="9" t="s">
        <v>798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1"/>
        <v>6_30-35</v>
      </c>
      <c r="O897" s="17" t="str">
        <f t="shared" si="82"/>
        <v>3_30-40</v>
      </c>
      <c r="P897" s="17" t="str">
        <f t="shared" si="83"/>
        <v>03_30-40</v>
      </c>
      <c r="Q897" s="9" t="s">
        <v>870</v>
      </c>
      <c r="R897" s="9" t="s">
        <v>631</v>
      </c>
      <c r="S897" s="9">
        <f t="shared" si="74"/>
        <v>10672865</v>
      </c>
      <c r="T897" s="9">
        <f t="shared" si="84"/>
        <v>143646</v>
      </c>
    </row>
    <row r="898" spans="1:20" ht="14.45" x14ac:dyDescent="0.3">
      <c r="A898" s="9">
        <v>21</v>
      </c>
      <c r="B898" s="9" t="s">
        <v>0</v>
      </c>
      <c r="C898" s="9" t="s">
        <v>123</v>
      </c>
      <c r="D898" s="9" t="s">
        <v>224</v>
      </c>
      <c r="E898" s="9" t="s">
        <v>223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1"/>
        <v>9_45-50</v>
      </c>
      <c r="O898" s="17" t="str">
        <f t="shared" si="82"/>
        <v>4_40-50</v>
      </c>
      <c r="P898" s="17" t="str">
        <f t="shared" si="83"/>
        <v>04_40-50</v>
      </c>
      <c r="Q898" s="9" t="s">
        <v>870</v>
      </c>
      <c r="R898" s="9" t="s">
        <v>631</v>
      </c>
      <c r="S898" s="9">
        <f t="shared" si="74"/>
        <v>1005627</v>
      </c>
      <c r="T898" s="9">
        <f t="shared" si="84"/>
        <v>13535</v>
      </c>
    </row>
    <row r="899" spans="1:20" ht="14.45" x14ac:dyDescent="0.3">
      <c r="A899" s="9">
        <v>4</v>
      </c>
      <c r="B899" s="9" t="s">
        <v>0</v>
      </c>
      <c r="C899" s="9" t="s">
        <v>150</v>
      </c>
      <c r="D899" s="9" t="s">
        <v>222</v>
      </c>
      <c r="E899" s="9" t="s">
        <v>223</v>
      </c>
      <c r="F899" s="9" t="s">
        <v>1</v>
      </c>
      <c r="G899" s="9" t="s">
        <v>97</v>
      </c>
      <c r="H899" s="9" t="s">
        <v>129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1"/>
        <v>9_45-50</v>
      </c>
      <c r="O899" s="17" t="str">
        <f t="shared" si="82"/>
        <v>4_40-50</v>
      </c>
      <c r="P899" s="17" t="str">
        <f t="shared" si="83"/>
        <v>04_40-50</v>
      </c>
      <c r="Q899" s="9" t="s">
        <v>870</v>
      </c>
      <c r="R899" s="9" t="s">
        <v>631</v>
      </c>
      <c r="S899" s="9">
        <f t="shared" ref="S899:S962" si="85">M899*A899</f>
        <v>188452</v>
      </c>
      <c r="T899" s="9">
        <f t="shared" si="84"/>
        <v>2536</v>
      </c>
    </row>
    <row r="900" spans="1:20" ht="14.45" x14ac:dyDescent="0.3">
      <c r="A900" s="9">
        <v>6</v>
      </c>
      <c r="B900" s="9" t="s">
        <v>0</v>
      </c>
      <c r="C900" s="9" t="s">
        <v>151</v>
      </c>
      <c r="D900" s="9" t="s">
        <v>224</v>
      </c>
      <c r="E900" s="9" t="s">
        <v>223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1"/>
        <v>7_35-40</v>
      </c>
      <c r="O900" s="17" t="str">
        <f t="shared" si="82"/>
        <v>3_30-40</v>
      </c>
      <c r="P900" s="17" t="str">
        <f t="shared" si="83"/>
        <v>03_30-40</v>
      </c>
      <c r="Q900" s="9" t="s">
        <v>870</v>
      </c>
      <c r="R900" s="9" t="s">
        <v>631</v>
      </c>
      <c r="S900" s="9">
        <f t="shared" si="85"/>
        <v>227478</v>
      </c>
      <c r="T900" s="9">
        <f t="shared" si="84"/>
        <v>3062</v>
      </c>
    </row>
    <row r="901" spans="1:20" ht="14.45" x14ac:dyDescent="0.3">
      <c r="A901" s="9">
        <v>25</v>
      </c>
      <c r="B901" s="9" t="s">
        <v>0</v>
      </c>
      <c r="C901" s="9" t="s">
        <v>226</v>
      </c>
      <c r="D901" s="9" t="s">
        <v>224</v>
      </c>
      <c r="E901" s="9" t="s">
        <v>223</v>
      </c>
      <c r="F901" s="9" t="s">
        <v>5</v>
      </c>
      <c r="G901" s="9" t="s">
        <v>182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1"/>
        <v>8_40-45</v>
      </c>
      <c r="O901" s="17" t="str">
        <f t="shared" si="82"/>
        <v>4_40-50</v>
      </c>
      <c r="P901" s="17" t="str">
        <f t="shared" si="83"/>
        <v>04_40-50</v>
      </c>
      <c r="Q901" s="9" t="s">
        <v>870</v>
      </c>
      <c r="R901" s="9" t="s">
        <v>631</v>
      </c>
      <c r="S901" s="9">
        <f t="shared" si="85"/>
        <v>1071300</v>
      </c>
      <c r="T901" s="9">
        <f t="shared" si="84"/>
        <v>14419</v>
      </c>
    </row>
    <row r="902" spans="1:20" ht="14.45" x14ac:dyDescent="0.3">
      <c r="A902" s="9">
        <v>217</v>
      </c>
      <c r="B902" s="9" t="s">
        <v>0</v>
      </c>
      <c r="C902" s="9" t="s">
        <v>509</v>
      </c>
      <c r="D902" s="9" t="s">
        <v>222</v>
      </c>
      <c r="E902" s="9" t="s">
        <v>223</v>
      </c>
      <c r="F902" s="9" t="s">
        <v>5</v>
      </c>
      <c r="G902" s="9" t="s">
        <v>182</v>
      </c>
      <c r="H902" s="9" t="s">
        <v>337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1"/>
        <v>9_45-50</v>
      </c>
      <c r="O902" s="17" t="str">
        <f t="shared" si="82"/>
        <v>4_40-50</v>
      </c>
      <c r="P902" s="17" t="str">
        <f t="shared" si="83"/>
        <v>04_40-50</v>
      </c>
      <c r="Q902" s="9" t="s">
        <v>870</v>
      </c>
      <c r="R902" s="9" t="s">
        <v>631</v>
      </c>
      <c r="S902" s="9">
        <f t="shared" si="85"/>
        <v>10119144</v>
      </c>
      <c r="T902" s="9">
        <f t="shared" si="84"/>
        <v>136193</v>
      </c>
    </row>
    <row r="903" spans="1:20" ht="14.45" x14ac:dyDescent="0.3">
      <c r="A903" s="9">
        <v>994</v>
      </c>
      <c r="B903" s="9" t="s">
        <v>0</v>
      </c>
      <c r="C903" s="9" t="s">
        <v>329</v>
      </c>
      <c r="D903" s="9" t="s">
        <v>224</v>
      </c>
      <c r="E903" s="9" t="s">
        <v>223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1"/>
        <v>7_35-40</v>
      </c>
      <c r="O903" s="17" t="str">
        <f t="shared" si="82"/>
        <v>3_30-40</v>
      </c>
      <c r="P903" s="17" t="str">
        <f t="shared" si="83"/>
        <v>03_30-40</v>
      </c>
      <c r="Q903" s="9" t="s">
        <v>870</v>
      </c>
      <c r="R903" s="9" t="s">
        <v>631</v>
      </c>
      <c r="S903" s="9">
        <f t="shared" si="85"/>
        <v>36354556</v>
      </c>
      <c r="T903" s="9">
        <f t="shared" si="84"/>
        <v>489294</v>
      </c>
    </row>
    <row r="904" spans="1:20" ht="14.45" x14ac:dyDescent="0.3">
      <c r="A904" s="9">
        <v>29</v>
      </c>
      <c r="B904" s="9" t="s">
        <v>0</v>
      </c>
      <c r="C904" s="9" t="s">
        <v>152</v>
      </c>
      <c r="D904" s="9" t="s">
        <v>222</v>
      </c>
      <c r="E904" s="9" t="s">
        <v>223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1"/>
        <v>12_60-65</v>
      </c>
      <c r="O904" s="17" t="str">
        <f t="shared" si="82"/>
        <v>6_60-70</v>
      </c>
      <c r="P904" s="17" t="str">
        <f t="shared" si="83"/>
        <v>06_60-70</v>
      </c>
      <c r="Q904" s="9" t="s">
        <v>870</v>
      </c>
      <c r="R904" s="9" t="s">
        <v>631</v>
      </c>
      <c r="S904" s="9">
        <f t="shared" si="85"/>
        <v>1855043</v>
      </c>
      <c r="T904" s="9">
        <f t="shared" si="84"/>
        <v>24967</v>
      </c>
    </row>
    <row r="905" spans="1:20" ht="14.45" x14ac:dyDescent="0.3">
      <c r="A905" s="9">
        <v>679</v>
      </c>
      <c r="B905" s="9" t="s">
        <v>0</v>
      </c>
      <c r="C905" s="9" t="s">
        <v>799</v>
      </c>
      <c r="D905" s="9" t="s">
        <v>228</v>
      </c>
      <c r="E905" s="9" t="s">
        <v>223</v>
      </c>
      <c r="F905" s="9" t="s">
        <v>5</v>
      </c>
      <c r="G905" s="9" t="s">
        <v>182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1"/>
        <v>9_45-50</v>
      </c>
      <c r="O905" s="17" t="str">
        <f t="shared" si="82"/>
        <v>4_40-50</v>
      </c>
      <c r="P905" s="17" t="str">
        <f t="shared" si="83"/>
        <v>04_40-50</v>
      </c>
      <c r="Q905" s="9" t="s">
        <v>870</v>
      </c>
      <c r="R905" s="9" t="s">
        <v>631</v>
      </c>
      <c r="S905" s="9">
        <f t="shared" si="85"/>
        <v>31317517</v>
      </c>
      <c r="T905" s="9">
        <f t="shared" si="84"/>
        <v>421501</v>
      </c>
    </row>
    <row r="906" spans="1:20" ht="14.45" x14ac:dyDescent="0.3">
      <c r="A906" s="9">
        <v>927</v>
      </c>
      <c r="B906" s="9" t="s">
        <v>0</v>
      </c>
      <c r="C906" s="9" t="s">
        <v>482</v>
      </c>
      <c r="D906" s="9" t="s">
        <v>224</v>
      </c>
      <c r="E906" s="9" t="s">
        <v>223</v>
      </c>
      <c r="F906" s="9" t="s">
        <v>1</v>
      </c>
      <c r="G906" s="9" t="s">
        <v>303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1"/>
        <v>11_55-60</v>
      </c>
      <c r="O906" s="17" t="str">
        <f t="shared" si="82"/>
        <v>5_50-60</v>
      </c>
      <c r="P906" s="17" t="str">
        <f t="shared" si="83"/>
        <v>05_50-60</v>
      </c>
      <c r="Q906" s="9" t="s">
        <v>870</v>
      </c>
      <c r="R906" s="9" t="s">
        <v>631</v>
      </c>
      <c r="S906" s="9">
        <f t="shared" si="85"/>
        <v>53886510</v>
      </c>
      <c r="T906" s="9">
        <f t="shared" si="84"/>
        <v>725256</v>
      </c>
    </row>
    <row r="907" spans="1:20" ht="14.45" x14ac:dyDescent="0.3">
      <c r="A907" s="9">
        <v>223</v>
      </c>
      <c r="B907" s="9" t="s">
        <v>0</v>
      </c>
      <c r="C907" s="9" t="s">
        <v>800</v>
      </c>
      <c r="D907" s="9" t="s">
        <v>222</v>
      </c>
      <c r="E907" s="9" t="s">
        <v>223</v>
      </c>
      <c r="F907" s="9" t="s">
        <v>1</v>
      </c>
      <c r="G907" s="9" t="s">
        <v>303</v>
      </c>
      <c r="H907" s="9" t="s">
        <v>801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1"/>
        <v>11_55-60</v>
      </c>
      <c r="O907" s="17" t="str">
        <f t="shared" si="82"/>
        <v>5_50-60</v>
      </c>
      <c r="P907" s="17" t="str">
        <f t="shared" si="83"/>
        <v>05_50-60</v>
      </c>
      <c r="Q907" s="9" t="s">
        <v>870</v>
      </c>
      <c r="R907" s="9" t="s">
        <v>631</v>
      </c>
      <c r="S907" s="9">
        <f t="shared" si="85"/>
        <v>12467930</v>
      </c>
      <c r="T907" s="9">
        <f t="shared" si="84"/>
        <v>167805</v>
      </c>
    </row>
    <row r="908" spans="1:20" ht="14.45" x14ac:dyDescent="0.3">
      <c r="A908" s="9">
        <v>318</v>
      </c>
      <c r="B908" s="9" t="s">
        <v>0</v>
      </c>
      <c r="C908" s="9" t="s">
        <v>281</v>
      </c>
      <c r="D908" s="9" t="s">
        <v>224</v>
      </c>
      <c r="E908" s="9" t="s">
        <v>223</v>
      </c>
      <c r="F908" s="9" t="s">
        <v>5</v>
      </c>
      <c r="G908" s="9" t="s">
        <v>182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1"/>
        <v>9_45-50</v>
      </c>
      <c r="O908" s="17" t="str">
        <f t="shared" si="82"/>
        <v>4_40-50</v>
      </c>
      <c r="P908" s="17" t="str">
        <f t="shared" si="83"/>
        <v>04_40-50</v>
      </c>
      <c r="Q908" s="9" t="s">
        <v>870</v>
      </c>
      <c r="R908" s="9" t="s">
        <v>631</v>
      </c>
      <c r="S908" s="9">
        <f t="shared" si="85"/>
        <v>15423000</v>
      </c>
      <c r="T908" s="9">
        <f t="shared" si="84"/>
        <v>207577</v>
      </c>
    </row>
    <row r="909" spans="1:20" ht="14.45" x14ac:dyDescent="0.3">
      <c r="A909" s="9">
        <v>37</v>
      </c>
      <c r="B909" s="9" t="s">
        <v>0</v>
      </c>
      <c r="C909" s="9" t="s">
        <v>510</v>
      </c>
      <c r="D909" s="9" t="s">
        <v>222</v>
      </c>
      <c r="E909" s="9" t="s">
        <v>223</v>
      </c>
      <c r="F909" s="9" t="s">
        <v>5</v>
      </c>
      <c r="G909" s="9" t="s">
        <v>182</v>
      </c>
      <c r="H909" s="9" t="s">
        <v>331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1"/>
        <v>10_50-55</v>
      </c>
      <c r="O909" s="17" t="str">
        <f t="shared" si="82"/>
        <v>5_50-60</v>
      </c>
      <c r="P909" s="17" t="str">
        <f t="shared" si="83"/>
        <v>05_50-60</v>
      </c>
      <c r="Q909" s="9" t="s">
        <v>870</v>
      </c>
      <c r="R909" s="9" t="s">
        <v>631</v>
      </c>
      <c r="S909" s="9">
        <f t="shared" si="85"/>
        <v>1923815</v>
      </c>
      <c r="T909" s="9">
        <f t="shared" si="84"/>
        <v>25893</v>
      </c>
    </row>
    <row r="910" spans="1:20" ht="14.45" x14ac:dyDescent="0.3">
      <c r="A910" s="9">
        <v>35</v>
      </c>
      <c r="B910" s="9" t="s">
        <v>0</v>
      </c>
      <c r="C910" s="9" t="s">
        <v>483</v>
      </c>
      <c r="D910" s="9" t="s">
        <v>225</v>
      </c>
      <c r="E910" s="9" t="s">
        <v>223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1"/>
        <v>12_60-65</v>
      </c>
      <c r="O910" s="17" t="str">
        <f t="shared" si="82"/>
        <v>6_60-70</v>
      </c>
      <c r="P910" s="17" t="str">
        <f t="shared" si="83"/>
        <v>06_60-70</v>
      </c>
      <c r="Q910" s="9" t="s">
        <v>870</v>
      </c>
      <c r="R910" s="9" t="s">
        <v>631</v>
      </c>
      <c r="S910" s="9">
        <f t="shared" si="85"/>
        <v>2199715</v>
      </c>
      <c r="T910" s="9">
        <f t="shared" si="84"/>
        <v>29606</v>
      </c>
    </row>
    <row r="911" spans="1:20" ht="14.45" x14ac:dyDescent="0.3">
      <c r="A911" s="9">
        <v>117</v>
      </c>
      <c r="B911" s="9" t="s">
        <v>0</v>
      </c>
      <c r="C911" s="9" t="s">
        <v>638</v>
      </c>
      <c r="D911" s="9" t="s">
        <v>225</v>
      </c>
      <c r="E911" s="9" t="s">
        <v>223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1"/>
        <v>14_70-75</v>
      </c>
      <c r="O911" s="17" t="str">
        <f t="shared" si="82"/>
        <v>7_70-80</v>
      </c>
      <c r="P911" s="17" t="str">
        <f t="shared" si="83"/>
        <v>07_70-80</v>
      </c>
      <c r="Q911" s="9" t="s">
        <v>870</v>
      </c>
      <c r="R911" s="9" t="s">
        <v>631</v>
      </c>
      <c r="S911" s="9">
        <f t="shared" si="85"/>
        <v>8333091</v>
      </c>
      <c r="T911" s="9">
        <f t="shared" si="84"/>
        <v>112155</v>
      </c>
    </row>
    <row r="912" spans="1:20" ht="14.45" x14ac:dyDescent="0.3">
      <c r="A912" s="9">
        <v>1363</v>
      </c>
      <c r="B912" s="9" t="s">
        <v>0</v>
      </c>
      <c r="C912" s="9" t="s">
        <v>447</v>
      </c>
      <c r="D912" s="9" t="s">
        <v>225</v>
      </c>
      <c r="E912" s="9" t="s">
        <v>223</v>
      </c>
      <c r="F912" s="9" t="s">
        <v>1</v>
      </c>
      <c r="G912" s="9" t="s">
        <v>303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1"/>
        <v>15_75-80</v>
      </c>
      <c r="O912" s="17" t="str">
        <f t="shared" si="82"/>
        <v>7_70-80</v>
      </c>
      <c r="P912" s="17" t="str">
        <f t="shared" si="83"/>
        <v>07_70-80</v>
      </c>
      <c r="Q912" s="9" t="s">
        <v>870</v>
      </c>
      <c r="R912" s="9" t="s">
        <v>631</v>
      </c>
      <c r="S912" s="9">
        <f t="shared" si="85"/>
        <v>102937849</v>
      </c>
      <c r="T912" s="9">
        <f t="shared" si="84"/>
        <v>1385435</v>
      </c>
    </row>
    <row r="913" spans="1:20" ht="14.45" x14ac:dyDescent="0.3">
      <c r="A913" s="9">
        <v>535</v>
      </c>
      <c r="B913" s="9" t="s">
        <v>0</v>
      </c>
      <c r="C913" s="9" t="s">
        <v>126</v>
      </c>
      <c r="D913" s="9" t="s">
        <v>225</v>
      </c>
      <c r="E913" s="9" t="s">
        <v>223</v>
      </c>
      <c r="F913" s="9" t="s">
        <v>5</v>
      </c>
      <c r="G913" s="9" t="s">
        <v>75</v>
      </c>
      <c r="H913" s="9" t="s">
        <v>161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1"/>
        <v>15_75-80</v>
      </c>
      <c r="O913" s="17" t="str">
        <f t="shared" si="82"/>
        <v>7_70-80</v>
      </c>
      <c r="P913" s="17" t="str">
        <f t="shared" si="83"/>
        <v>07_70-80</v>
      </c>
      <c r="Q913" s="9" t="s">
        <v>870</v>
      </c>
      <c r="R913" s="9" t="s">
        <v>631</v>
      </c>
      <c r="S913" s="9">
        <f t="shared" si="85"/>
        <v>42566740</v>
      </c>
      <c r="T913" s="9">
        <f t="shared" si="84"/>
        <v>572904</v>
      </c>
    </row>
    <row r="914" spans="1:20" ht="14.45" x14ac:dyDescent="0.3">
      <c r="A914" s="9">
        <v>340</v>
      </c>
      <c r="B914" s="9" t="s">
        <v>0</v>
      </c>
      <c r="C914" s="9" t="s">
        <v>448</v>
      </c>
      <c r="D914" s="9" t="s">
        <v>225</v>
      </c>
      <c r="E914" s="9" t="s">
        <v>223</v>
      </c>
      <c r="F914" s="9" t="s">
        <v>5</v>
      </c>
      <c r="G914" s="9" t="s">
        <v>350</v>
      </c>
      <c r="H914" s="9" t="s">
        <v>445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1"/>
        <v>17_85-90</v>
      </c>
      <c r="O914" s="17" t="str">
        <f t="shared" si="82"/>
        <v>8_80-90</v>
      </c>
      <c r="P914" s="17" t="str">
        <f t="shared" si="83"/>
        <v>08_80&gt;</v>
      </c>
      <c r="Q914" s="9" t="s">
        <v>870</v>
      </c>
      <c r="R914" s="9" t="s">
        <v>631</v>
      </c>
      <c r="S914" s="9">
        <f t="shared" si="85"/>
        <v>29279100</v>
      </c>
      <c r="T914" s="9">
        <f t="shared" si="84"/>
        <v>394066</v>
      </c>
    </row>
    <row r="915" spans="1:20" ht="14.45" x14ac:dyDescent="0.3">
      <c r="A915" s="9">
        <v>4</v>
      </c>
      <c r="B915" s="9" t="s">
        <v>0</v>
      </c>
      <c r="C915" s="9" t="s">
        <v>127</v>
      </c>
      <c r="D915" s="9" t="s">
        <v>225</v>
      </c>
      <c r="E915" s="9" t="s">
        <v>223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1"/>
        <v>15_75-80</v>
      </c>
      <c r="O915" s="17" t="str">
        <f t="shared" si="82"/>
        <v>7_70-80</v>
      </c>
      <c r="P915" s="17" t="str">
        <f t="shared" si="83"/>
        <v>07_70-80</v>
      </c>
      <c r="Q915" s="9" t="s">
        <v>870</v>
      </c>
      <c r="R915" s="9" t="s">
        <v>631</v>
      </c>
      <c r="S915" s="9">
        <f t="shared" si="85"/>
        <v>315820</v>
      </c>
      <c r="T915" s="9">
        <f t="shared" si="84"/>
        <v>4251</v>
      </c>
    </row>
    <row r="916" spans="1:20" ht="14.45" x14ac:dyDescent="0.3">
      <c r="A916" s="9">
        <v>16</v>
      </c>
      <c r="B916" s="9" t="s">
        <v>0</v>
      </c>
      <c r="C916" s="9" t="s">
        <v>444</v>
      </c>
      <c r="D916" s="9" t="s">
        <v>225</v>
      </c>
      <c r="E916" s="9" t="s">
        <v>223</v>
      </c>
      <c r="F916" s="9" t="s">
        <v>5</v>
      </c>
      <c r="G916" s="9" t="s">
        <v>350</v>
      </c>
      <c r="H916" s="9" t="s">
        <v>445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1"/>
        <v>16_80-85</v>
      </c>
      <c r="O916" s="17" t="str">
        <f t="shared" si="82"/>
        <v>8_80-90</v>
      </c>
      <c r="P916" s="17" t="str">
        <f t="shared" si="83"/>
        <v>08_80&gt;</v>
      </c>
      <c r="Q916" s="9" t="s">
        <v>870</v>
      </c>
      <c r="R916" s="9" t="s">
        <v>631</v>
      </c>
      <c r="S916" s="9">
        <f t="shared" si="85"/>
        <v>1305360</v>
      </c>
      <c r="T916" s="9">
        <f t="shared" si="84"/>
        <v>17569</v>
      </c>
    </row>
    <row r="917" spans="1:20" ht="14.45" x14ac:dyDescent="0.3">
      <c r="A917" s="9">
        <v>2</v>
      </c>
      <c r="B917" s="9" t="s">
        <v>0</v>
      </c>
      <c r="C917" s="9" t="s">
        <v>802</v>
      </c>
      <c r="D917" s="9" t="s">
        <v>230</v>
      </c>
      <c r="E917" s="9" t="s">
        <v>227</v>
      </c>
      <c r="F917" s="9" t="s">
        <v>5</v>
      </c>
      <c r="G917" s="9" t="s">
        <v>350</v>
      </c>
      <c r="H917" s="9" t="s">
        <v>803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1"/>
        <v>64_320-325</v>
      </c>
      <c r="O917" s="17" t="str">
        <f t="shared" si="82"/>
        <v>32_320-330</v>
      </c>
      <c r="P917" s="17" t="str">
        <f t="shared" si="83"/>
        <v>08_80&gt;</v>
      </c>
      <c r="Q917" s="9" t="s">
        <v>870</v>
      </c>
      <c r="R917" s="9" t="s">
        <v>631</v>
      </c>
      <c r="S917" s="9">
        <f t="shared" si="85"/>
        <v>641990</v>
      </c>
      <c r="T917" s="9">
        <f t="shared" si="84"/>
        <v>8641</v>
      </c>
    </row>
    <row r="918" spans="1:20" ht="14.45" x14ac:dyDescent="0.3">
      <c r="A918" s="9">
        <v>3917</v>
      </c>
      <c r="B918" s="9" t="s">
        <v>0</v>
      </c>
      <c r="C918" s="9" t="s">
        <v>190</v>
      </c>
      <c r="D918" s="9" t="s">
        <v>224</v>
      </c>
      <c r="E918" s="9" t="s">
        <v>223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1"/>
        <v>6_30-35</v>
      </c>
      <c r="O918" s="17" t="str">
        <f t="shared" si="82"/>
        <v>3_30-40</v>
      </c>
      <c r="P918" s="17" t="str">
        <f t="shared" si="83"/>
        <v>03_30-40</v>
      </c>
      <c r="Q918" s="9" t="s">
        <v>870</v>
      </c>
      <c r="R918" s="9" t="s">
        <v>631</v>
      </c>
      <c r="S918" s="9">
        <f t="shared" si="85"/>
        <v>135876813</v>
      </c>
      <c r="T918" s="9">
        <f t="shared" si="84"/>
        <v>1828759</v>
      </c>
    </row>
    <row r="919" spans="1:20" ht="14.45" x14ac:dyDescent="0.3">
      <c r="A919" s="9">
        <v>2</v>
      </c>
      <c r="B919" s="9" t="s">
        <v>0</v>
      </c>
      <c r="C919" s="9" t="s">
        <v>172</v>
      </c>
      <c r="D919" s="9" t="s">
        <v>224</v>
      </c>
      <c r="E919" s="9" t="s">
        <v>223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173</v>
      </c>
      <c r="L919" s="9" t="s">
        <v>50</v>
      </c>
      <c r="M919" s="9">
        <v>45532</v>
      </c>
      <c r="N919" s="17" t="str">
        <f t="shared" si="81"/>
        <v>9_45-50</v>
      </c>
      <c r="O919" s="17" t="str">
        <f t="shared" si="82"/>
        <v>4_40-50</v>
      </c>
      <c r="P919" s="17" t="str">
        <f t="shared" si="83"/>
        <v>04_40-50</v>
      </c>
      <c r="Q919" s="9" t="s">
        <v>870</v>
      </c>
      <c r="R919" s="9" t="s">
        <v>631</v>
      </c>
      <c r="S919" s="9">
        <f t="shared" si="85"/>
        <v>91064</v>
      </c>
      <c r="T919" s="9">
        <f t="shared" si="84"/>
        <v>1226</v>
      </c>
    </row>
    <row r="920" spans="1:20" ht="14.45" x14ac:dyDescent="0.3">
      <c r="A920" s="9">
        <v>1951</v>
      </c>
      <c r="B920" s="9" t="s">
        <v>0</v>
      </c>
      <c r="C920" s="9" t="s">
        <v>441</v>
      </c>
      <c r="D920" s="9" t="s">
        <v>224</v>
      </c>
      <c r="E920" s="9" t="s">
        <v>223</v>
      </c>
      <c r="F920" s="9" t="s">
        <v>5</v>
      </c>
      <c r="G920" s="9" t="s">
        <v>182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1"/>
        <v>10_50-55</v>
      </c>
      <c r="O920" s="17" t="str">
        <f t="shared" si="82"/>
        <v>5_50-60</v>
      </c>
      <c r="P920" s="17" t="str">
        <f t="shared" si="83"/>
        <v>05_50-60</v>
      </c>
      <c r="Q920" s="9" t="s">
        <v>870</v>
      </c>
      <c r="R920" s="9" t="s">
        <v>631</v>
      </c>
      <c r="S920" s="9">
        <f t="shared" si="85"/>
        <v>98658168</v>
      </c>
      <c r="T920" s="9">
        <f t="shared" si="84"/>
        <v>1327835</v>
      </c>
    </row>
    <row r="921" spans="1:20" ht="14.45" x14ac:dyDescent="0.3">
      <c r="A921" s="9">
        <v>2</v>
      </c>
      <c r="B921" s="9" t="s">
        <v>0</v>
      </c>
      <c r="C921" s="9" t="s">
        <v>804</v>
      </c>
      <c r="D921" s="9" t="s">
        <v>224</v>
      </c>
      <c r="E921" s="9" t="s">
        <v>223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1"/>
        <v>7_35-40</v>
      </c>
      <c r="O921" s="17" t="str">
        <f t="shared" si="82"/>
        <v>3_30-40</v>
      </c>
      <c r="P921" s="17" t="str">
        <f t="shared" si="83"/>
        <v>03_30-40</v>
      </c>
      <c r="Q921" s="9" t="s">
        <v>870</v>
      </c>
      <c r="R921" s="9" t="s">
        <v>631</v>
      </c>
      <c r="S921" s="9">
        <f t="shared" si="85"/>
        <v>75990</v>
      </c>
      <c r="T921" s="9">
        <f t="shared" si="84"/>
        <v>1023</v>
      </c>
    </row>
    <row r="922" spans="1:20" ht="14.45" x14ac:dyDescent="0.3">
      <c r="A922" s="9">
        <v>6771</v>
      </c>
      <c r="B922" s="9" t="s">
        <v>0</v>
      </c>
      <c r="C922" s="9" t="s">
        <v>511</v>
      </c>
      <c r="D922" s="9" t="s">
        <v>224</v>
      </c>
      <c r="E922" s="9" t="s">
        <v>223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1"/>
        <v>9_45-50</v>
      </c>
      <c r="O922" s="17" t="str">
        <f t="shared" si="82"/>
        <v>4_40-50</v>
      </c>
      <c r="P922" s="17" t="str">
        <f t="shared" si="83"/>
        <v>04_40-50</v>
      </c>
      <c r="Q922" s="9" t="s">
        <v>870</v>
      </c>
      <c r="R922" s="9" t="s">
        <v>631</v>
      </c>
      <c r="S922" s="9">
        <f t="shared" si="85"/>
        <v>312779574</v>
      </c>
      <c r="T922" s="9">
        <f t="shared" si="84"/>
        <v>4209685</v>
      </c>
    </row>
    <row r="923" spans="1:20" ht="14.45" x14ac:dyDescent="0.3">
      <c r="A923" s="9">
        <v>910</v>
      </c>
      <c r="B923" s="9" t="s">
        <v>0</v>
      </c>
      <c r="C923" s="9" t="s">
        <v>512</v>
      </c>
      <c r="D923" s="9" t="s">
        <v>222</v>
      </c>
      <c r="E923" s="9" t="s">
        <v>223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1"/>
        <v>9_45-50</v>
      </c>
      <c r="O923" s="17" t="str">
        <f t="shared" si="82"/>
        <v>4_40-50</v>
      </c>
      <c r="P923" s="17" t="str">
        <f t="shared" si="83"/>
        <v>04_40-50</v>
      </c>
      <c r="Q923" s="9" t="s">
        <v>870</v>
      </c>
      <c r="R923" s="9" t="s">
        <v>631</v>
      </c>
      <c r="S923" s="9">
        <f t="shared" si="85"/>
        <v>44257850</v>
      </c>
      <c r="T923" s="9">
        <f t="shared" si="84"/>
        <v>595664</v>
      </c>
    </row>
    <row r="924" spans="1:20" ht="14.45" x14ac:dyDescent="0.3">
      <c r="A924" s="9">
        <v>10</v>
      </c>
      <c r="B924" s="9" t="s">
        <v>0</v>
      </c>
      <c r="C924" s="9" t="s">
        <v>480</v>
      </c>
      <c r="D924" s="9" t="s">
        <v>224</v>
      </c>
      <c r="E924" s="9" t="s">
        <v>223</v>
      </c>
      <c r="F924" s="9" t="s">
        <v>5</v>
      </c>
      <c r="G924" s="9" t="s">
        <v>169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1"/>
        <v>9_45-50</v>
      </c>
      <c r="O924" s="17" t="str">
        <f t="shared" si="82"/>
        <v>4_40-50</v>
      </c>
      <c r="P924" s="17" t="str">
        <f t="shared" si="83"/>
        <v>04_40-50</v>
      </c>
      <c r="Q924" s="9" t="s">
        <v>870</v>
      </c>
      <c r="R924" s="9" t="s">
        <v>631</v>
      </c>
      <c r="S924" s="9">
        <f t="shared" si="85"/>
        <v>456470</v>
      </c>
      <c r="T924" s="9">
        <f t="shared" si="84"/>
        <v>6144</v>
      </c>
    </row>
    <row r="925" spans="1:20" ht="14.45" x14ac:dyDescent="0.3">
      <c r="A925" s="9">
        <v>881</v>
      </c>
      <c r="B925" s="9" t="s">
        <v>0</v>
      </c>
      <c r="C925" s="9" t="s">
        <v>536</v>
      </c>
      <c r="D925" s="9" t="s">
        <v>222</v>
      </c>
      <c r="E925" s="9" t="s">
        <v>223</v>
      </c>
      <c r="F925" s="9" t="s">
        <v>5</v>
      </c>
      <c r="G925" s="9" t="s">
        <v>182</v>
      </c>
      <c r="H925" s="9" t="s">
        <v>337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1"/>
        <v>11_55-60</v>
      </c>
      <c r="O925" s="17" t="str">
        <f t="shared" si="82"/>
        <v>5_50-60</v>
      </c>
      <c r="P925" s="17" t="str">
        <f t="shared" si="83"/>
        <v>05_50-60</v>
      </c>
      <c r="Q925" s="9" t="s">
        <v>870</v>
      </c>
      <c r="R925" s="9" t="s">
        <v>631</v>
      </c>
      <c r="S925" s="9">
        <f t="shared" si="85"/>
        <v>51068927</v>
      </c>
      <c r="T925" s="9">
        <f t="shared" si="84"/>
        <v>687334</v>
      </c>
    </row>
    <row r="926" spans="1:20" ht="14.45" x14ac:dyDescent="0.3">
      <c r="A926" s="9">
        <v>6</v>
      </c>
      <c r="B926" s="9" t="s">
        <v>0</v>
      </c>
      <c r="C926" s="9" t="s">
        <v>175</v>
      </c>
      <c r="D926" s="9" t="s">
        <v>225</v>
      </c>
      <c r="E926" s="9" t="s">
        <v>223</v>
      </c>
      <c r="F926" s="9" t="s">
        <v>5</v>
      </c>
      <c r="G926" s="9" t="s">
        <v>75</v>
      </c>
      <c r="H926" s="9" t="s">
        <v>153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1"/>
        <v>19_95-100</v>
      </c>
      <c r="O926" s="17" t="str">
        <f t="shared" si="82"/>
        <v>9_90-100</v>
      </c>
      <c r="P926" s="17" t="str">
        <f t="shared" si="83"/>
        <v>08_80&gt;</v>
      </c>
      <c r="Q926" s="9" t="s">
        <v>870</v>
      </c>
      <c r="R926" s="9" t="s">
        <v>631</v>
      </c>
      <c r="S926" s="9">
        <f t="shared" si="85"/>
        <v>579186</v>
      </c>
      <c r="T926" s="9">
        <f t="shared" si="84"/>
        <v>7795</v>
      </c>
    </row>
    <row r="927" spans="1:20" ht="14.45" x14ac:dyDescent="0.3">
      <c r="A927" s="9">
        <v>53</v>
      </c>
      <c r="B927" s="9" t="s">
        <v>0</v>
      </c>
      <c r="C927" s="9" t="s">
        <v>393</v>
      </c>
      <c r="D927" s="9" t="s">
        <v>225</v>
      </c>
      <c r="E927" s="9" t="s">
        <v>223</v>
      </c>
      <c r="F927" s="9" t="s">
        <v>5</v>
      </c>
      <c r="G927" s="9" t="s">
        <v>350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1"/>
        <v>21_105-110</v>
      </c>
      <c r="O927" s="17" t="str">
        <f t="shared" si="82"/>
        <v>10_100-110</v>
      </c>
      <c r="P927" s="17" t="str">
        <f t="shared" si="83"/>
        <v>08_80&gt;</v>
      </c>
      <c r="Q927" s="9" t="s">
        <v>870</v>
      </c>
      <c r="R927" s="9" t="s">
        <v>631</v>
      </c>
      <c r="S927" s="9">
        <f t="shared" si="85"/>
        <v>5722993</v>
      </c>
      <c r="T927" s="9">
        <f t="shared" si="84"/>
        <v>77025</v>
      </c>
    </row>
    <row r="928" spans="1:20" ht="14.45" x14ac:dyDescent="0.3">
      <c r="A928" s="9">
        <v>247</v>
      </c>
      <c r="B928" s="9" t="s">
        <v>0</v>
      </c>
      <c r="C928" s="9" t="s">
        <v>81</v>
      </c>
      <c r="D928" s="9" t="s">
        <v>225</v>
      </c>
      <c r="E928" s="9" t="s">
        <v>223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1"/>
        <v>16_80-85</v>
      </c>
      <c r="O928" s="17" t="str">
        <f t="shared" si="82"/>
        <v>8_80-90</v>
      </c>
      <c r="P928" s="17" t="str">
        <f t="shared" si="83"/>
        <v>08_80&gt;</v>
      </c>
      <c r="Q928" s="9" t="s">
        <v>870</v>
      </c>
      <c r="R928" s="9" t="s">
        <v>631</v>
      </c>
      <c r="S928" s="9">
        <f t="shared" si="85"/>
        <v>20748000</v>
      </c>
      <c r="T928" s="9">
        <f t="shared" si="84"/>
        <v>279246</v>
      </c>
    </row>
    <row r="929" spans="1:20" ht="14.45" x14ac:dyDescent="0.3">
      <c r="A929" s="9">
        <v>4</v>
      </c>
      <c r="B929" s="9" t="s">
        <v>0</v>
      </c>
      <c r="C929" s="9" t="s">
        <v>805</v>
      </c>
      <c r="D929" s="9" t="s">
        <v>225</v>
      </c>
      <c r="E929" s="9" t="s">
        <v>223</v>
      </c>
      <c r="F929" s="9" t="s">
        <v>5</v>
      </c>
      <c r="G929" s="9" t="s">
        <v>350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1"/>
        <v>25_125-130</v>
      </c>
      <c r="O929" s="17" t="str">
        <f t="shared" si="82"/>
        <v>12_120-130</v>
      </c>
      <c r="P929" s="17" t="str">
        <f t="shared" si="83"/>
        <v>08_80&gt;</v>
      </c>
      <c r="Q929" s="9" t="s">
        <v>870</v>
      </c>
      <c r="R929" s="9" t="s">
        <v>631</v>
      </c>
      <c r="S929" s="9">
        <f t="shared" si="85"/>
        <v>506008</v>
      </c>
      <c r="T929" s="9">
        <f t="shared" si="84"/>
        <v>6810</v>
      </c>
    </row>
    <row r="930" spans="1:20" ht="14.45" x14ac:dyDescent="0.3">
      <c r="A930" s="9">
        <v>834</v>
      </c>
      <c r="B930" s="9" t="s">
        <v>0</v>
      </c>
      <c r="C930" s="9" t="s">
        <v>806</v>
      </c>
      <c r="D930" s="9" t="s">
        <v>229</v>
      </c>
      <c r="E930" s="9" t="s">
        <v>223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1"/>
        <v>6_30-35</v>
      </c>
      <c r="O930" s="17" t="str">
        <f t="shared" si="82"/>
        <v>3_30-40</v>
      </c>
      <c r="P930" s="17" t="str">
        <f t="shared" si="83"/>
        <v>03_30-40</v>
      </c>
      <c r="Q930" s="9" t="s">
        <v>870</v>
      </c>
      <c r="R930" s="9" t="s">
        <v>631</v>
      </c>
      <c r="S930" s="9">
        <f t="shared" si="85"/>
        <v>27238440</v>
      </c>
      <c r="T930" s="9">
        <f t="shared" si="84"/>
        <v>366601</v>
      </c>
    </row>
    <row r="931" spans="1:20" ht="14.45" x14ac:dyDescent="0.3">
      <c r="A931" s="9">
        <v>4</v>
      </c>
      <c r="B931" s="9" t="s">
        <v>0</v>
      </c>
      <c r="C931" s="9" t="s">
        <v>807</v>
      </c>
      <c r="D931" s="9" t="s">
        <v>228</v>
      </c>
      <c r="E931" s="9" t="s">
        <v>223</v>
      </c>
      <c r="F931" s="9" t="s">
        <v>5</v>
      </c>
      <c r="G931" s="9" t="s">
        <v>182</v>
      </c>
      <c r="H931" s="9" t="s">
        <v>2</v>
      </c>
      <c r="I931" s="9">
        <v>13</v>
      </c>
      <c r="J931" s="9" t="s">
        <v>808</v>
      </c>
      <c r="K931" s="9" t="s">
        <v>7</v>
      </c>
      <c r="L931" s="9" t="s">
        <v>50</v>
      </c>
      <c r="M931" s="9">
        <v>140512</v>
      </c>
      <c r="N931" s="17" t="str">
        <f t="shared" si="81"/>
        <v>28_140-145</v>
      </c>
      <c r="O931" s="17" t="str">
        <f t="shared" si="82"/>
        <v>14_140-150</v>
      </c>
      <c r="P931" s="17" t="str">
        <f t="shared" si="83"/>
        <v>08_80&gt;</v>
      </c>
      <c r="Q931" s="9" t="s">
        <v>870</v>
      </c>
      <c r="R931" s="9" t="s">
        <v>631</v>
      </c>
      <c r="S931" s="9">
        <f t="shared" si="85"/>
        <v>562048</v>
      </c>
      <c r="T931" s="9">
        <f t="shared" si="84"/>
        <v>7565</v>
      </c>
    </row>
    <row r="932" spans="1:20" ht="14.45" x14ac:dyDescent="0.3">
      <c r="A932" s="9">
        <v>1332</v>
      </c>
      <c r="B932" s="9" t="s">
        <v>0</v>
      </c>
      <c r="C932" s="9" t="s">
        <v>513</v>
      </c>
      <c r="D932" s="9" t="s">
        <v>228</v>
      </c>
      <c r="E932" s="9" t="s">
        <v>223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1"/>
        <v>7_35-40</v>
      </c>
      <c r="O932" s="17" t="str">
        <f t="shared" si="82"/>
        <v>3_30-40</v>
      </c>
      <c r="P932" s="17" t="str">
        <f t="shared" si="83"/>
        <v>03_30-40</v>
      </c>
      <c r="Q932" s="9" t="s">
        <v>870</v>
      </c>
      <c r="R932" s="9" t="s">
        <v>631</v>
      </c>
      <c r="S932" s="9">
        <f t="shared" si="85"/>
        <v>47938680</v>
      </c>
      <c r="T932" s="9">
        <f t="shared" si="84"/>
        <v>645204</v>
      </c>
    </row>
    <row r="933" spans="1:20" ht="14.45" x14ac:dyDescent="0.3">
      <c r="A933" s="9">
        <v>2</v>
      </c>
      <c r="B933" s="9" t="s">
        <v>0</v>
      </c>
      <c r="C933" s="9" t="s">
        <v>809</v>
      </c>
      <c r="D933" s="9" t="s">
        <v>228</v>
      </c>
      <c r="E933" s="9" t="s">
        <v>223</v>
      </c>
      <c r="F933" s="9" t="s">
        <v>5</v>
      </c>
      <c r="G933" s="9" t="s">
        <v>182</v>
      </c>
      <c r="H933" s="9" t="s">
        <v>2</v>
      </c>
      <c r="I933" s="9">
        <v>13</v>
      </c>
      <c r="J933" s="9" t="s">
        <v>808</v>
      </c>
      <c r="L933" s="9" t="s">
        <v>50</v>
      </c>
      <c r="M933" s="9">
        <v>69428</v>
      </c>
      <c r="N933" s="17" t="str">
        <f t="shared" si="81"/>
        <v>13_65-70</v>
      </c>
      <c r="O933" s="17" t="str">
        <f t="shared" si="82"/>
        <v>6_60-70</v>
      </c>
      <c r="P933" s="17" t="str">
        <f t="shared" si="83"/>
        <v>06_60-70</v>
      </c>
      <c r="Q933" s="9" t="s">
        <v>870</v>
      </c>
      <c r="R933" s="9" t="s">
        <v>631</v>
      </c>
      <c r="S933" s="9">
        <f t="shared" si="85"/>
        <v>138856</v>
      </c>
      <c r="T933" s="9">
        <f t="shared" si="84"/>
        <v>1869</v>
      </c>
    </row>
    <row r="934" spans="1:20" ht="14.45" x14ac:dyDescent="0.3">
      <c r="A934" s="9">
        <v>4</v>
      </c>
      <c r="B934" s="9" t="s">
        <v>0</v>
      </c>
      <c r="C934" s="9" t="s">
        <v>810</v>
      </c>
      <c r="D934" s="9" t="s">
        <v>228</v>
      </c>
      <c r="E934" s="9" t="s">
        <v>223</v>
      </c>
      <c r="F934" s="9" t="s">
        <v>5</v>
      </c>
      <c r="G934" s="9" t="s">
        <v>182</v>
      </c>
      <c r="H934" s="9" t="s">
        <v>331</v>
      </c>
      <c r="I934" s="9">
        <v>13</v>
      </c>
      <c r="J934" s="9" t="s">
        <v>808</v>
      </c>
      <c r="L934" s="9" t="s">
        <v>50</v>
      </c>
      <c r="M934" s="9">
        <v>82166</v>
      </c>
      <c r="N934" s="17" t="str">
        <f t="shared" si="81"/>
        <v>16_80-85</v>
      </c>
      <c r="O934" s="17" t="str">
        <f t="shared" si="82"/>
        <v>8_80-90</v>
      </c>
      <c r="P934" s="17" t="str">
        <f t="shared" si="83"/>
        <v>08_80&gt;</v>
      </c>
      <c r="Q934" s="9" t="s">
        <v>870</v>
      </c>
      <c r="R934" s="9" t="s">
        <v>631</v>
      </c>
      <c r="S934" s="9">
        <f t="shared" si="85"/>
        <v>328664</v>
      </c>
      <c r="T934" s="9">
        <f t="shared" si="84"/>
        <v>4423</v>
      </c>
    </row>
    <row r="935" spans="1:20" ht="14.45" x14ac:dyDescent="0.3">
      <c r="A935" s="9">
        <v>55</v>
      </c>
      <c r="B935" s="9" t="s">
        <v>0</v>
      </c>
      <c r="C935" s="9" t="s">
        <v>811</v>
      </c>
      <c r="D935" s="9" t="s">
        <v>228</v>
      </c>
      <c r="E935" s="9" t="s">
        <v>223</v>
      </c>
      <c r="F935" s="9" t="s">
        <v>5</v>
      </c>
      <c r="G935" s="9" t="s">
        <v>518</v>
      </c>
      <c r="H935" s="9" t="s">
        <v>2</v>
      </c>
      <c r="I935" s="9">
        <v>13</v>
      </c>
      <c r="J935" s="9" t="s">
        <v>808</v>
      </c>
      <c r="L935" s="9" t="s">
        <v>50</v>
      </c>
      <c r="M935" s="9">
        <v>74290</v>
      </c>
      <c r="N935" s="17" t="str">
        <f t="shared" si="81"/>
        <v>14_70-75</v>
      </c>
      <c r="O935" s="17" t="str">
        <f t="shared" si="82"/>
        <v>7_70-80</v>
      </c>
      <c r="P935" s="17" t="str">
        <f t="shared" si="83"/>
        <v>07_70-80</v>
      </c>
      <c r="Q935" s="9" t="s">
        <v>870</v>
      </c>
      <c r="R935" s="9" t="s">
        <v>631</v>
      </c>
      <c r="S935" s="9">
        <f t="shared" si="85"/>
        <v>4085950</v>
      </c>
      <c r="T935" s="9">
        <f t="shared" si="84"/>
        <v>54993</v>
      </c>
    </row>
    <row r="936" spans="1:20" ht="14.45" x14ac:dyDescent="0.3">
      <c r="A936" s="9">
        <v>35</v>
      </c>
      <c r="B936" s="9" t="s">
        <v>0</v>
      </c>
      <c r="C936" s="9" t="s">
        <v>302</v>
      </c>
      <c r="D936" s="9" t="s">
        <v>228</v>
      </c>
      <c r="E936" s="9" t="s">
        <v>223</v>
      </c>
      <c r="F936" s="9" t="s">
        <v>1</v>
      </c>
      <c r="G936" s="9" t="s">
        <v>303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1"/>
        <v>12_60-65</v>
      </c>
      <c r="O936" s="17" t="str">
        <f t="shared" si="82"/>
        <v>6_60-70</v>
      </c>
      <c r="P936" s="17" t="str">
        <f t="shared" si="83"/>
        <v>06_60-70</v>
      </c>
      <c r="Q936" s="9" t="s">
        <v>870</v>
      </c>
      <c r="R936" s="9" t="s">
        <v>631</v>
      </c>
      <c r="S936" s="9">
        <f t="shared" si="85"/>
        <v>2161985</v>
      </c>
      <c r="T936" s="9">
        <f t="shared" si="84"/>
        <v>29098</v>
      </c>
    </row>
    <row r="937" spans="1:20" ht="14.45" x14ac:dyDescent="0.3">
      <c r="A937" s="9">
        <v>16</v>
      </c>
      <c r="B937" s="9" t="s">
        <v>0</v>
      </c>
      <c r="C937" s="9" t="s">
        <v>645</v>
      </c>
      <c r="D937" s="9" t="s">
        <v>228</v>
      </c>
      <c r="E937" s="9" t="s">
        <v>223</v>
      </c>
      <c r="F937" s="9" t="s">
        <v>5</v>
      </c>
      <c r="G937" s="9" t="s">
        <v>518</v>
      </c>
      <c r="H937" s="9" t="s">
        <v>646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1"/>
        <v>17_85-90</v>
      </c>
      <c r="O937" s="17" t="str">
        <f t="shared" si="82"/>
        <v>8_80-90</v>
      </c>
      <c r="P937" s="17" t="str">
        <f t="shared" si="83"/>
        <v>08_80&gt;</v>
      </c>
      <c r="Q937" s="9" t="s">
        <v>870</v>
      </c>
      <c r="R937" s="9" t="s">
        <v>631</v>
      </c>
      <c r="S937" s="9">
        <f t="shared" si="85"/>
        <v>1437680</v>
      </c>
      <c r="T937" s="9">
        <f t="shared" si="84"/>
        <v>19350</v>
      </c>
    </row>
    <row r="938" spans="1:20" ht="14.45" x14ac:dyDescent="0.3">
      <c r="A938" s="9">
        <v>2</v>
      </c>
      <c r="B938" s="9" t="s">
        <v>0</v>
      </c>
      <c r="C938" s="9" t="s">
        <v>812</v>
      </c>
      <c r="D938" s="9" t="s">
        <v>228</v>
      </c>
      <c r="E938" s="9" t="s">
        <v>223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1"/>
        <v>14_70-75</v>
      </c>
      <c r="O938" s="17" t="str">
        <f t="shared" si="82"/>
        <v>7_70-80</v>
      </c>
      <c r="P938" s="17" t="str">
        <f t="shared" si="83"/>
        <v>07_70-80</v>
      </c>
      <c r="Q938" s="9" t="s">
        <v>870</v>
      </c>
      <c r="R938" s="9" t="s">
        <v>631</v>
      </c>
      <c r="S938" s="9">
        <f t="shared" si="85"/>
        <v>148044</v>
      </c>
      <c r="T938" s="9">
        <f t="shared" si="84"/>
        <v>1993</v>
      </c>
    </row>
    <row r="939" spans="1:20" ht="14.45" x14ac:dyDescent="0.3">
      <c r="A939" s="9">
        <v>2</v>
      </c>
      <c r="B939" s="9" t="s">
        <v>0</v>
      </c>
      <c r="C939" s="9" t="s">
        <v>192</v>
      </c>
      <c r="D939" s="9" t="s">
        <v>228</v>
      </c>
      <c r="E939" s="9" t="s">
        <v>223</v>
      </c>
      <c r="F939" s="9" t="s">
        <v>5</v>
      </c>
      <c r="G939" s="9" t="s">
        <v>182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1"/>
        <v>13_65-70</v>
      </c>
      <c r="O939" s="17" t="str">
        <f t="shared" si="82"/>
        <v>6_60-70</v>
      </c>
      <c r="P939" s="17" t="str">
        <f t="shared" si="83"/>
        <v>06_60-70</v>
      </c>
      <c r="Q939" s="9" t="s">
        <v>870</v>
      </c>
      <c r="R939" s="9" t="s">
        <v>631</v>
      </c>
      <c r="S939" s="9">
        <f t="shared" si="85"/>
        <v>139628</v>
      </c>
      <c r="T939" s="9">
        <f t="shared" si="84"/>
        <v>1879</v>
      </c>
    </row>
    <row r="940" spans="1:20" ht="14.45" x14ac:dyDescent="0.3">
      <c r="A940" s="9">
        <v>4</v>
      </c>
      <c r="B940" s="9" t="s">
        <v>0</v>
      </c>
      <c r="C940" s="9" t="s">
        <v>193</v>
      </c>
      <c r="D940" s="9" t="s">
        <v>228</v>
      </c>
      <c r="E940" s="9" t="s">
        <v>223</v>
      </c>
      <c r="F940" s="9" t="s">
        <v>5</v>
      </c>
      <c r="G940" s="9" t="s">
        <v>182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1"/>
        <v>16_80-85</v>
      </c>
      <c r="O940" s="17" t="str">
        <f t="shared" si="82"/>
        <v>8_80-90</v>
      </c>
      <c r="P940" s="17" t="str">
        <f t="shared" si="83"/>
        <v>08_80&gt;</v>
      </c>
      <c r="Q940" s="9" t="s">
        <v>870</v>
      </c>
      <c r="R940" s="9" t="s">
        <v>631</v>
      </c>
      <c r="S940" s="9">
        <f t="shared" si="85"/>
        <v>320124</v>
      </c>
      <c r="T940" s="9">
        <f t="shared" si="84"/>
        <v>4309</v>
      </c>
    </row>
    <row r="941" spans="1:20" ht="14.45" x14ac:dyDescent="0.3">
      <c r="A941" s="9">
        <v>16</v>
      </c>
      <c r="B941" s="9" t="s">
        <v>0</v>
      </c>
      <c r="C941" s="9" t="s">
        <v>570</v>
      </c>
      <c r="D941" s="9" t="s">
        <v>228</v>
      </c>
      <c r="E941" s="9" t="s">
        <v>223</v>
      </c>
      <c r="F941" s="9" t="s">
        <v>5</v>
      </c>
      <c r="G941" s="9" t="s">
        <v>518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1"/>
        <v>15_75-80</v>
      </c>
      <c r="O941" s="17" t="str">
        <f t="shared" si="82"/>
        <v>7_70-80</v>
      </c>
      <c r="P941" s="17" t="str">
        <f t="shared" si="83"/>
        <v>07_70-80</v>
      </c>
      <c r="Q941" s="9" t="s">
        <v>870</v>
      </c>
      <c r="R941" s="9" t="s">
        <v>631</v>
      </c>
      <c r="S941" s="9">
        <f t="shared" si="85"/>
        <v>1276800</v>
      </c>
      <c r="T941" s="9">
        <f t="shared" si="84"/>
        <v>17184</v>
      </c>
    </row>
    <row r="942" spans="1:20" ht="14.45" x14ac:dyDescent="0.3">
      <c r="A942" s="9">
        <v>5</v>
      </c>
      <c r="B942" s="9" t="s">
        <v>0</v>
      </c>
      <c r="C942" s="9" t="s">
        <v>813</v>
      </c>
      <c r="D942" s="9" t="s">
        <v>228</v>
      </c>
      <c r="E942" s="9" t="s">
        <v>223</v>
      </c>
      <c r="F942" s="9" t="s">
        <v>5</v>
      </c>
      <c r="G942" s="9" t="s">
        <v>182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1"/>
        <v>21_105-110</v>
      </c>
      <c r="O942" s="17" t="str">
        <f t="shared" si="82"/>
        <v>10_100-110</v>
      </c>
      <c r="P942" s="17" t="str">
        <f t="shared" si="83"/>
        <v>08_80&gt;</v>
      </c>
      <c r="Q942" s="9" t="s">
        <v>870</v>
      </c>
      <c r="R942" s="9" t="s">
        <v>631</v>
      </c>
      <c r="S942" s="9">
        <f t="shared" si="85"/>
        <v>547900</v>
      </c>
      <c r="T942" s="9">
        <f t="shared" si="84"/>
        <v>7374</v>
      </c>
    </row>
    <row r="943" spans="1:20" ht="14.45" x14ac:dyDescent="0.3">
      <c r="A943" s="9">
        <v>8</v>
      </c>
      <c r="B943" s="9" t="s">
        <v>0</v>
      </c>
      <c r="C943" s="9" t="s">
        <v>814</v>
      </c>
      <c r="D943" s="9" t="s">
        <v>228</v>
      </c>
      <c r="E943" s="9" t="s">
        <v>223</v>
      </c>
      <c r="F943" s="9" t="s">
        <v>5</v>
      </c>
      <c r="G943" s="9" t="s">
        <v>518</v>
      </c>
      <c r="H943" s="9" t="s">
        <v>331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1"/>
        <v>24_120-125</v>
      </c>
      <c r="O943" s="17" t="str">
        <f t="shared" si="82"/>
        <v>12_120-130</v>
      </c>
      <c r="P943" s="17" t="str">
        <f t="shared" si="83"/>
        <v>08_80&gt;</v>
      </c>
      <c r="Q943" s="9" t="s">
        <v>870</v>
      </c>
      <c r="R943" s="9" t="s">
        <v>631</v>
      </c>
      <c r="S943" s="9">
        <f t="shared" si="85"/>
        <v>968288</v>
      </c>
      <c r="T943" s="9">
        <f t="shared" si="84"/>
        <v>13032</v>
      </c>
    </row>
    <row r="944" spans="1:20" ht="14.45" x14ac:dyDescent="0.3">
      <c r="A944" s="9">
        <v>76</v>
      </c>
      <c r="B944" s="9" t="s">
        <v>0</v>
      </c>
      <c r="C944" s="9" t="s">
        <v>647</v>
      </c>
      <c r="D944" s="9" t="s">
        <v>228</v>
      </c>
      <c r="E944" s="9" t="s">
        <v>223</v>
      </c>
      <c r="F944" s="9" t="s">
        <v>5</v>
      </c>
      <c r="G944" s="9" t="s">
        <v>518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1"/>
        <v>20_100-105</v>
      </c>
      <c r="O944" s="17" t="str">
        <f t="shared" si="82"/>
        <v>10_100-110</v>
      </c>
      <c r="P944" s="17" t="str">
        <f t="shared" si="83"/>
        <v>08_80&gt;</v>
      </c>
      <c r="Q944" s="9" t="s">
        <v>870</v>
      </c>
      <c r="R944" s="9" t="s">
        <v>631</v>
      </c>
      <c r="S944" s="9">
        <f t="shared" si="85"/>
        <v>7790304</v>
      </c>
      <c r="T944" s="9">
        <f t="shared" si="84"/>
        <v>104849</v>
      </c>
    </row>
    <row r="945" spans="1:20" ht="14.45" x14ac:dyDescent="0.3">
      <c r="A945" s="9">
        <v>8</v>
      </c>
      <c r="B945" s="9" t="s">
        <v>0</v>
      </c>
      <c r="C945" s="9" t="s">
        <v>815</v>
      </c>
      <c r="D945" s="9" t="s">
        <v>228</v>
      </c>
      <c r="E945" s="9" t="s">
        <v>223</v>
      </c>
      <c r="F945" s="9" t="s">
        <v>5</v>
      </c>
      <c r="G945" s="9" t="s">
        <v>653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1"/>
        <v>25_125-130</v>
      </c>
      <c r="O945" s="17" t="str">
        <f t="shared" si="82"/>
        <v>12_120-130</v>
      </c>
      <c r="P945" s="17" t="str">
        <f t="shared" si="83"/>
        <v>08_80&gt;</v>
      </c>
      <c r="Q945" s="9" t="s">
        <v>870</v>
      </c>
      <c r="R945" s="9" t="s">
        <v>631</v>
      </c>
      <c r="S945" s="9">
        <f t="shared" si="85"/>
        <v>1012584</v>
      </c>
      <c r="T945" s="9">
        <f t="shared" si="84"/>
        <v>13628</v>
      </c>
    </row>
    <row r="946" spans="1:20" ht="14.45" x14ac:dyDescent="0.3">
      <c r="A946" s="9">
        <v>12</v>
      </c>
      <c r="B946" s="9" t="s">
        <v>0</v>
      </c>
      <c r="C946" s="9" t="s">
        <v>330</v>
      </c>
      <c r="D946" s="9" t="s">
        <v>228</v>
      </c>
      <c r="E946" s="9" t="s">
        <v>227</v>
      </c>
      <c r="F946" s="9" t="s">
        <v>5</v>
      </c>
      <c r="G946" s="9" t="s">
        <v>169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1"/>
        <v>13_65-70</v>
      </c>
      <c r="O946" s="17" t="str">
        <f t="shared" si="82"/>
        <v>6_60-70</v>
      </c>
      <c r="P946" s="17" t="str">
        <f t="shared" si="83"/>
        <v>06_60-70</v>
      </c>
      <c r="Q946" s="9" t="s">
        <v>870</v>
      </c>
      <c r="R946" s="9" t="s">
        <v>631</v>
      </c>
      <c r="S946" s="9">
        <f t="shared" si="85"/>
        <v>809340</v>
      </c>
      <c r="T946" s="9">
        <f t="shared" si="84"/>
        <v>10893</v>
      </c>
    </row>
    <row r="947" spans="1:20" ht="14.45" x14ac:dyDescent="0.3">
      <c r="A947" s="9">
        <v>232</v>
      </c>
      <c r="B947" s="9" t="s">
        <v>0</v>
      </c>
      <c r="C947" s="9" t="s">
        <v>648</v>
      </c>
      <c r="D947" s="9" t="s">
        <v>224</v>
      </c>
      <c r="E947" s="9" t="s">
        <v>227</v>
      </c>
      <c r="F947" s="9" t="s">
        <v>5</v>
      </c>
      <c r="G947" s="9" t="s">
        <v>518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1"/>
        <v>14_70-75</v>
      </c>
      <c r="O947" s="17" t="str">
        <f t="shared" si="82"/>
        <v>7_70-80</v>
      </c>
      <c r="P947" s="17" t="str">
        <f t="shared" si="83"/>
        <v>07_70-80</v>
      </c>
      <c r="Q947" s="9" t="s">
        <v>870</v>
      </c>
      <c r="R947" s="9" t="s">
        <v>631</v>
      </c>
      <c r="S947" s="9">
        <f t="shared" si="85"/>
        <v>16634400</v>
      </c>
      <c r="T947" s="9">
        <f t="shared" si="84"/>
        <v>223882</v>
      </c>
    </row>
    <row r="948" spans="1:20" ht="14.45" x14ac:dyDescent="0.3">
      <c r="A948" s="9">
        <v>31</v>
      </c>
      <c r="B948" s="9" t="s">
        <v>0</v>
      </c>
      <c r="C948" s="9" t="s">
        <v>301</v>
      </c>
      <c r="D948" s="9" t="s">
        <v>224</v>
      </c>
      <c r="E948" s="9" t="s">
        <v>227</v>
      </c>
      <c r="F948" s="9" t="s">
        <v>5</v>
      </c>
      <c r="G948" s="9" t="s">
        <v>169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1"/>
        <v>14_70-75</v>
      </c>
      <c r="O948" s="17" t="str">
        <f t="shared" si="82"/>
        <v>7_70-80</v>
      </c>
      <c r="P948" s="17" t="str">
        <f t="shared" si="83"/>
        <v>07_70-80</v>
      </c>
      <c r="Q948" s="9" t="s">
        <v>870</v>
      </c>
      <c r="R948" s="9" t="s">
        <v>631</v>
      </c>
      <c r="S948" s="9">
        <f t="shared" si="85"/>
        <v>2265387</v>
      </c>
      <c r="T948" s="9">
        <f t="shared" si="84"/>
        <v>30490</v>
      </c>
    </row>
    <row r="949" spans="1:20" ht="14.45" x14ac:dyDescent="0.3">
      <c r="A949" s="9">
        <v>6</v>
      </c>
      <c r="B949" s="9" t="s">
        <v>0</v>
      </c>
      <c r="C949" s="9" t="s">
        <v>650</v>
      </c>
      <c r="D949" s="9" t="s">
        <v>224</v>
      </c>
      <c r="E949" s="9" t="s">
        <v>227</v>
      </c>
      <c r="F949" s="9" t="s">
        <v>5</v>
      </c>
      <c r="G949" s="9" t="s">
        <v>518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1"/>
        <v>15_75-80</v>
      </c>
      <c r="O949" s="17" t="str">
        <f t="shared" si="82"/>
        <v>7_70-80</v>
      </c>
      <c r="P949" s="17" t="str">
        <f t="shared" si="83"/>
        <v>07_70-80</v>
      </c>
      <c r="Q949" s="9" t="s">
        <v>870</v>
      </c>
      <c r="R949" s="9" t="s">
        <v>631</v>
      </c>
      <c r="S949" s="9">
        <f t="shared" si="85"/>
        <v>461550</v>
      </c>
      <c r="T949" s="9">
        <f t="shared" si="84"/>
        <v>6212</v>
      </c>
    </row>
    <row r="950" spans="1:20" ht="14.45" x14ac:dyDescent="0.3">
      <c r="A950" s="9">
        <v>2</v>
      </c>
      <c r="B950" s="9" t="s">
        <v>0</v>
      </c>
      <c r="C950" s="9" t="s">
        <v>816</v>
      </c>
      <c r="D950" s="9" t="s">
        <v>228</v>
      </c>
      <c r="E950" s="9" t="s">
        <v>227</v>
      </c>
      <c r="F950" s="9" t="s">
        <v>5</v>
      </c>
      <c r="G950" s="9" t="s">
        <v>518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1"/>
        <v>21_105-110</v>
      </c>
      <c r="O950" s="17" t="str">
        <f t="shared" si="82"/>
        <v>10_100-110</v>
      </c>
      <c r="P950" s="17" t="str">
        <f t="shared" si="83"/>
        <v>08_80&gt;</v>
      </c>
      <c r="Q950" s="9" t="s">
        <v>870</v>
      </c>
      <c r="R950" s="9" t="s">
        <v>631</v>
      </c>
      <c r="S950" s="9">
        <f t="shared" si="85"/>
        <v>210536</v>
      </c>
      <c r="T950" s="9">
        <f t="shared" si="84"/>
        <v>2834</v>
      </c>
    </row>
    <row r="951" spans="1:20" ht="14.45" x14ac:dyDescent="0.3">
      <c r="A951" s="9">
        <v>4</v>
      </c>
      <c r="B951" s="9" t="s">
        <v>0</v>
      </c>
      <c r="C951" s="9" t="s">
        <v>651</v>
      </c>
      <c r="D951" s="9" t="s">
        <v>228</v>
      </c>
      <c r="E951" s="9" t="s">
        <v>227</v>
      </c>
      <c r="F951" s="9" t="s">
        <v>5</v>
      </c>
      <c r="G951" s="9" t="s">
        <v>169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1"/>
        <v>24_120-125</v>
      </c>
      <c r="O951" s="17" t="str">
        <f t="shared" si="82"/>
        <v>12_120-130</v>
      </c>
      <c r="P951" s="17" t="str">
        <f t="shared" si="83"/>
        <v>08_80&gt;</v>
      </c>
      <c r="Q951" s="9" t="s">
        <v>870</v>
      </c>
      <c r="R951" s="9" t="s">
        <v>631</v>
      </c>
      <c r="S951" s="9">
        <f t="shared" si="85"/>
        <v>495584</v>
      </c>
      <c r="T951" s="9">
        <f t="shared" si="84"/>
        <v>6670</v>
      </c>
    </row>
    <row r="952" spans="1:20" ht="14.45" x14ac:dyDescent="0.3">
      <c r="A952" s="9">
        <v>2</v>
      </c>
      <c r="B952" s="9" t="s">
        <v>0</v>
      </c>
      <c r="C952" s="9" t="s">
        <v>817</v>
      </c>
      <c r="D952" s="9" t="s">
        <v>228</v>
      </c>
      <c r="E952" s="9" t="s">
        <v>227</v>
      </c>
      <c r="F952" s="9" t="s">
        <v>5</v>
      </c>
      <c r="G952" s="9" t="s">
        <v>169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1"/>
        <v>27_135-140</v>
      </c>
      <c r="O952" s="17" t="str">
        <f t="shared" si="82"/>
        <v>13_130-140</v>
      </c>
      <c r="P952" s="17" t="str">
        <f t="shared" si="83"/>
        <v>08_80&gt;</v>
      </c>
      <c r="Q952" s="9" t="s">
        <v>870</v>
      </c>
      <c r="R952" s="9" t="s">
        <v>631</v>
      </c>
      <c r="S952" s="9">
        <f t="shared" si="85"/>
        <v>277980</v>
      </c>
      <c r="T952" s="9">
        <f t="shared" si="84"/>
        <v>3741</v>
      </c>
    </row>
    <row r="953" spans="1:20" ht="14.45" x14ac:dyDescent="0.3">
      <c r="A953" s="9">
        <v>82</v>
      </c>
      <c r="B953" s="9" t="s">
        <v>9</v>
      </c>
      <c r="C953" s="9" t="s">
        <v>654</v>
      </c>
      <c r="D953" s="9" t="s">
        <v>228</v>
      </c>
      <c r="E953" s="9" t="s">
        <v>223</v>
      </c>
      <c r="F953" s="9" t="s">
        <v>5</v>
      </c>
      <c r="G953" s="9" t="s">
        <v>182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1"/>
        <v>25_125-130</v>
      </c>
      <c r="O953" s="17" t="str">
        <f t="shared" si="82"/>
        <v>12_120-130</v>
      </c>
      <c r="P953" s="17" t="str">
        <f t="shared" si="83"/>
        <v>08_80&gt;</v>
      </c>
      <c r="Q953" s="9" t="s">
        <v>870</v>
      </c>
      <c r="R953" s="9" t="s">
        <v>631</v>
      </c>
      <c r="S953" s="9">
        <f t="shared" si="85"/>
        <v>10458444</v>
      </c>
      <c r="T953" s="9">
        <f t="shared" si="84"/>
        <v>140760</v>
      </c>
    </row>
    <row r="954" spans="1:20" ht="14.45" x14ac:dyDescent="0.3">
      <c r="A954" s="9">
        <v>107</v>
      </c>
      <c r="B954" s="9" t="s">
        <v>9</v>
      </c>
      <c r="C954" s="9" t="s">
        <v>348</v>
      </c>
      <c r="D954" s="9" t="s">
        <v>228</v>
      </c>
      <c r="E954" s="9" t="s">
        <v>223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1"/>
        <v>20_100-105</v>
      </c>
      <c r="O954" s="17" t="str">
        <f t="shared" si="82"/>
        <v>10_100-110</v>
      </c>
      <c r="P954" s="17" t="str">
        <f t="shared" si="83"/>
        <v>08_80&gt;</v>
      </c>
      <c r="Q954" s="9" t="s">
        <v>870</v>
      </c>
      <c r="R954" s="9" t="s">
        <v>631</v>
      </c>
      <c r="S954" s="9">
        <f t="shared" si="85"/>
        <v>10948561</v>
      </c>
      <c r="T954" s="9">
        <f t="shared" si="84"/>
        <v>147356</v>
      </c>
    </row>
    <row r="955" spans="1:20" ht="14.45" x14ac:dyDescent="0.3">
      <c r="A955" s="9">
        <v>7529</v>
      </c>
      <c r="B955" s="9" t="s">
        <v>9</v>
      </c>
      <c r="C955" s="9" t="s">
        <v>537</v>
      </c>
      <c r="D955" s="9" t="s">
        <v>228</v>
      </c>
      <c r="E955" s="9" t="s">
        <v>223</v>
      </c>
      <c r="F955" s="9" t="s">
        <v>9</v>
      </c>
      <c r="G955" s="9" t="s">
        <v>538</v>
      </c>
      <c r="H955" s="9" t="s">
        <v>2</v>
      </c>
      <c r="I955" s="9">
        <v>13</v>
      </c>
      <c r="J955" s="9" t="s">
        <v>43</v>
      </c>
      <c r="L955" s="9" t="s">
        <v>539</v>
      </c>
      <c r="M955" s="9">
        <v>144348</v>
      </c>
      <c r="N955" s="17" t="str">
        <f t="shared" si="81"/>
        <v>28_140-145</v>
      </c>
      <c r="O955" s="17" t="str">
        <f t="shared" si="82"/>
        <v>14_140-150</v>
      </c>
      <c r="P955" s="17" t="str">
        <f t="shared" si="83"/>
        <v>08_80&gt;</v>
      </c>
      <c r="Q955" s="9" t="s">
        <v>870</v>
      </c>
      <c r="R955" s="9" t="s">
        <v>631</v>
      </c>
      <c r="S955" s="9">
        <f t="shared" si="85"/>
        <v>1086796092</v>
      </c>
      <c r="T955" s="9">
        <f t="shared" si="84"/>
        <v>14627134</v>
      </c>
    </row>
    <row r="956" spans="1:20" ht="14.45" x14ac:dyDescent="0.3">
      <c r="A956" s="9">
        <v>849</v>
      </c>
      <c r="B956" s="9" t="s">
        <v>9</v>
      </c>
      <c r="C956" s="9" t="s">
        <v>332</v>
      </c>
      <c r="D956" s="9" t="s">
        <v>228</v>
      </c>
      <c r="E956" s="9" t="s">
        <v>223</v>
      </c>
      <c r="F956" s="9" t="s">
        <v>5</v>
      </c>
      <c r="G956" s="9" t="s">
        <v>182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1"/>
        <v>42_210-215</v>
      </c>
      <c r="O956" s="17" t="str">
        <f t="shared" si="82"/>
        <v>21_210-220</v>
      </c>
      <c r="P956" s="17" t="str">
        <f t="shared" si="83"/>
        <v>08_80&gt;</v>
      </c>
      <c r="Q956" s="9" t="s">
        <v>870</v>
      </c>
      <c r="R956" s="9" t="s">
        <v>631</v>
      </c>
      <c r="S956" s="9">
        <f t="shared" si="85"/>
        <v>178493760</v>
      </c>
      <c r="T956" s="9">
        <f t="shared" si="84"/>
        <v>2402339</v>
      </c>
    </row>
    <row r="957" spans="1:20" ht="14.45" x14ac:dyDescent="0.3">
      <c r="A957" s="9">
        <v>2691</v>
      </c>
      <c r="B957" s="9" t="s">
        <v>9</v>
      </c>
      <c r="C957" s="9" t="s">
        <v>540</v>
      </c>
      <c r="D957" s="9" t="s">
        <v>228</v>
      </c>
      <c r="E957" s="9" t="s">
        <v>223</v>
      </c>
      <c r="F957" s="9" t="s">
        <v>9</v>
      </c>
      <c r="G957" s="9" t="s">
        <v>538</v>
      </c>
      <c r="H957" s="9" t="s">
        <v>2</v>
      </c>
      <c r="I957" s="9">
        <v>13</v>
      </c>
      <c r="J957" s="9" t="s">
        <v>43</v>
      </c>
      <c r="L957" s="9" t="s">
        <v>539</v>
      </c>
      <c r="M957" s="9">
        <v>165865</v>
      </c>
      <c r="N957" s="17" t="str">
        <f t="shared" ref="N957:N1020" si="86">CONCATENATE(ROUNDDOWN(M957/5000,0),"_",ROUNDDOWN(M957/5000,0)*5,"-",ROUNDUP((M957+1)/5000,0)*5)</f>
        <v>33_165-170</v>
      </c>
      <c r="O957" s="17" t="str">
        <f t="shared" ref="O957:O1020" si="87">CONCATENATE(ROUNDDOWN(M957/10000,0),"_",ROUNDDOWN(M957/10000,0)*10,"-",ROUNDUP((M957+1)/10000,0)*10)</f>
        <v>16_160-170</v>
      </c>
      <c r="P957" s="17" t="str">
        <f t="shared" ref="P957:P1020" si="88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870</v>
      </c>
      <c r="R957" s="9" t="s">
        <v>631</v>
      </c>
      <c r="S957" s="9">
        <f t="shared" si="85"/>
        <v>446342715</v>
      </c>
      <c r="T957" s="9">
        <f t="shared" ref="T957:T1020" si="89">ROUND(S957/74.3,0)</f>
        <v>6007304</v>
      </c>
    </row>
    <row r="958" spans="1:20" ht="14.45" x14ac:dyDescent="0.3">
      <c r="A958" s="9">
        <v>3062</v>
      </c>
      <c r="B958" s="9" t="s">
        <v>9</v>
      </c>
      <c r="C958" s="9" t="s">
        <v>194</v>
      </c>
      <c r="D958" s="9" t="s">
        <v>225</v>
      </c>
      <c r="E958" s="9" t="s">
        <v>223</v>
      </c>
      <c r="F958" s="9" t="s">
        <v>5</v>
      </c>
      <c r="G958" s="9" t="s">
        <v>75</v>
      </c>
      <c r="H958" s="9" t="s">
        <v>449</v>
      </c>
      <c r="I958" s="9">
        <v>16</v>
      </c>
      <c r="J958" s="9" t="s">
        <v>195</v>
      </c>
      <c r="L958" s="9" t="s">
        <v>50</v>
      </c>
      <c r="M958" s="9">
        <v>367890</v>
      </c>
      <c r="N958" s="17" t="str">
        <f t="shared" si="86"/>
        <v>73_365-370</v>
      </c>
      <c r="O958" s="17" t="str">
        <f t="shared" si="87"/>
        <v>36_360-370</v>
      </c>
      <c r="P958" s="17" t="str">
        <f t="shared" si="88"/>
        <v>08_80&gt;</v>
      </c>
      <c r="Q958" s="9" t="s">
        <v>870</v>
      </c>
      <c r="R958" s="9" t="s">
        <v>631</v>
      </c>
      <c r="S958" s="9">
        <f t="shared" si="85"/>
        <v>1126479180</v>
      </c>
      <c r="T958" s="9">
        <f t="shared" si="89"/>
        <v>15161227</v>
      </c>
    </row>
    <row r="959" spans="1:20" ht="14.45" x14ac:dyDescent="0.3">
      <c r="A959" s="9">
        <v>139</v>
      </c>
      <c r="B959" s="9" t="s">
        <v>10</v>
      </c>
      <c r="C959" s="9" t="s">
        <v>656</v>
      </c>
      <c r="D959" s="9" t="s">
        <v>228</v>
      </c>
      <c r="E959" s="9" t="s">
        <v>223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86"/>
        <v>6_30-35</v>
      </c>
      <c r="O959" s="17" t="str">
        <f t="shared" si="87"/>
        <v>3_30-40</v>
      </c>
      <c r="P959" s="17" t="str">
        <f t="shared" si="88"/>
        <v>03_30-40</v>
      </c>
      <c r="Q959" s="9" t="s">
        <v>870</v>
      </c>
      <c r="R959" s="9" t="s">
        <v>631</v>
      </c>
      <c r="S959" s="9">
        <f t="shared" si="85"/>
        <v>4548358</v>
      </c>
      <c r="T959" s="9">
        <f t="shared" si="89"/>
        <v>61216</v>
      </c>
    </row>
    <row r="960" spans="1:20" ht="14.45" x14ac:dyDescent="0.3">
      <c r="A960" s="9">
        <v>206</v>
      </c>
      <c r="B960" s="9" t="s">
        <v>10</v>
      </c>
      <c r="C960" s="9" t="s">
        <v>96</v>
      </c>
      <c r="D960" s="9" t="s">
        <v>225</v>
      </c>
      <c r="E960" s="9" t="s">
        <v>223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86"/>
        <v>12_60-65</v>
      </c>
      <c r="O960" s="17" t="str">
        <f t="shared" si="87"/>
        <v>6_60-70</v>
      </c>
      <c r="P960" s="17" t="str">
        <f t="shared" si="88"/>
        <v>06_60-70</v>
      </c>
      <c r="Q960" s="9" t="s">
        <v>870</v>
      </c>
      <c r="R960" s="9" t="s">
        <v>631</v>
      </c>
      <c r="S960" s="9">
        <f t="shared" si="85"/>
        <v>13292562</v>
      </c>
      <c r="T960" s="9">
        <f t="shared" si="89"/>
        <v>178904</v>
      </c>
    </row>
    <row r="961" spans="1:20" ht="14.45" x14ac:dyDescent="0.3">
      <c r="A961" s="9">
        <v>30</v>
      </c>
      <c r="B961" s="9" t="s">
        <v>10</v>
      </c>
      <c r="C961" s="9" t="s">
        <v>335</v>
      </c>
      <c r="D961" s="9" t="s">
        <v>225</v>
      </c>
      <c r="E961" s="9" t="s">
        <v>223</v>
      </c>
      <c r="F961" s="9" t="s">
        <v>1</v>
      </c>
      <c r="G961" s="9" t="s">
        <v>303</v>
      </c>
      <c r="H961" s="9" t="s">
        <v>148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86"/>
        <v>16_80-85</v>
      </c>
      <c r="O961" s="17" t="str">
        <f t="shared" si="87"/>
        <v>8_80-90</v>
      </c>
      <c r="P961" s="17" t="str">
        <f t="shared" si="88"/>
        <v>08_80&gt;</v>
      </c>
      <c r="Q961" s="9" t="s">
        <v>870</v>
      </c>
      <c r="R961" s="9" t="s">
        <v>631</v>
      </c>
      <c r="S961" s="9">
        <f t="shared" si="85"/>
        <v>2491620</v>
      </c>
      <c r="T961" s="9">
        <f t="shared" si="89"/>
        <v>33535</v>
      </c>
    </row>
    <row r="962" spans="1:20" ht="14.45" x14ac:dyDescent="0.3">
      <c r="A962" s="9">
        <v>2612</v>
      </c>
      <c r="B962" s="9" t="s">
        <v>10</v>
      </c>
      <c r="C962" s="9" t="s">
        <v>514</v>
      </c>
      <c r="D962" s="9" t="s">
        <v>225</v>
      </c>
      <c r="E962" s="9" t="s">
        <v>223</v>
      </c>
      <c r="F962" s="9" t="s">
        <v>5</v>
      </c>
      <c r="G962" s="9" t="s">
        <v>350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86"/>
        <v>14_70-75</v>
      </c>
      <c r="O962" s="17" t="str">
        <f t="shared" si="87"/>
        <v>7_70-80</v>
      </c>
      <c r="P962" s="17" t="str">
        <f t="shared" si="88"/>
        <v>07_70-80</v>
      </c>
      <c r="Q962" s="9" t="s">
        <v>870</v>
      </c>
      <c r="R962" s="9" t="s">
        <v>631</v>
      </c>
      <c r="S962" s="9">
        <f t="shared" si="85"/>
        <v>195158192</v>
      </c>
      <c r="T962" s="9">
        <f t="shared" si="89"/>
        <v>2626624</v>
      </c>
    </row>
    <row r="963" spans="1:20" ht="14.45" x14ac:dyDescent="0.3">
      <c r="A963" s="9">
        <v>162</v>
      </c>
      <c r="B963" s="9" t="s">
        <v>10</v>
      </c>
      <c r="C963" s="9" t="s">
        <v>1012</v>
      </c>
      <c r="D963" s="9" t="s">
        <v>225</v>
      </c>
      <c r="E963" s="9" t="s">
        <v>223</v>
      </c>
      <c r="F963" s="9" t="s">
        <v>5</v>
      </c>
      <c r="G963" s="9" t="s">
        <v>657</v>
      </c>
      <c r="H963" s="9" t="s">
        <v>658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86"/>
        <v>25_125-130</v>
      </c>
      <c r="O963" s="17" t="str">
        <f t="shared" si="87"/>
        <v>12_120-130</v>
      </c>
      <c r="P963" s="17" t="str">
        <f t="shared" si="88"/>
        <v>08_80&gt;</v>
      </c>
      <c r="Q963" s="9" t="s">
        <v>870</v>
      </c>
      <c r="R963" s="9" t="s">
        <v>631</v>
      </c>
      <c r="S963" s="9">
        <f t="shared" ref="S963:S1026" si="90">M963*A963</f>
        <v>21005244</v>
      </c>
      <c r="T963" s="9">
        <f t="shared" si="89"/>
        <v>282709</v>
      </c>
    </row>
    <row r="964" spans="1:20" ht="14.45" x14ac:dyDescent="0.3">
      <c r="A964" s="9">
        <v>4</v>
      </c>
      <c r="B964" s="9" t="s">
        <v>10</v>
      </c>
      <c r="C964" s="9" t="s">
        <v>336</v>
      </c>
      <c r="D964" s="9" t="s">
        <v>225</v>
      </c>
      <c r="E964" s="9" t="s">
        <v>223</v>
      </c>
      <c r="F964" s="9" t="s">
        <v>1</v>
      </c>
      <c r="G964" s="9" t="s">
        <v>303</v>
      </c>
      <c r="H964" s="9" t="s">
        <v>197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86"/>
        <v>18_90-95</v>
      </c>
      <c r="O964" s="17" t="str">
        <f t="shared" si="87"/>
        <v>9_90-100</v>
      </c>
      <c r="P964" s="17" t="str">
        <f t="shared" si="88"/>
        <v>08_80&gt;</v>
      </c>
      <c r="Q964" s="9" t="s">
        <v>870</v>
      </c>
      <c r="R964" s="9" t="s">
        <v>631</v>
      </c>
      <c r="S964" s="9">
        <f t="shared" si="90"/>
        <v>365496</v>
      </c>
      <c r="T964" s="9">
        <f t="shared" si="89"/>
        <v>4919</v>
      </c>
    </row>
    <row r="965" spans="1:20" ht="14.45" x14ac:dyDescent="0.3">
      <c r="A965" s="9">
        <v>466</v>
      </c>
      <c r="B965" s="9" t="s">
        <v>10</v>
      </c>
      <c r="C965" s="9" t="s">
        <v>659</v>
      </c>
      <c r="D965" s="9" t="s">
        <v>225</v>
      </c>
      <c r="E965" s="9" t="s">
        <v>223</v>
      </c>
      <c r="F965" s="9" t="s">
        <v>5</v>
      </c>
      <c r="G965" s="9" t="s">
        <v>350</v>
      </c>
      <c r="H965" s="9" t="s">
        <v>197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86"/>
        <v>15_75-80</v>
      </c>
      <c r="O965" s="17" t="str">
        <f t="shared" si="87"/>
        <v>7_70-80</v>
      </c>
      <c r="P965" s="17" t="str">
        <f t="shared" si="88"/>
        <v>07_70-80</v>
      </c>
      <c r="Q965" s="9" t="s">
        <v>870</v>
      </c>
      <c r="R965" s="9" t="s">
        <v>631</v>
      </c>
      <c r="S965" s="9">
        <f t="shared" si="90"/>
        <v>36721266</v>
      </c>
      <c r="T965" s="9">
        <f t="shared" si="89"/>
        <v>494230</v>
      </c>
    </row>
    <row r="966" spans="1:20" ht="14.45" x14ac:dyDescent="0.3">
      <c r="A966" s="9">
        <v>97</v>
      </c>
      <c r="B966" s="9" t="s">
        <v>10</v>
      </c>
      <c r="C966" s="9" t="s">
        <v>396</v>
      </c>
      <c r="D966" s="9" t="s">
        <v>225</v>
      </c>
      <c r="E966" s="9" t="s">
        <v>223</v>
      </c>
      <c r="F966" s="9" t="s">
        <v>5</v>
      </c>
      <c r="G966" s="9" t="s">
        <v>350</v>
      </c>
      <c r="H966" s="9" t="s">
        <v>147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86"/>
        <v>23_115-120</v>
      </c>
      <c r="O966" s="17" t="str">
        <f t="shared" si="87"/>
        <v>11_110-120</v>
      </c>
      <c r="P966" s="17" t="str">
        <f t="shared" si="88"/>
        <v>08_80&gt;</v>
      </c>
      <c r="Q966" s="9" t="s">
        <v>870</v>
      </c>
      <c r="R966" s="9" t="s">
        <v>631</v>
      </c>
      <c r="S966" s="9">
        <f t="shared" si="90"/>
        <v>11580345</v>
      </c>
      <c r="T966" s="9">
        <f t="shared" si="89"/>
        <v>155859</v>
      </c>
    </row>
    <row r="967" spans="1:20" ht="14.45" x14ac:dyDescent="0.3">
      <c r="A967" s="9">
        <v>46</v>
      </c>
      <c r="B967" s="9" t="s">
        <v>10</v>
      </c>
      <c r="C967" s="9" t="s">
        <v>450</v>
      </c>
      <c r="D967" s="9" t="s">
        <v>225</v>
      </c>
      <c r="E967" s="9" t="s">
        <v>223</v>
      </c>
      <c r="F967" s="9" t="s">
        <v>5</v>
      </c>
      <c r="G967" s="9" t="s">
        <v>350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86"/>
        <v>30_150-155</v>
      </c>
      <c r="O967" s="17" t="str">
        <f t="shared" si="87"/>
        <v>15_150-160</v>
      </c>
      <c r="P967" s="17" t="str">
        <f t="shared" si="88"/>
        <v>08_80&gt;</v>
      </c>
      <c r="Q967" s="9" t="s">
        <v>870</v>
      </c>
      <c r="R967" s="9" t="s">
        <v>631</v>
      </c>
      <c r="S967" s="9">
        <f t="shared" si="90"/>
        <v>7073006</v>
      </c>
      <c r="T967" s="9">
        <f t="shared" si="89"/>
        <v>95195</v>
      </c>
    </row>
    <row r="968" spans="1:20" ht="14.45" x14ac:dyDescent="0.3">
      <c r="A968" s="9">
        <v>106</v>
      </c>
      <c r="B968" s="9" t="s">
        <v>10</v>
      </c>
      <c r="C968" s="9" t="s">
        <v>349</v>
      </c>
      <c r="D968" s="9" t="s">
        <v>225</v>
      </c>
      <c r="E968" s="9" t="s">
        <v>223</v>
      </c>
      <c r="F968" s="9" t="s">
        <v>5</v>
      </c>
      <c r="G968" s="9" t="s">
        <v>350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86"/>
        <v>26_130-135</v>
      </c>
      <c r="O968" s="17" t="str">
        <f t="shared" si="87"/>
        <v>13_130-140</v>
      </c>
      <c r="P968" s="17" t="str">
        <f t="shared" si="88"/>
        <v>08_80&gt;</v>
      </c>
      <c r="Q968" s="9" t="s">
        <v>870</v>
      </c>
      <c r="R968" s="9" t="s">
        <v>631</v>
      </c>
      <c r="S968" s="9">
        <f t="shared" si="90"/>
        <v>14160328</v>
      </c>
      <c r="T968" s="9">
        <f t="shared" si="89"/>
        <v>190583</v>
      </c>
    </row>
    <row r="969" spans="1:20" ht="14.45" x14ac:dyDescent="0.3">
      <c r="A969" s="9">
        <v>197</v>
      </c>
      <c r="B969" s="9" t="s">
        <v>10</v>
      </c>
      <c r="C969" s="9" t="s">
        <v>664</v>
      </c>
      <c r="D969" s="9" t="s">
        <v>225</v>
      </c>
      <c r="E969" s="9" t="s">
        <v>223</v>
      </c>
      <c r="F969" s="9" t="s">
        <v>1</v>
      </c>
      <c r="G969" s="9" t="s">
        <v>661</v>
      </c>
      <c r="H969" s="9" t="s">
        <v>665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86"/>
        <v>52_260-265</v>
      </c>
      <c r="O969" s="17" t="str">
        <f t="shared" si="87"/>
        <v>26_260-270</v>
      </c>
      <c r="P969" s="17" t="str">
        <f t="shared" si="88"/>
        <v>08_80&gt;</v>
      </c>
      <c r="Q969" s="9" t="s">
        <v>870</v>
      </c>
      <c r="R969" s="9" t="s">
        <v>631</v>
      </c>
      <c r="S969" s="9">
        <f t="shared" si="90"/>
        <v>51710530</v>
      </c>
      <c r="T969" s="9">
        <f t="shared" si="89"/>
        <v>695969</v>
      </c>
    </row>
    <row r="970" spans="1:20" ht="14.45" x14ac:dyDescent="0.3">
      <c r="A970" s="9">
        <v>185</v>
      </c>
      <c r="B970" s="9" t="s">
        <v>10</v>
      </c>
      <c r="C970" s="9" t="s">
        <v>333</v>
      </c>
      <c r="D970" s="9" t="s">
        <v>228</v>
      </c>
      <c r="E970" s="9" t="s">
        <v>223</v>
      </c>
      <c r="F970" s="9" t="s">
        <v>1</v>
      </c>
      <c r="G970" s="9" t="s">
        <v>303</v>
      </c>
      <c r="H970" s="9" t="s">
        <v>197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86"/>
        <v>22_110-115</v>
      </c>
      <c r="O970" s="17" t="str">
        <f t="shared" si="87"/>
        <v>11_110-120</v>
      </c>
      <c r="P970" s="17" t="str">
        <f t="shared" si="88"/>
        <v>08_80&gt;</v>
      </c>
      <c r="Q970" s="9" t="s">
        <v>870</v>
      </c>
      <c r="R970" s="9" t="s">
        <v>631</v>
      </c>
      <c r="S970" s="9">
        <f t="shared" si="90"/>
        <v>21171400</v>
      </c>
      <c r="T970" s="9">
        <f t="shared" si="89"/>
        <v>284945</v>
      </c>
    </row>
    <row r="971" spans="1:20" ht="14.45" x14ac:dyDescent="0.3">
      <c r="A971" s="9">
        <v>5</v>
      </c>
      <c r="B971" s="9" t="s">
        <v>10</v>
      </c>
      <c r="C971" s="9" t="s">
        <v>334</v>
      </c>
      <c r="D971" s="9" t="s">
        <v>225</v>
      </c>
      <c r="E971" s="9" t="s">
        <v>223</v>
      </c>
      <c r="F971" s="9" t="s">
        <v>1</v>
      </c>
      <c r="G971" s="9" t="s">
        <v>303</v>
      </c>
      <c r="H971" s="9" t="s">
        <v>153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86"/>
        <v>21_105-110</v>
      </c>
      <c r="O971" s="17" t="str">
        <f t="shared" si="87"/>
        <v>10_100-110</v>
      </c>
      <c r="P971" s="17" t="str">
        <f t="shared" si="88"/>
        <v>08_80&gt;</v>
      </c>
      <c r="Q971" s="9" t="s">
        <v>870</v>
      </c>
      <c r="R971" s="9" t="s">
        <v>631</v>
      </c>
      <c r="S971" s="9">
        <f t="shared" si="90"/>
        <v>533815</v>
      </c>
      <c r="T971" s="9">
        <f t="shared" si="89"/>
        <v>7185</v>
      </c>
    </row>
    <row r="972" spans="1:20" ht="14.45" x14ac:dyDescent="0.3">
      <c r="A972" s="9">
        <v>53</v>
      </c>
      <c r="B972" s="9" t="s">
        <v>10</v>
      </c>
      <c r="C972" s="9" t="s">
        <v>611</v>
      </c>
      <c r="D972" s="9" t="s">
        <v>225</v>
      </c>
      <c r="E972" s="9" t="s">
        <v>223</v>
      </c>
      <c r="F972" s="9" t="s">
        <v>5</v>
      </c>
      <c r="G972" s="9" t="s">
        <v>350</v>
      </c>
      <c r="H972" s="9" t="s">
        <v>147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86"/>
        <v>21_105-110</v>
      </c>
      <c r="O972" s="17" t="str">
        <f t="shared" si="87"/>
        <v>10_100-110</v>
      </c>
      <c r="P972" s="17" t="str">
        <f t="shared" si="88"/>
        <v>08_80&gt;</v>
      </c>
      <c r="Q972" s="9" t="s">
        <v>870</v>
      </c>
      <c r="R972" s="9" t="s">
        <v>631</v>
      </c>
      <c r="S972" s="9">
        <f t="shared" si="90"/>
        <v>5575229</v>
      </c>
      <c r="T972" s="9">
        <f t="shared" si="89"/>
        <v>75037</v>
      </c>
    </row>
    <row r="973" spans="1:20" ht="14.45" x14ac:dyDescent="0.3">
      <c r="A973" s="9">
        <v>74</v>
      </c>
      <c r="B973" s="9" t="s">
        <v>10</v>
      </c>
      <c r="C973" s="9" t="s">
        <v>451</v>
      </c>
      <c r="D973" s="9" t="s">
        <v>225</v>
      </c>
      <c r="E973" s="9" t="s">
        <v>223</v>
      </c>
      <c r="F973" s="9" t="s">
        <v>5</v>
      </c>
      <c r="G973" s="9" t="s">
        <v>350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86"/>
        <v>31_155-160</v>
      </c>
      <c r="O973" s="17" t="str">
        <f t="shared" si="87"/>
        <v>15_150-160</v>
      </c>
      <c r="P973" s="17" t="str">
        <f t="shared" si="88"/>
        <v>08_80&gt;</v>
      </c>
      <c r="Q973" s="9" t="s">
        <v>870</v>
      </c>
      <c r="R973" s="9" t="s">
        <v>631</v>
      </c>
      <c r="S973" s="9">
        <f t="shared" si="90"/>
        <v>11762004</v>
      </c>
      <c r="T973" s="9">
        <f t="shared" si="89"/>
        <v>158304</v>
      </c>
    </row>
    <row r="974" spans="1:20" ht="14.45" x14ac:dyDescent="0.3">
      <c r="A974" s="9">
        <v>2</v>
      </c>
      <c r="B974" s="9" t="s">
        <v>10</v>
      </c>
      <c r="C974" s="9" t="s">
        <v>818</v>
      </c>
      <c r="D974" s="9" t="s">
        <v>225</v>
      </c>
      <c r="E974" s="9" t="s">
        <v>223</v>
      </c>
      <c r="F974" s="9" t="s">
        <v>5</v>
      </c>
      <c r="G974" s="9" t="s">
        <v>350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86"/>
        <v>40_200-205</v>
      </c>
      <c r="O974" s="17" t="str">
        <f t="shared" si="87"/>
        <v>20_200-210</v>
      </c>
      <c r="P974" s="17" t="str">
        <f t="shared" si="88"/>
        <v>08_80&gt;</v>
      </c>
      <c r="Q974" s="9" t="s">
        <v>870</v>
      </c>
      <c r="R974" s="9" t="s">
        <v>631</v>
      </c>
      <c r="S974" s="9">
        <f t="shared" si="90"/>
        <v>403930</v>
      </c>
      <c r="T974" s="9">
        <f t="shared" si="89"/>
        <v>5436</v>
      </c>
    </row>
    <row r="975" spans="1:20" ht="14.45" x14ac:dyDescent="0.3">
      <c r="A975" s="9">
        <v>655</v>
      </c>
      <c r="B975" s="9" t="s">
        <v>10</v>
      </c>
      <c r="C975" s="9" t="s">
        <v>666</v>
      </c>
      <c r="D975" s="9" t="s">
        <v>224</v>
      </c>
      <c r="E975" s="9" t="s">
        <v>223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86"/>
        <v>8_40-45</v>
      </c>
      <c r="O975" s="17" t="str">
        <f t="shared" si="87"/>
        <v>4_40-50</v>
      </c>
      <c r="P975" s="17" t="str">
        <f t="shared" si="88"/>
        <v>04_40-50</v>
      </c>
      <c r="Q975" s="9" t="s">
        <v>870</v>
      </c>
      <c r="R975" s="9" t="s">
        <v>631</v>
      </c>
      <c r="S975" s="9">
        <f t="shared" si="90"/>
        <v>26891025</v>
      </c>
      <c r="T975" s="9">
        <f t="shared" si="89"/>
        <v>361925</v>
      </c>
    </row>
    <row r="976" spans="1:20" ht="14.45" x14ac:dyDescent="0.3">
      <c r="A976" s="9">
        <v>540</v>
      </c>
      <c r="B976" s="9" t="s">
        <v>10</v>
      </c>
      <c r="C976" s="9" t="s">
        <v>177</v>
      </c>
      <c r="D976" s="9" t="s">
        <v>228</v>
      </c>
      <c r="E976" s="9" t="s">
        <v>227</v>
      </c>
      <c r="F976" s="9" t="s">
        <v>5</v>
      </c>
      <c r="G976" s="9" t="s">
        <v>169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86"/>
        <v>9_45-50</v>
      </c>
      <c r="O976" s="17" t="str">
        <f t="shared" si="87"/>
        <v>4_40-50</v>
      </c>
      <c r="P976" s="17" t="str">
        <f t="shared" si="88"/>
        <v>04_40-50</v>
      </c>
      <c r="Q976" s="9" t="s">
        <v>870</v>
      </c>
      <c r="R976" s="9" t="s">
        <v>631</v>
      </c>
      <c r="S976" s="9">
        <f t="shared" si="90"/>
        <v>25379460</v>
      </c>
      <c r="T976" s="9">
        <f t="shared" si="89"/>
        <v>341581</v>
      </c>
    </row>
    <row r="977" spans="1:20" ht="14.45" x14ac:dyDescent="0.3">
      <c r="A977" s="9">
        <v>148</v>
      </c>
      <c r="B977" s="9" t="s">
        <v>10</v>
      </c>
      <c r="C977" s="9" t="s">
        <v>178</v>
      </c>
      <c r="D977" s="9" t="s">
        <v>222</v>
      </c>
      <c r="E977" s="9" t="s">
        <v>227</v>
      </c>
      <c r="F977" s="9" t="s">
        <v>5</v>
      </c>
      <c r="G977" s="9" t="s">
        <v>169</v>
      </c>
      <c r="H977" s="9" t="s">
        <v>128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86"/>
        <v>11_55-60</v>
      </c>
      <c r="O977" s="17" t="str">
        <f t="shared" si="87"/>
        <v>5_50-60</v>
      </c>
      <c r="P977" s="17" t="str">
        <f t="shared" si="88"/>
        <v>05_50-60</v>
      </c>
      <c r="Q977" s="9" t="s">
        <v>870</v>
      </c>
      <c r="R977" s="9" t="s">
        <v>631</v>
      </c>
      <c r="S977" s="9">
        <f t="shared" si="90"/>
        <v>8297324</v>
      </c>
      <c r="T977" s="9">
        <f t="shared" si="89"/>
        <v>111673</v>
      </c>
    </row>
    <row r="978" spans="1:20" ht="14.45" x14ac:dyDescent="0.3">
      <c r="A978" s="9">
        <v>577</v>
      </c>
      <c r="B978" s="9" t="s">
        <v>10</v>
      </c>
      <c r="C978" s="9" t="s">
        <v>667</v>
      </c>
      <c r="D978" s="9" t="s">
        <v>224</v>
      </c>
      <c r="E978" s="9" t="s">
        <v>227</v>
      </c>
      <c r="F978" s="9" t="s">
        <v>5</v>
      </c>
      <c r="G978" s="9" t="s">
        <v>169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86"/>
        <v>11_55-60</v>
      </c>
      <c r="O978" s="17" t="str">
        <f t="shared" si="87"/>
        <v>5_50-60</v>
      </c>
      <c r="P978" s="17" t="str">
        <f t="shared" si="88"/>
        <v>05_50-60</v>
      </c>
      <c r="Q978" s="9" t="s">
        <v>870</v>
      </c>
      <c r="R978" s="9" t="s">
        <v>631</v>
      </c>
      <c r="S978" s="9">
        <f t="shared" si="90"/>
        <v>32444133</v>
      </c>
      <c r="T978" s="9">
        <f t="shared" si="89"/>
        <v>436664</v>
      </c>
    </row>
    <row r="979" spans="1:20" ht="14.45" x14ac:dyDescent="0.3">
      <c r="A979" s="9">
        <v>155</v>
      </c>
      <c r="B979" s="9" t="s">
        <v>10</v>
      </c>
      <c r="C979" s="9" t="s">
        <v>206</v>
      </c>
      <c r="D979" s="9" t="s">
        <v>224</v>
      </c>
      <c r="E979" s="9" t="s">
        <v>227</v>
      </c>
      <c r="F979" s="9" t="s">
        <v>5</v>
      </c>
      <c r="G979" s="9" t="s">
        <v>169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86"/>
        <v>12_60-65</v>
      </c>
      <c r="O979" s="17" t="str">
        <f t="shared" si="87"/>
        <v>6_60-70</v>
      </c>
      <c r="P979" s="17" t="str">
        <f t="shared" si="88"/>
        <v>06_60-70</v>
      </c>
      <c r="Q979" s="9" t="s">
        <v>870</v>
      </c>
      <c r="R979" s="9" t="s">
        <v>631</v>
      </c>
      <c r="S979" s="9">
        <f t="shared" si="90"/>
        <v>9357040</v>
      </c>
      <c r="T979" s="9">
        <f t="shared" si="89"/>
        <v>125936</v>
      </c>
    </row>
    <row r="980" spans="1:20" ht="14.45" x14ac:dyDescent="0.3">
      <c r="A980" s="9">
        <v>351</v>
      </c>
      <c r="B980" s="9" t="s">
        <v>10</v>
      </c>
      <c r="C980" s="9" t="s">
        <v>819</v>
      </c>
      <c r="D980" s="9" t="s">
        <v>228</v>
      </c>
      <c r="E980" s="9" t="s">
        <v>223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86"/>
        <v>5_25-30</v>
      </c>
      <c r="O980" s="17" t="str">
        <f t="shared" si="87"/>
        <v>2_20-30</v>
      </c>
      <c r="P980" s="17" t="str">
        <f t="shared" si="88"/>
        <v>02_20-30</v>
      </c>
      <c r="Q980" s="9" t="s">
        <v>870</v>
      </c>
      <c r="R980" s="9" t="s">
        <v>631</v>
      </c>
      <c r="S980" s="9">
        <f t="shared" si="90"/>
        <v>10526490</v>
      </c>
      <c r="T980" s="9">
        <f t="shared" si="89"/>
        <v>141676</v>
      </c>
    </row>
    <row r="981" spans="1:20" ht="14.45" x14ac:dyDescent="0.3">
      <c r="A981" s="9">
        <v>623</v>
      </c>
      <c r="B981" s="9" t="s">
        <v>10</v>
      </c>
      <c r="C981" s="9" t="s">
        <v>207</v>
      </c>
      <c r="D981" s="9" t="s">
        <v>222</v>
      </c>
      <c r="E981" s="9" t="s">
        <v>223</v>
      </c>
      <c r="F981" s="9" t="s">
        <v>1</v>
      </c>
      <c r="G981" s="9" t="s">
        <v>97</v>
      </c>
      <c r="H981" s="9" t="s">
        <v>174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86"/>
        <v>8_40-45</v>
      </c>
      <c r="O981" s="17" t="str">
        <f t="shared" si="87"/>
        <v>4_40-50</v>
      </c>
      <c r="P981" s="17" t="str">
        <f t="shared" si="88"/>
        <v>04_40-50</v>
      </c>
      <c r="Q981" s="9" t="s">
        <v>870</v>
      </c>
      <c r="R981" s="9" t="s">
        <v>631</v>
      </c>
      <c r="S981" s="9">
        <f t="shared" si="90"/>
        <v>27754650</v>
      </c>
      <c r="T981" s="9">
        <f t="shared" si="89"/>
        <v>373548</v>
      </c>
    </row>
    <row r="982" spans="1:20" ht="14.45" x14ac:dyDescent="0.3">
      <c r="A982" s="9">
        <v>55</v>
      </c>
      <c r="B982" s="9" t="s">
        <v>10</v>
      </c>
      <c r="C982" s="9" t="s">
        <v>515</v>
      </c>
      <c r="D982" s="9" t="s">
        <v>222</v>
      </c>
      <c r="E982" s="9" t="s">
        <v>223</v>
      </c>
      <c r="F982" s="9" t="s">
        <v>5</v>
      </c>
      <c r="G982" s="9" t="s">
        <v>182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86"/>
        <v>10_50-55</v>
      </c>
      <c r="O982" s="17" t="str">
        <f t="shared" si="87"/>
        <v>5_50-60</v>
      </c>
      <c r="P982" s="17" t="str">
        <f t="shared" si="88"/>
        <v>05_50-60</v>
      </c>
      <c r="Q982" s="9" t="s">
        <v>870</v>
      </c>
      <c r="R982" s="9" t="s">
        <v>631</v>
      </c>
      <c r="S982" s="9">
        <f t="shared" si="90"/>
        <v>2875180</v>
      </c>
      <c r="T982" s="9">
        <f t="shared" si="89"/>
        <v>38697</v>
      </c>
    </row>
    <row r="983" spans="1:20" ht="14.45" x14ac:dyDescent="0.3">
      <c r="A983" s="9">
        <v>2</v>
      </c>
      <c r="B983" s="9" t="s">
        <v>10</v>
      </c>
      <c r="C983" s="9" t="s">
        <v>208</v>
      </c>
      <c r="D983" s="9" t="s">
        <v>224</v>
      </c>
      <c r="E983" s="9" t="s">
        <v>223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86"/>
        <v>6_30-35</v>
      </c>
      <c r="O983" s="17" t="str">
        <f t="shared" si="87"/>
        <v>3_30-40</v>
      </c>
      <c r="P983" s="17" t="str">
        <f t="shared" si="88"/>
        <v>03_30-40</v>
      </c>
      <c r="Q983" s="9" t="s">
        <v>870</v>
      </c>
      <c r="R983" s="9" t="s">
        <v>631</v>
      </c>
      <c r="S983" s="9">
        <f t="shared" si="90"/>
        <v>65930</v>
      </c>
      <c r="T983" s="9">
        <f t="shared" si="89"/>
        <v>887</v>
      </c>
    </row>
    <row r="984" spans="1:20" ht="14.45" x14ac:dyDescent="0.3">
      <c r="A984" s="9">
        <v>62</v>
      </c>
      <c r="B984" s="9" t="s">
        <v>10</v>
      </c>
      <c r="C984" s="9" t="s">
        <v>196</v>
      </c>
      <c r="D984" s="9" t="s">
        <v>225</v>
      </c>
      <c r="E984" s="9" t="s">
        <v>223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86"/>
        <v>11_55-60</v>
      </c>
      <c r="O984" s="17" t="str">
        <f t="shared" si="87"/>
        <v>5_50-60</v>
      </c>
      <c r="P984" s="17" t="str">
        <f t="shared" si="88"/>
        <v>05_50-60</v>
      </c>
      <c r="Q984" s="9" t="s">
        <v>870</v>
      </c>
      <c r="R984" s="9" t="s">
        <v>631</v>
      </c>
      <c r="S984" s="9">
        <f t="shared" si="90"/>
        <v>3585584</v>
      </c>
      <c r="T984" s="9">
        <f t="shared" si="89"/>
        <v>48258</v>
      </c>
    </row>
    <row r="985" spans="1:20" ht="14.45" x14ac:dyDescent="0.3">
      <c r="A985" s="9">
        <v>143</v>
      </c>
      <c r="B985" s="9" t="s">
        <v>10</v>
      </c>
      <c r="C985" s="9" t="s">
        <v>541</v>
      </c>
      <c r="D985" s="9" t="s">
        <v>228</v>
      </c>
      <c r="E985" s="9" t="s">
        <v>227</v>
      </c>
      <c r="F985" s="9" t="s">
        <v>5</v>
      </c>
      <c r="G985" s="9" t="s">
        <v>518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86"/>
        <v>24_120-125</v>
      </c>
      <c r="O985" s="17" t="str">
        <f t="shared" si="87"/>
        <v>12_120-130</v>
      </c>
      <c r="P985" s="17" t="str">
        <f t="shared" si="88"/>
        <v>08_80&gt;</v>
      </c>
      <c r="Q985" s="9" t="s">
        <v>870</v>
      </c>
      <c r="R985" s="9" t="s">
        <v>631</v>
      </c>
      <c r="S985" s="9">
        <f t="shared" si="90"/>
        <v>17537377</v>
      </c>
      <c r="T985" s="9">
        <f t="shared" si="89"/>
        <v>236035</v>
      </c>
    </row>
    <row r="986" spans="1:20" ht="14.45" x14ac:dyDescent="0.3">
      <c r="A986" s="9">
        <v>125</v>
      </c>
      <c r="B986" s="9" t="s">
        <v>10</v>
      </c>
      <c r="C986" s="9" t="s">
        <v>304</v>
      </c>
      <c r="D986" s="9" t="s">
        <v>228</v>
      </c>
      <c r="E986" s="9" t="s">
        <v>227</v>
      </c>
      <c r="F986" s="9" t="s">
        <v>5</v>
      </c>
      <c r="G986" s="9" t="s">
        <v>169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86"/>
        <v>19_95-100</v>
      </c>
      <c r="O986" s="17" t="str">
        <f t="shared" si="87"/>
        <v>9_90-100</v>
      </c>
      <c r="P986" s="17" t="str">
        <f t="shared" si="88"/>
        <v>08_80&gt;</v>
      </c>
      <c r="Q986" s="9" t="s">
        <v>870</v>
      </c>
      <c r="R986" s="9" t="s">
        <v>631</v>
      </c>
      <c r="S986" s="9">
        <f t="shared" si="90"/>
        <v>12003000</v>
      </c>
      <c r="T986" s="9">
        <f t="shared" si="89"/>
        <v>161548</v>
      </c>
    </row>
    <row r="987" spans="1:20" ht="14.45" x14ac:dyDescent="0.3">
      <c r="A987" s="9">
        <v>480</v>
      </c>
      <c r="B987" s="9" t="s">
        <v>10</v>
      </c>
      <c r="C987" s="9" t="s">
        <v>669</v>
      </c>
      <c r="D987" s="9" t="s">
        <v>224</v>
      </c>
      <c r="E987" s="9" t="s">
        <v>227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86"/>
        <v>11_55-60</v>
      </c>
      <c r="O987" s="17" t="str">
        <f t="shared" si="87"/>
        <v>5_50-60</v>
      </c>
      <c r="P987" s="17" t="str">
        <f t="shared" si="88"/>
        <v>05_50-60</v>
      </c>
      <c r="Q987" s="9" t="s">
        <v>870</v>
      </c>
      <c r="R987" s="9" t="s">
        <v>631</v>
      </c>
      <c r="S987" s="9">
        <f t="shared" si="90"/>
        <v>27835200</v>
      </c>
      <c r="T987" s="9">
        <f t="shared" si="89"/>
        <v>374633</v>
      </c>
    </row>
    <row r="988" spans="1:20" ht="14.45" x14ac:dyDescent="0.3">
      <c r="A988" s="9">
        <v>88</v>
      </c>
      <c r="B988" s="9" t="s">
        <v>10</v>
      </c>
      <c r="C988" s="9" t="s">
        <v>670</v>
      </c>
      <c r="D988" s="9" t="s">
        <v>228</v>
      </c>
      <c r="E988" s="9" t="s">
        <v>227</v>
      </c>
      <c r="F988" s="9" t="s">
        <v>5</v>
      </c>
      <c r="G988" s="9" t="s">
        <v>169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86"/>
        <v>9_45-50</v>
      </c>
      <c r="O988" s="17" t="str">
        <f t="shared" si="87"/>
        <v>4_40-50</v>
      </c>
      <c r="P988" s="17" t="str">
        <f t="shared" si="88"/>
        <v>04_40-50</v>
      </c>
      <c r="Q988" s="9" t="s">
        <v>870</v>
      </c>
      <c r="R988" s="9" t="s">
        <v>631</v>
      </c>
      <c r="S988" s="9">
        <f t="shared" si="90"/>
        <v>4223560</v>
      </c>
      <c r="T988" s="9">
        <f t="shared" si="89"/>
        <v>56845</v>
      </c>
    </row>
    <row r="989" spans="1:20" ht="14.45" x14ac:dyDescent="0.3">
      <c r="A989" s="9">
        <v>95</v>
      </c>
      <c r="B989" s="9" t="s">
        <v>10</v>
      </c>
      <c r="C989" s="9" t="s">
        <v>671</v>
      </c>
      <c r="D989" s="9" t="s">
        <v>228</v>
      </c>
      <c r="E989" s="9" t="s">
        <v>223</v>
      </c>
      <c r="F989" s="9" t="s">
        <v>1</v>
      </c>
      <c r="G989" s="9" t="s">
        <v>661</v>
      </c>
      <c r="H989" s="9" t="s">
        <v>112</v>
      </c>
      <c r="I989" s="9">
        <v>13</v>
      </c>
      <c r="J989" s="9" t="s">
        <v>179</v>
      </c>
      <c r="K989" s="9" t="s">
        <v>7</v>
      </c>
      <c r="L989" s="9" t="s">
        <v>50</v>
      </c>
      <c r="M989" s="9">
        <v>191995</v>
      </c>
      <c r="N989" s="17" t="str">
        <f t="shared" si="86"/>
        <v>38_190-195</v>
      </c>
      <c r="O989" s="17" t="str">
        <f t="shared" si="87"/>
        <v>19_190-200</v>
      </c>
      <c r="P989" s="17" t="str">
        <f t="shared" si="88"/>
        <v>08_80&gt;</v>
      </c>
      <c r="Q989" s="9" t="s">
        <v>870</v>
      </c>
      <c r="R989" s="9" t="s">
        <v>631</v>
      </c>
      <c r="S989" s="9">
        <f t="shared" si="90"/>
        <v>18239525</v>
      </c>
      <c r="T989" s="9">
        <f t="shared" si="89"/>
        <v>245485</v>
      </c>
    </row>
    <row r="990" spans="1:20" ht="14.45" x14ac:dyDescent="0.3">
      <c r="A990" s="9">
        <v>44</v>
      </c>
      <c r="B990" s="9" t="s">
        <v>10</v>
      </c>
      <c r="C990" s="9" t="s">
        <v>516</v>
      </c>
      <c r="D990" s="9" t="s">
        <v>230</v>
      </c>
      <c r="E990" s="9" t="s">
        <v>227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86"/>
        <v>31_155-160</v>
      </c>
      <c r="O990" s="17" t="str">
        <f t="shared" si="87"/>
        <v>15_150-160</v>
      </c>
      <c r="P990" s="17" t="str">
        <f t="shared" si="88"/>
        <v>08_80&gt;</v>
      </c>
      <c r="Q990" s="9" t="s">
        <v>870</v>
      </c>
      <c r="R990" s="9" t="s">
        <v>631</v>
      </c>
      <c r="S990" s="9">
        <f t="shared" si="90"/>
        <v>6835488</v>
      </c>
      <c r="T990" s="9">
        <f t="shared" si="89"/>
        <v>91998</v>
      </c>
    </row>
    <row r="991" spans="1:20" ht="14.45" x14ac:dyDescent="0.3">
      <c r="A991" s="9">
        <v>32</v>
      </c>
      <c r="B991" s="9" t="s">
        <v>10</v>
      </c>
      <c r="C991" s="9" t="s">
        <v>672</v>
      </c>
      <c r="D991" s="9" t="s">
        <v>230</v>
      </c>
      <c r="E991" s="9" t="s">
        <v>227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179</v>
      </c>
      <c r="L991" s="9" t="s">
        <v>50</v>
      </c>
      <c r="M991" s="9">
        <v>145990</v>
      </c>
      <c r="N991" s="17" t="str">
        <f t="shared" si="86"/>
        <v>29_145-150</v>
      </c>
      <c r="O991" s="17" t="str">
        <f t="shared" si="87"/>
        <v>14_140-150</v>
      </c>
      <c r="P991" s="17" t="str">
        <f t="shared" si="88"/>
        <v>08_80&gt;</v>
      </c>
      <c r="Q991" s="9" t="s">
        <v>870</v>
      </c>
      <c r="R991" s="9" t="s">
        <v>631</v>
      </c>
      <c r="S991" s="9">
        <f t="shared" si="90"/>
        <v>4671680</v>
      </c>
      <c r="T991" s="9">
        <f t="shared" si="89"/>
        <v>62876</v>
      </c>
    </row>
    <row r="992" spans="1:20" ht="14.45" x14ac:dyDescent="0.3">
      <c r="A992" s="9">
        <v>5</v>
      </c>
      <c r="B992" s="9" t="s">
        <v>10</v>
      </c>
      <c r="C992" s="9" t="s">
        <v>296</v>
      </c>
      <c r="D992" s="9" t="s">
        <v>230</v>
      </c>
      <c r="E992" s="9" t="s">
        <v>227</v>
      </c>
      <c r="F992" s="9" t="s">
        <v>5</v>
      </c>
      <c r="G992" s="9" t="s">
        <v>75</v>
      </c>
      <c r="H992" s="9" t="s">
        <v>297</v>
      </c>
      <c r="I992" s="9">
        <v>17</v>
      </c>
      <c r="J992" s="9" t="s">
        <v>179</v>
      </c>
      <c r="L992" s="9" t="s">
        <v>50</v>
      </c>
      <c r="M992" s="9">
        <v>379260</v>
      </c>
      <c r="N992" s="17" t="str">
        <f t="shared" si="86"/>
        <v>75_375-380</v>
      </c>
      <c r="O992" s="17" t="str">
        <f t="shared" si="87"/>
        <v>37_370-380</v>
      </c>
      <c r="P992" s="17" t="str">
        <f t="shared" si="88"/>
        <v>08_80&gt;</v>
      </c>
      <c r="Q992" s="9" t="s">
        <v>870</v>
      </c>
      <c r="R992" s="9" t="s">
        <v>631</v>
      </c>
      <c r="S992" s="9">
        <f t="shared" si="90"/>
        <v>1896300</v>
      </c>
      <c r="T992" s="9">
        <f t="shared" si="89"/>
        <v>25522</v>
      </c>
    </row>
    <row r="993" spans="1:20" ht="14.45" x14ac:dyDescent="0.3">
      <c r="A993" s="9">
        <v>157</v>
      </c>
      <c r="B993" s="9" t="s">
        <v>10</v>
      </c>
      <c r="C993" s="9" t="s">
        <v>820</v>
      </c>
      <c r="D993" s="9" t="s">
        <v>228</v>
      </c>
      <c r="E993" s="9" t="s">
        <v>223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86"/>
        <v>7_35-40</v>
      </c>
      <c r="O993" s="17" t="str">
        <f t="shared" si="87"/>
        <v>3_30-40</v>
      </c>
      <c r="P993" s="17" t="str">
        <f t="shared" si="88"/>
        <v>03_30-40</v>
      </c>
      <c r="Q993" s="9" t="s">
        <v>870</v>
      </c>
      <c r="R993" s="9" t="s">
        <v>631</v>
      </c>
      <c r="S993" s="9">
        <f t="shared" si="90"/>
        <v>5798010</v>
      </c>
      <c r="T993" s="9">
        <f t="shared" si="89"/>
        <v>78035</v>
      </c>
    </row>
    <row r="994" spans="1:20" ht="14.45" x14ac:dyDescent="0.3">
      <c r="A994" s="9">
        <v>23</v>
      </c>
      <c r="B994" s="9" t="s">
        <v>10</v>
      </c>
      <c r="C994" s="9" t="s">
        <v>673</v>
      </c>
      <c r="D994" s="9" t="s">
        <v>228</v>
      </c>
      <c r="E994" s="9" t="s">
        <v>223</v>
      </c>
      <c r="F994" s="9" t="s">
        <v>5</v>
      </c>
      <c r="G994" s="9" t="s">
        <v>518</v>
      </c>
      <c r="H994" s="9" t="s">
        <v>646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86"/>
        <v>17_85-90</v>
      </c>
      <c r="O994" s="17" t="str">
        <f t="shared" si="87"/>
        <v>8_80-90</v>
      </c>
      <c r="P994" s="17" t="str">
        <f t="shared" si="88"/>
        <v>08_80&gt;</v>
      </c>
      <c r="Q994" s="9" t="s">
        <v>870</v>
      </c>
      <c r="R994" s="9" t="s">
        <v>631</v>
      </c>
      <c r="S994" s="9">
        <f t="shared" si="90"/>
        <v>2026300</v>
      </c>
      <c r="T994" s="9">
        <f t="shared" si="89"/>
        <v>27272</v>
      </c>
    </row>
    <row r="995" spans="1:20" ht="14.45" x14ac:dyDescent="0.3">
      <c r="A995" s="9">
        <v>190</v>
      </c>
      <c r="B995" s="9" t="s">
        <v>10</v>
      </c>
      <c r="C995" s="9" t="s">
        <v>674</v>
      </c>
      <c r="D995" s="9" t="s">
        <v>228</v>
      </c>
      <c r="E995" s="9" t="s">
        <v>223</v>
      </c>
      <c r="F995" s="9" t="s">
        <v>5</v>
      </c>
      <c r="G995" s="9" t="s">
        <v>182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86"/>
        <v>9_45-50</v>
      </c>
      <c r="O995" s="17" t="str">
        <f t="shared" si="87"/>
        <v>4_40-50</v>
      </c>
      <c r="P995" s="17" t="str">
        <f t="shared" si="88"/>
        <v>04_40-50</v>
      </c>
      <c r="Q995" s="9" t="s">
        <v>870</v>
      </c>
      <c r="R995" s="9" t="s">
        <v>631</v>
      </c>
      <c r="S995" s="9">
        <f t="shared" si="90"/>
        <v>8787120</v>
      </c>
      <c r="T995" s="9">
        <f t="shared" si="89"/>
        <v>118265</v>
      </c>
    </row>
    <row r="996" spans="1:20" ht="14.45" x14ac:dyDescent="0.3">
      <c r="A996" s="9">
        <v>3614</v>
      </c>
      <c r="B996" s="9" t="s">
        <v>10</v>
      </c>
      <c r="C996" s="9" t="s">
        <v>675</v>
      </c>
      <c r="D996" s="9" t="s">
        <v>228</v>
      </c>
      <c r="E996" s="9" t="s">
        <v>223</v>
      </c>
      <c r="F996" s="9" t="s">
        <v>1</v>
      </c>
      <c r="G996" s="9" t="s">
        <v>303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86"/>
        <v>10_50-55</v>
      </c>
      <c r="O996" s="17" t="str">
        <f t="shared" si="87"/>
        <v>5_50-60</v>
      </c>
      <c r="P996" s="17" t="str">
        <f t="shared" si="88"/>
        <v>05_50-60</v>
      </c>
      <c r="Q996" s="9" t="s">
        <v>870</v>
      </c>
      <c r="R996" s="9" t="s">
        <v>631</v>
      </c>
      <c r="S996" s="9">
        <f t="shared" si="90"/>
        <v>192441886</v>
      </c>
      <c r="T996" s="9">
        <f t="shared" si="89"/>
        <v>2590066</v>
      </c>
    </row>
    <row r="997" spans="1:20" ht="14.45" x14ac:dyDescent="0.3">
      <c r="A997" s="9">
        <v>586</v>
      </c>
      <c r="B997" s="9" t="s">
        <v>10</v>
      </c>
      <c r="C997" s="9" t="s">
        <v>676</v>
      </c>
      <c r="D997" s="9" t="s">
        <v>224</v>
      </c>
      <c r="E997" s="9" t="s">
        <v>223</v>
      </c>
      <c r="F997" s="9" t="s">
        <v>1</v>
      </c>
      <c r="G997" s="9" t="s">
        <v>303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86"/>
        <v>11_55-60</v>
      </c>
      <c r="O997" s="17" t="str">
        <f t="shared" si="87"/>
        <v>5_50-60</v>
      </c>
      <c r="P997" s="17" t="str">
        <f t="shared" si="88"/>
        <v>05_50-60</v>
      </c>
      <c r="Q997" s="9" t="s">
        <v>870</v>
      </c>
      <c r="R997" s="9" t="s">
        <v>631</v>
      </c>
      <c r="S997" s="9">
        <f t="shared" si="90"/>
        <v>34278070</v>
      </c>
      <c r="T997" s="9">
        <f t="shared" si="89"/>
        <v>461347</v>
      </c>
    </row>
    <row r="998" spans="1:20" ht="14.45" x14ac:dyDescent="0.3">
      <c r="A998" s="9">
        <v>9</v>
      </c>
      <c r="B998" s="9" t="s">
        <v>10</v>
      </c>
      <c r="C998" s="9" t="s">
        <v>677</v>
      </c>
      <c r="D998" s="9" t="s">
        <v>222</v>
      </c>
      <c r="E998" s="9" t="s">
        <v>223</v>
      </c>
      <c r="F998" s="9" t="s">
        <v>5</v>
      </c>
      <c r="G998" s="9" t="s">
        <v>182</v>
      </c>
      <c r="H998" s="9" t="s">
        <v>337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86"/>
        <v>9_45-50</v>
      </c>
      <c r="O998" s="17" t="str">
        <f t="shared" si="87"/>
        <v>4_40-50</v>
      </c>
      <c r="P998" s="17" t="str">
        <f t="shared" si="88"/>
        <v>04_40-50</v>
      </c>
      <c r="Q998" s="9" t="s">
        <v>870</v>
      </c>
      <c r="R998" s="9" t="s">
        <v>631</v>
      </c>
      <c r="S998" s="9">
        <f t="shared" si="90"/>
        <v>431937</v>
      </c>
      <c r="T998" s="9">
        <f t="shared" si="89"/>
        <v>5813</v>
      </c>
    </row>
    <row r="999" spans="1:20" ht="14.45" x14ac:dyDescent="0.3">
      <c r="A999" s="9">
        <v>1662</v>
      </c>
      <c r="B999" s="9" t="s">
        <v>10</v>
      </c>
      <c r="C999" s="9" t="s">
        <v>395</v>
      </c>
      <c r="D999" s="9" t="s">
        <v>224</v>
      </c>
      <c r="E999" s="9" t="s">
        <v>223</v>
      </c>
      <c r="F999" s="9" t="s">
        <v>1</v>
      </c>
      <c r="G999" s="9" t="s">
        <v>303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86"/>
        <v>12_60-65</v>
      </c>
      <c r="O999" s="17" t="str">
        <f t="shared" si="87"/>
        <v>6_60-70</v>
      </c>
      <c r="P999" s="17" t="str">
        <f t="shared" si="88"/>
        <v>06_60-70</v>
      </c>
      <c r="Q999" s="9" t="s">
        <v>870</v>
      </c>
      <c r="R999" s="9" t="s">
        <v>631</v>
      </c>
      <c r="S999" s="9">
        <f t="shared" si="90"/>
        <v>101898882</v>
      </c>
      <c r="T999" s="9">
        <f t="shared" si="89"/>
        <v>1371452</v>
      </c>
    </row>
    <row r="1000" spans="1:20" ht="14.45" x14ac:dyDescent="0.3">
      <c r="A1000" s="9">
        <v>1004</v>
      </c>
      <c r="B1000" s="9" t="s">
        <v>10</v>
      </c>
      <c r="C1000" s="9" t="s">
        <v>678</v>
      </c>
      <c r="D1000" s="9" t="s">
        <v>224</v>
      </c>
      <c r="E1000" s="9" t="s">
        <v>223</v>
      </c>
      <c r="F1000" s="9" t="s">
        <v>5</v>
      </c>
      <c r="G1000" s="9" t="s">
        <v>518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86"/>
        <v>17_85-90</v>
      </c>
      <c r="O1000" s="17" t="str">
        <f t="shared" si="87"/>
        <v>8_80-90</v>
      </c>
      <c r="P1000" s="17" t="str">
        <f t="shared" si="88"/>
        <v>08_80&gt;</v>
      </c>
      <c r="Q1000" s="9" t="s">
        <v>870</v>
      </c>
      <c r="R1000" s="9" t="s">
        <v>631</v>
      </c>
      <c r="S1000" s="9">
        <f t="shared" si="90"/>
        <v>85662284</v>
      </c>
      <c r="T1000" s="9">
        <f t="shared" si="89"/>
        <v>1152924</v>
      </c>
    </row>
    <row r="1001" spans="1:20" ht="14.45" x14ac:dyDescent="0.3">
      <c r="A1001" s="9">
        <v>35</v>
      </c>
      <c r="B1001" s="9" t="s">
        <v>10</v>
      </c>
      <c r="C1001" s="9" t="s">
        <v>452</v>
      </c>
      <c r="D1001" s="9" t="s">
        <v>228</v>
      </c>
      <c r="E1001" s="9" t="s">
        <v>223</v>
      </c>
      <c r="F1001" s="9" t="s">
        <v>5</v>
      </c>
      <c r="G1001" s="9" t="s">
        <v>182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86"/>
        <v>12_60-65</v>
      </c>
      <c r="O1001" s="17" t="str">
        <f t="shared" si="87"/>
        <v>6_60-70</v>
      </c>
      <c r="P1001" s="17" t="str">
        <f t="shared" si="88"/>
        <v>06_60-70</v>
      </c>
      <c r="Q1001" s="9" t="s">
        <v>870</v>
      </c>
      <c r="R1001" s="9" t="s">
        <v>631</v>
      </c>
      <c r="S1001" s="9">
        <f t="shared" si="90"/>
        <v>2264990</v>
      </c>
      <c r="T1001" s="9">
        <f t="shared" si="89"/>
        <v>30484</v>
      </c>
    </row>
    <row r="1002" spans="1:20" ht="14.45" x14ac:dyDescent="0.3">
      <c r="A1002" s="9">
        <v>512</v>
      </c>
      <c r="B1002" s="9" t="s">
        <v>10</v>
      </c>
      <c r="C1002" s="9" t="s">
        <v>679</v>
      </c>
      <c r="D1002" s="9" t="s">
        <v>228</v>
      </c>
      <c r="E1002" s="9" t="s">
        <v>223</v>
      </c>
      <c r="F1002" s="9" t="s">
        <v>5</v>
      </c>
      <c r="G1002" s="9" t="s">
        <v>518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86"/>
        <v>14_70-75</v>
      </c>
      <c r="O1002" s="17" t="str">
        <f t="shared" si="87"/>
        <v>7_70-80</v>
      </c>
      <c r="P1002" s="17" t="str">
        <f t="shared" si="88"/>
        <v>07_70-80</v>
      </c>
      <c r="Q1002" s="9" t="s">
        <v>870</v>
      </c>
      <c r="R1002" s="9" t="s">
        <v>631</v>
      </c>
      <c r="S1002" s="9">
        <f t="shared" si="90"/>
        <v>37882880</v>
      </c>
      <c r="T1002" s="9">
        <f t="shared" si="89"/>
        <v>509864</v>
      </c>
    </row>
    <row r="1003" spans="1:20" ht="14.45" x14ac:dyDescent="0.3">
      <c r="A1003" s="9">
        <v>60</v>
      </c>
      <c r="B1003" s="9" t="s">
        <v>10</v>
      </c>
      <c r="C1003" s="9" t="s">
        <v>680</v>
      </c>
      <c r="D1003" s="9" t="s">
        <v>222</v>
      </c>
      <c r="E1003" s="9" t="s">
        <v>223</v>
      </c>
      <c r="F1003" s="9" t="s">
        <v>5</v>
      </c>
      <c r="G1003" s="9" t="s">
        <v>169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86"/>
        <v>15_75-80</v>
      </c>
      <c r="O1003" s="17" t="str">
        <f t="shared" si="87"/>
        <v>7_70-80</v>
      </c>
      <c r="P1003" s="17" t="str">
        <f t="shared" si="88"/>
        <v>07_70-80</v>
      </c>
      <c r="Q1003" s="9" t="s">
        <v>870</v>
      </c>
      <c r="R1003" s="9" t="s">
        <v>631</v>
      </c>
      <c r="S1003" s="9">
        <f t="shared" si="90"/>
        <v>4560000</v>
      </c>
      <c r="T1003" s="9">
        <f t="shared" si="89"/>
        <v>61373</v>
      </c>
    </row>
    <row r="1004" spans="1:20" ht="14.45" x14ac:dyDescent="0.3">
      <c r="A1004" s="9">
        <v>185</v>
      </c>
      <c r="B1004" s="9" t="s">
        <v>10</v>
      </c>
      <c r="C1004" s="9" t="s">
        <v>681</v>
      </c>
      <c r="D1004" s="9" t="s">
        <v>228</v>
      </c>
      <c r="E1004" s="9" t="s">
        <v>223</v>
      </c>
      <c r="F1004" s="9" t="s">
        <v>5</v>
      </c>
      <c r="G1004" s="9" t="s">
        <v>518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86"/>
        <v>12_60-65</v>
      </c>
      <c r="O1004" s="17" t="str">
        <f t="shared" si="87"/>
        <v>6_60-70</v>
      </c>
      <c r="P1004" s="17" t="str">
        <f t="shared" si="88"/>
        <v>06_60-70</v>
      </c>
      <c r="Q1004" s="9" t="s">
        <v>870</v>
      </c>
      <c r="R1004" s="9" t="s">
        <v>631</v>
      </c>
      <c r="S1004" s="9">
        <f t="shared" si="90"/>
        <v>12004095</v>
      </c>
      <c r="T1004" s="9">
        <f t="shared" si="89"/>
        <v>161563</v>
      </c>
    </row>
    <row r="1005" spans="1:20" ht="14.45" x14ac:dyDescent="0.3">
      <c r="A1005" s="9">
        <v>685</v>
      </c>
      <c r="B1005" s="9" t="s">
        <v>10</v>
      </c>
      <c r="C1005" s="9" t="s">
        <v>682</v>
      </c>
      <c r="D1005" s="9" t="s">
        <v>222</v>
      </c>
      <c r="E1005" s="9" t="s">
        <v>223</v>
      </c>
      <c r="F1005" s="9" t="s">
        <v>1</v>
      </c>
      <c r="G1005" s="9" t="s">
        <v>97</v>
      </c>
      <c r="H1005" s="9" t="s">
        <v>129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86"/>
        <v>8_40-45</v>
      </c>
      <c r="O1005" s="17" t="str">
        <f t="shared" si="87"/>
        <v>4_40-50</v>
      </c>
      <c r="P1005" s="17" t="str">
        <f t="shared" si="88"/>
        <v>04_40-50</v>
      </c>
      <c r="Q1005" s="9" t="s">
        <v>870</v>
      </c>
      <c r="R1005" s="9" t="s">
        <v>631</v>
      </c>
      <c r="S1005" s="9">
        <f t="shared" si="90"/>
        <v>30455100</v>
      </c>
      <c r="T1005" s="9">
        <f t="shared" si="89"/>
        <v>409894</v>
      </c>
    </row>
    <row r="1006" spans="1:20" ht="14.45" x14ac:dyDescent="0.3">
      <c r="A1006" s="9">
        <v>99</v>
      </c>
      <c r="B1006" s="9" t="s">
        <v>10</v>
      </c>
      <c r="C1006" s="9" t="s">
        <v>130</v>
      </c>
      <c r="D1006" s="9" t="s">
        <v>222</v>
      </c>
      <c r="E1006" s="9" t="s">
        <v>223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86"/>
        <v>10_50-55</v>
      </c>
      <c r="O1006" s="17" t="str">
        <f t="shared" si="87"/>
        <v>5_50-60</v>
      </c>
      <c r="P1006" s="17" t="str">
        <f t="shared" si="88"/>
        <v>05_50-60</v>
      </c>
      <c r="Q1006" s="9" t="s">
        <v>870</v>
      </c>
      <c r="R1006" s="9" t="s">
        <v>631</v>
      </c>
      <c r="S1006" s="9">
        <f t="shared" si="90"/>
        <v>5421438</v>
      </c>
      <c r="T1006" s="9">
        <f t="shared" si="89"/>
        <v>72967</v>
      </c>
    </row>
    <row r="1007" spans="1:20" ht="14.45" x14ac:dyDescent="0.3">
      <c r="A1007" s="9">
        <v>183</v>
      </c>
      <c r="B1007" s="9" t="s">
        <v>10</v>
      </c>
      <c r="C1007" s="9" t="s">
        <v>683</v>
      </c>
      <c r="D1007" s="9" t="s">
        <v>222</v>
      </c>
      <c r="E1007" s="9" t="s">
        <v>223</v>
      </c>
      <c r="F1007" s="9" t="s">
        <v>5</v>
      </c>
      <c r="G1007" s="9" t="s">
        <v>182</v>
      </c>
      <c r="H1007" s="9" t="s">
        <v>337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86"/>
        <v>10_50-55</v>
      </c>
      <c r="O1007" s="17" t="str">
        <f t="shared" si="87"/>
        <v>5_50-60</v>
      </c>
      <c r="P1007" s="17" t="str">
        <f t="shared" si="88"/>
        <v>05_50-60</v>
      </c>
      <c r="Q1007" s="9" t="s">
        <v>870</v>
      </c>
      <c r="R1007" s="9" t="s">
        <v>631</v>
      </c>
      <c r="S1007" s="9">
        <f t="shared" si="90"/>
        <v>9910182</v>
      </c>
      <c r="T1007" s="9">
        <f t="shared" si="89"/>
        <v>133381</v>
      </c>
    </row>
    <row r="1008" spans="1:20" ht="14.45" x14ac:dyDescent="0.3">
      <c r="A1008" s="9">
        <v>882</v>
      </c>
      <c r="B1008" s="9" t="s">
        <v>10</v>
      </c>
      <c r="C1008" s="9" t="s">
        <v>684</v>
      </c>
      <c r="D1008" s="9" t="s">
        <v>224</v>
      </c>
      <c r="E1008" s="9" t="s">
        <v>223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86"/>
        <v>7_35-40</v>
      </c>
      <c r="O1008" s="17" t="str">
        <f t="shared" si="87"/>
        <v>3_30-40</v>
      </c>
      <c r="P1008" s="17" t="str">
        <f t="shared" si="88"/>
        <v>03_30-40</v>
      </c>
      <c r="Q1008" s="9" t="s">
        <v>870</v>
      </c>
      <c r="R1008" s="9" t="s">
        <v>631</v>
      </c>
      <c r="S1008" s="9">
        <f t="shared" si="90"/>
        <v>32585490</v>
      </c>
      <c r="T1008" s="9">
        <f t="shared" si="89"/>
        <v>438566</v>
      </c>
    </row>
    <row r="1009" spans="1:20" ht="14.45" x14ac:dyDescent="0.3">
      <c r="A1009" s="9">
        <v>7</v>
      </c>
      <c r="B1009" s="9" t="s">
        <v>10</v>
      </c>
      <c r="C1009" s="9" t="s">
        <v>821</v>
      </c>
      <c r="D1009" s="9" t="s">
        <v>222</v>
      </c>
      <c r="E1009" s="9" t="s">
        <v>223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86"/>
        <v>6_30-35</v>
      </c>
      <c r="O1009" s="17" t="str">
        <f t="shared" si="87"/>
        <v>3_30-40</v>
      </c>
      <c r="P1009" s="17" t="str">
        <f t="shared" si="88"/>
        <v>03_30-40</v>
      </c>
      <c r="Q1009" s="9" t="s">
        <v>870</v>
      </c>
      <c r="R1009" s="9" t="s">
        <v>631</v>
      </c>
      <c r="S1009" s="9">
        <f t="shared" si="90"/>
        <v>227808</v>
      </c>
      <c r="T1009" s="9">
        <f t="shared" si="89"/>
        <v>3066</v>
      </c>
    </row>
    <row r="1010" spans="1:20" ht="14.45" x14ac:dyDescent="0.3">
      <c r="A1010" s="9">
        <v>1144</v>
      </c>
      <c r="B1010" s="9" t="s">
        <v>10</v>
      </c>
      <c r="C1010" s="9" t="s">
        <v>572</v>
      </c>
      <c r="D1010" s="9" t="s">
        <v>224</v>
      </c>
      <c r="E1010" s="9" t="s">
        <v>223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86"/>
        <v>6_30-35</v>
      </c>
      <c r="O1010" s="17" t="str">
        <f t="shared" si="87"/>
        <v>3_30-40</v>
      </c>
      <c r="P1010" s="17" t="str">
        <f t="shared" si="88"/>
        <v>03_30-40</v>
      </c>
      <c r="Q1010" s="9" t="s">
        <v>870</v>
      </c>
      <c r="R1010" s="9" t="s">
        <v>631</v>
      </c>
      <c r="S1010" s="9">
        <f t="shared" si="90"/>
        <v>39767728</v>
      </c>
      <c r="T1010" s="9">
        <f t="shared" si="89"/>
        <v>535232</v>
      </c>
    </row>
    <row r="1011" spans="1:20" ht="14.45" x14ac:dyDescent="0.3">
      <c r="A1011" s="9">
        <v>224</v>
      </c>
      <c r="B1011" s="9" t="s">
        <v>10</v>
      </c>
      <c r="C1011" s="9" t="s">
        <v>686</v>
      </c>
      <c r="D1011" s="9" t="s">
        <v>222</v>
      </c>
      <c r="E1011" s="9" t="s">
        <v>223</v>
      </c>
      <c r="F1011" s="9" t="s">
        <v>1</v>
      </c>
      <c r="G1011" s="9" t="s">
        <v>97</v>
      </c>
      <c r="H1011" s="9" t="s">
        <v>687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86"/>
        <v>10_50-55</v>
      </c>
      <c r="O1011" s="17" t="str">
        <f t="shared" si="87"/>
        <v>5_50-60</v>
      </c>
      <c r="P1011" s="17" t="str">
        <f t="shared" si="88"/>
        <v>05_50-60</v>
      </c>
      <c r="Q1011" s="9" t="s">
        <v>870</v>
      </c>
      <c r="R1011" s="9" t="s">
        <v>631</v>
      </c>
      <c r="S1011" s="9">
        <f t="shared" si="90"/>
        <v>12011328</v>
      </c>
      <c r="T1011" s="9">
        <f t="shared" si="89"/>
        <v>161660</v>
      </c>
    </row>
    <row r="1012" spans="1:20" ht="14.45" x14ac:dyDescent="0.3">
      <c r="A1012" s="9">
        <v>277</v>
      </c>
      <c r="B1012" s="9" t="s">
        <v>10</v>
      </c>
      <c r="C1012" s="9" t="s">
        <v>612</v>
      </c>
      <c r="D1012" s="9" t="s">
        <v>228</v>
      </c>
      <c r="E1012" s="9" t="s">
        <v>223</v>
      </c>
      <c r="F1012" s="9" t="s">
        <v>5</v>
      </c>
      <c r="G1012" s="9" t="s">
        <v>518</v>
      </c>
      <c r="H1012" s="9" t="s">
        <v>555</v>
      </c>
      <c r="I1012" s="9">
        <v>14</v>
      </c>
      <c r="J1012" s="9" t="s">
        <v>180</v>
      </c>
      <c r="K1012" s="9" t="s">
        <v>7</v>
      </c>
      <c r="L1012" s="9" t="s">
        <v>50</v>
      </c>
      <c r="M1012" s="9">
        <v>125257</v>
      </c>
      <c r="N1012" s="17" t="str">
        <f t="shared" si="86"/>
        <v>25_125-130</v>
      </c>
      <c r="O1012" s="17" t="str">
        <f t="shared" si="87"/>
        <v>12_120-130</v>
      </c>
      <c r="P1012" s="17" t="str">
        <f t="shared" si="88"/>
        <v>08_80&gt;</v>
      </c>
      <c r="Q1012" s="9" t="s">
        <v>870</v>
      </c>
      <c r="R1012" s="9" t="s">
        <v>631</v>
      </c>
      <c r="S1012" s="9">
        <f t="shared" si="90"/>
        <v>34696189</v>
      </c>
      <c r="T1012" s="9">
        <f t="shared" si="89"/>
        <v>466974</v>
      </c>
    </row>
    <row r="1013" spans="1:20" x14ac:dyDescent="0.25">
      <c r="A1013" s="9">
        <v>164</v>
      </c>
      <c r="B1013" s="9" t="s">
        <v>10</v>
      </c>
      <c r="C1013" s="9" t="s">
        <v>542</v>
      </c>
      <c r="D1013" s="9" t="s">
        <v>228</v>
      </c>
      <c r="E1013" s="9" t="s">
        <v>223</v>
      </c>
      <c r="F1013" s="9" t="s">
        <v>5</v>
      </c>
      <c r="G1013" s="9" t="s">
        <v>518</v>
      </c>
      <c r="H1013" s="9" t="s">
        <v>2</v>
      </c>
      <c r="I1013" s="9">
        <v>13</v>
      </c>
      <c r="J1013" s="9" t="s">
        <v>543</v>
      </c>
      <c r="K1013" s="9" t="s">
        <v>7</v>
      </c>
      <c r="L1013" s="9" t="s">
        <v>50</v>
      </c>
      <c r="M1013" s="9">
        <v>139456</v>
      </c>
      <c r="N1013" s="17" t="str">
        <f t="shared" si="86"/>
        <v>27_135-140</v>
      </c>
      <c r="O1013" s="17" t="str">
        <f t="shared" si="87"/>
        <v>13_130-140</v>
      </c>
      <c r="P1013" s="17" t="str">
        <f t="shared" si="88"/>
        <v>08_80&gt;</v>
      </c>
      <c r="Q1013" s="9" t="s">
        <v>870</v>
      </c>
      <c r="R1013" s="9" t="s">
        <v>631</v>
      </c>
      <c r="S1013" s="9">
        <f t="shared" si="90"/>
        <v>22870784</v>
      </c>
      <c r="T1013" s="9">
        <f t="shared" si="89"/>
        <v>307817</v>
      </c>
    </row>
    <row r="1014" spans="1:20" ht="14.45" x14ac:dyDescent="0.3">
      <c r="A1014" s="9">
        <v>74</v>
      </c>
      <c r="B1014" s="9" t="s">
        <v>10</v>
      </c>
      <c r="C1014" s="9" t="s">
        <v>544</v>
      </c>
      <c r="D1014" s="9" t="s">
        <v>228</v>
      </c>
      <c r="E1014" s="9" t="s">
        <v>223</v>
      </c>
      <c r="F1014" s="9" t="s">
        <v>5</v>
      </c>
      <c r="G1014" s="9" t="s">
        <v>518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86"/>
        <v>19_95-100</v>
      </c>
      <c r="O1014" s="17" t="str">
        <f t="shared" si="87"/>
        <v>9_90-100</v>
      </c>
      <c r="P1014" s="17" t="str">
        <f t="shared" si="88"/>
        <v>08_80&gt;</v>
      </c>
      <c r="Q1014" s="9" t="s">
        <v>870</v>
      </c>
      <c r="R1014" s="9" t="s">
        <v>631</v>
      </c>
      <c r="S1014" s="9">
        <f t="shared" si="90"/>
        <v>7359300</v>
      </c>
      <c r="T1014" s="9">
        <f t="shared" si="89"/>
        <v>99048</v>
      </c>
    </row>
    <row r="1015" spans="1:20" ht="14.45" x14ac:dyDescent="0.3">
      <c r="A1015" s="9">
        <v>23</v>
      </c>
      <c r="B1015" s="9" t="s">
        <v>10</v>
      </c>
      <c r="C1015" s="9" t="s">
        <v>545</v>
      </c>
      <c r="D1015" s="9" t="s">
        <v>228</v>
      </c>
      <c r="E1015" s="9" t="s">
        <v>223</v>
      </c>
      <c r="F1015" s="9" t="s">
        <v>5</v>
      </c>
      <c r="G1015" s="9" t="s">
        <v>182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86"/>
        <v>18_90-95</v>
      </c>
      <c r="O1015" s="17" t="str">
        <f t="shared" si="87"/>
        <v>9_90-100</v>
      </c>
      <c r="P1015" s="17" t="str">
        <f t="shared" si="88"/>
        <v>08_80&gt;</v>
      </c>
      <c r="Q1015" s="9" t="s">
        <v>870</v>
      </c>
      <c r="R1015" s="9" t="s">
        <v>631</v>
      </c>
      <c r="S1015" s="9">
        <f t="shared" si="90"/>
        <v>2124602</v>
      </c>
      <c r="T1015" s="9">
        <f t="shared" si="89"/>
        <v>28595</v>
      </c>
    </row>
    <row r="1016" spans="1:20" ht="14.45" x14ac:dyDescent="0.3">
      <c r="A1016" s="9">
        <v>16</v>
      </c>
      <c r="B1016" s="9" t="s">
        <v>10</v>
      </c>
      <c r="C1016" s="9" t="s">
        <v>210</v>
      </c>
      <c r="D1016" s="9" t="s">
        <v>228</v>
      </c>
      <c r="E1016" s="9" t="s">
        <v>223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86"/>
        <v>15_75-80</v>
      </c>
      <c r="O1016" s="17" t="str">
        <f t="shared" si="87"/>
        <v>7_70-80</v>
      </c>
      <c r="P1016" s="17" t="str">
        <f t="shared" si="88"/>
        <v>07_70-80</v>
      </c>
      <c r="Q1016" s="9" t="s">
        <v>870</v>
      </c>
      <c r="R1016" s="9" t="s">
        <v>631</v>
      </c>
      <c r="S1016" s="9">
        <f t="shared" si="90"/>
        <v>1224688</v>
      </c>
      <c r="T1016" s="9">
        <f t="shared" si="89"/>
        <v>16483</v>
      </c>
    </row>
    <row r="1017" spans="1:20" ht="14.45" x14ac:dyDescent="0.3">
      <c r="A1017" s="9">
        <v>16</v>
      </c>
      <c r="B1017" s="9" t="s">
        <v>10</v>
      </c>
      <c r="C1017" s="9" t="s">
        <v>688</v>
      </c>
      <c r="D1017" s="9" t="s">
        <v>225</v>
      </c>
      <c r="E1017" s="9" t="s">
        <v>223</v>
      </c>
      <c r="F1017" s="9" t="s">
        <v>5</v>
      </c>
      <c r="G1017" s="9" t="s">
        <v>350</v>
      </c>
      <c r="H1017" s="9" t="s">
        <v>98</v>
      </c>
      <c r="I1017" s="9">
        <v>15</v>
      </c>
      <c r="J1017" s="9" t="s">
        <v>689</v>
      </c>
      <c r="K1017" s="9" t="s">
        <v>7</v>
      </c>
      <c r="L1017" s="9" t="s">
        <v>50</v>
      </c>
      <c r="M1017" s="9">
        <v>266335</v>
      </c>
      <c r="N1017" s="17" t="str">
        <f t="shared" si="86"/>
        <v>53_265-270</v>
      </c>
      <c r="O1017" s="17" t="str">
        <f t="shared" si="87"/>
        <v>26_260-270</v>
      </c>
      <c r="P1017" s="17" t="str">
        <f t="shared" si="88"/>
        <v>08_80&gt;</v>
      </c>
      <c r="Q1017" s="9" t="s">
        <v>870</v>
      </c>
      <c r="R1017" s="9" t="s">
        <v>631</v>
      </c>
      <c r="S1017" s="9">
        <f t="shared" si="90"/>
        <v>4261360</v>
      </c>
      <c r="T1017" s="9">
        <f t="shared" si="89"/>
        <v>57353</v>
      </c>
    </row>
    <row r="1018" spans="1:20" ht="14.45" x14ac:dyDescent="0.3">
      <c r="A1018" s="9">
        <v>903</v>
      </c>
      <c r="B1018" s="9" t="s">
        <v>10</v>
      </c>
      <c r="C1018" s="9" t="s">
        <v>822</v>
      </c>
      <c r="D1018" s="9" t="s">
        <v>228</v>
      </c>
      <c r="E1018" s="9" t="s">
        <v>223</v>
      </c>
      <c r="F1018" s="9" t="s">
        <v>1</v>
      </c>
      <c r="G1018" s="9" t="s">
        <v>823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86"/>
        <v>15_75-80</v>
      </c>
      <c r="O1018" s="17" t="str">
        <f t="shared" si="87"/>
        <v>7_70-80</v>
      </c>
      <c r="P1018" s="17" t="str">
        <f t="shared" si="88"/>
        <v>07_70-80</v>
      </c>
      <c r="Q1018" s="9" t="s">
        <v>870</v>
      </c>
      <c r="R1018" s="9" t="s">
        <v>631</v>
      </c>
      <c r="S1018" s="9">
        <f t="shared" si="90"/>
        <v>72230970</v>
      </c>
      <c r="T1018" s="9">
        <f t="shared" si="89"/>
        <v>972153</v>
      </c>
    </row>
    <row r="1019" spans="1:20" ht="14.45" x14ac:dyDescent="0.3">
      <c r="A1019" s="9">
        <v>74</v>
      </c>
      <c r="B1019" s="9" t="s">
        <v>10</v>
      </c>
      <c r="C1019" s="9" t="s">
        <v>546</v>
      </c>
      <c r="D1019" s="9" t="s">
        <v>228</v>
      </c>
      <c r="E1019" s="9" t="s">
        <v>223</v>
      </c>
      <c r="F1019" s="9" t="s">
        <v>5</v>
      </c>
      <c r="G1019" s="9" t="s">
        <v>518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86"/>
        <v>15_75-80</v>
      </c>
      <c r="O1019" s="17" t="str">
        <f t="shared" si="87"/>
        <v>7_70-80</v>
      </c>
      <c r="P1019" s="17" t="str">
        <f t="shared" si="88"/>
        <v>07_70-80</v>
      </c>
      <c r="Q1019" s="9" t="s">
        <v>870</v>
      </c>
      <c r="R1019" s="9" t="s">
        <v>631</v>
      </c>
      <c r="S1019" s="9">
        <f t="shared" si="90"/>
        <v>5557696</v>
      </c>
      <c r="T1019" s="9">
        <f t="shared" si="89"/>
        <v>74801</v>
      </c>
    </row>
    <row r="1020" spans="1:20" ht="14.45" x14ac:dyDescent="0.3">
      <c r="A1020" s="9">
        <v>49</v>
      </c>
      <c r="B1020" s="9" t="s">
        <v>10</v>
      </c>
      <c r="C1020" s="9" t="s">
        <v>690</v>
      </c>
      <c r="D1020" s="9" t="s">
        <v>228</v>
      </c>
      <c r="E1020" s="9" t="s">
        <v>223</v>
      </c>
      <c r="F1020" s="9" t="s">
        <v>5</v>
      </c>
      <c r="G1020" s="9" t="s">
        <v>182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86"/>
        <v>14_70-75</v>
      </c>
      <c r="O1020" s="17" t="str">
        <f t="shared" si="87"/>
        <v>7_70-80</v>
      </c>
      <c r="P1020" s="17" t="str">
        <f t="shared" si="88"/>
        <v>07_70-80</v>
      </c>
      <c r="Q1020" s="9" t="s">
        <v>870</v>
      </c>
      <c r="R1020" s="9" t="s">
        <v>631</v>
      </c>
      <c r="S1020" s="9">
        <f t="shared" si="90"/>
        <v>3443671</v>
      </c>
      <c r="T1020" s="9">
        <f t="shared" si="89"/>
        <v>46348</v>
      </c>
    </row>
    <row r="1021" spans="1:20" ht="14.45" x14ac:dyDescent="0.3">
      <c r="A1021" s="9">
        <v>78</v>
      </c>
      <c r="B1021" s="9" t="s">
        <v>10</v>
      </c>
      <c r="C1021" s="9" t="s">
        <v>573</v>
      </c>
      <c r="D1021" s="9" t="s">
        <v>228</v>
      </c>
      <c r="E1021" s="9" t="s">
        <v>223</v>
      </c>
      <c r="F1021" s="9" t="s">
        <v>5</v>
      </c>
      <c r="G1021" s="9" t="s">
        <v>518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1">CONCATENATE(ROUNDDOWN(M1021/5000,0),"_",ROUNDDOWN(M1021/5000,0)*5,"-",ROUNDUP((M1021+1)/5000,0)*5)</f>
        <v>26_130-135</v>
      </c>
      <c r="O1021" s="17" t="str">
        <f t="shared" ref="O1021:O1084" si="92">CONCATENATE(ROUNDDOWN(M1021/10000,0),"_",ROUNDDOWN(M1021/10000,0)*10,"-",ROUNDUP((M1021+1)/10000,0)*10)</f>
        <v>13_130-140</v>
      </c>
      <c r="P1021" s="17" t="str">
        <f t="shared" ref="P1021:P1084" si="93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870</v>
      </c>
      <c r="R1021" s="9" t="s">
        <v>631</v>
      </c>
      <c r="S1021" s="9">
        <f t="shared" si="90"/>
        <v>10336248</v>
      </c>
      <c r="T1021" s="9">
        <f t="shared" ref="T1021:T1084" si="94">ROUND(S1021/74.3,0)</f>
        <v>139115</v>
      </c>
    </row>
    <row r="1022" spans="1:20" ht="14.45" x14ac:dyDescent="0.3">
      <c r="A1022" s="9">
        <v>231</v>
      </c>
      <c r="B1022" s="9" t="s">
        <v>10</v>
      </c>
      <c r="C1022" s="9" t="s">
        <v>517</v>
      </c>
      <c r="D1022" s="9" t="s">
        <v>228</v>
      </c>
      <c r="E1022" s="9" t="s">
        <v>223</v>
      </c>
      <c r="F1022" s="9" t="s">
        <v>5</v>
      </c>
      <c r="G1022" s="9" t="s">
        <v>518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1"/>
        <v>15_75-80</v>
      </c>
      <c r="O1022" s="17" t="str">
        <f t="shared" si="92"/>
        <v>7_70-80</v>
      </c>
      <c r="P1022" s="17" t="str">
        <f t="shared" si="93"/>
        <v>07_70-80</v>
      </c>
      <c r="Q1022" s="9" t="s">
        <v>870</v>
      </c>
      <c r="R1022" s="9" t="s">
        <v>631</v>
      </c>
      <c r="S1022" s="9">
        <f t="shared" si="90"/>
        <v>17683974</v>
      </c>
      <c r="T1022" s="9">
        <f t="shared" si="94"/>
        <v>238008</v>
      </c>
    </row>
    <row r="1023" spans="1:20" ht="14.45" x14ac:dyDescent="0.3">
      <c r="A1023" s="9">
        <v>113</v>
      </c>
      <c r="B1023" s="9" t="s">
        <v>10</v>
      </c>
      <c r="C1023" s="9" t="s">
        <v>691</v>
      </c>
      <c r="D1023" s="9" t="s">
        <v>228</v>
      </c>
      <c r="E1023" s="9" t="s">
        <v>223</v>
      </c>
      <c r="F1023" s="9" t="s">
        <v>5</v>
      </c>
      <c r="G1023" s="9" t="s">
        <v>182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1"/>
        <v>17_85-90</v>
      </c>
      <c r="O1023" s="17" t="str">
        <f t="shared" si="92"/>
        <v>8_80-90</v>
      </c>
      <c r="P1023" s="17" t="str">
        <f t="shared" si="93"/>
        <v>08_80&gt;</v>
      </c>
      <c r="Q1023" s="9" t="s">
        <v>870</v>
      </c>
      <c r="R1023" s="9" t="s">
        <v>631</v>
      </c>
      <c r="S1023" s="9">
        <f t="shared" si="90"/>
        <v>9725684</v>
      </c>
      <c r="T1023" s="9">
        <f t="shared" si="94"/>
        <v>130897</v>
      </c>
    </row>
    <row r="1024" spans="1:20" ht="14.45" x14ac:dyDescent="0.3">
      <c r="A1024" s="9">
        <v>160</v>
      </c>
      <c r="B1024" s="9" t="s">
        <v>10</v>
      </c>
      <c r="C1024" s="9" t="s">
        <v>176</v>
      </c>
      <c r="D1024" s="9" t="s">
        <v>228</v>
      </c>
      <c r="E1024" s="9" t="s">
        <v>223</v>
      </c>
      <c r="F1024" s="9" t="s">
        <v>5</v>
      </c>
      <c r="G1024" s="9" t="s">
        <v>169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1"/>
        <v>18_90-95</v>
      </c>
      <c r="O1024" s="17" t="str">
        <f t="shared" si="92"/>
        <v>9_90-100</v>
      </c>
      <c r="P1024" s="17" t="str">
        <f t="shared" si="93"/>
        <v>08_80&gt;</v>
      </c>
      <c r="Q1024" s="9" t="s">
        <v>870</v>
      </c>
      <c r="R1024" s="9" t="s">
        <v>631</v>
      </c>
      <c r="S1024" s="9">
        <f t="shared" si="90"/>
        <v>14707520</v>
      </c>
      <c r="T1024" s="9">
        <f t="shared" si="94"/>
        <v>197948</v>
      </c>
    </row>
    <row r="1025" spans="1:20" ht="14.45" x14ac:dyDescent="0.3">
      <c r="A1025" s="9">
        <v>510</v>
      </c>
      <c r="B1025" s="9" t="s">
        <v>10</v>
      </c>
      <c r="C1025" s="9" t="s">
        <v>574</v>
      </c>
      <c r="D1025" s="9" t="s">
        <v>228</v>
      </c>
      <c r="E1025" s="9" t="s">
        <v>223</v>
      </c>
      <c r="F1025" s="9" t="s">
        <v>5</v>
      </c>
      <c r="G1025" s="9" t="s">
        <v>518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1"/>
        <v>19_95-100</v>
      </c>
      <c r="O1025" s="17" t="str">
        <f t="shared" si="92"/>
        <v>9_90-100</v>
      </c>
      <c r="P1025" s="17" t="str">
        <f t="shared" si="93"/>
        <v>08_80&gt;</v>
      </c>
      <c r="Q1025" s="9" t="s">
        <v>870</v>
      </c>
      <c r="R1025" s="9" t="s">
        <v>631</v>
      </c>
      <c r="S1025" s="9">
        <f t="shared" si="90"/>
        <v>50572110</v>
      </c>
      <c r="T1025" s="9">
        <f t="shared" si="94"/>
        <v>680648</v>
      </c>
    </row>
    <row r="1026" spans="1:20" ht="14.45" x14ac:dyDescent="0.3">
      <c r="A1026" s="9">
        <v>197</v>
      </c>
      <c r="B1026" s="9" t="s">
        <v>10</v>
      </c>
      <c r="C1026" s="9" t="s">
        <v>824</v>
      </c>
      <c r="D1026" s="9" t="s">
        <v>225</v>
      </c>
      <c r="E1026" s="9" t="s">
        <v>223</v>
      </c>
      <c r="F1026" s="9" t="s">
        <v>1</v>
      </c>
      <c r="G1026" s="9" t="s">
        <v>661</v>
      </c>
      <c r="H1026" s="9" t="s">
        <v>665</v>
      </c>
      <c r="I1026" s="9">
        <v>15</v>
      </c>
      <c r="J1026" s="9" t="s">
        <v>180</v>
      </c>
      <c r="K1026" s="9" t="s">
        <v>7</v>
      </c>
      <c r="L1026" s="9" t="s">
        <v>50</v>
      </c>
      <c r="M1026" s="9">
        <v>278523</v>
      </c>
      <c r="N1026" s="17" t="str">
        <f t="shared" si="91"/>
        <v>55_275-280</v>
      </c>
      <c r="O1026" s="17" t="str">
        <f t="shared" si="92"/>
        <v>27_270-280</v>
      </c>
      <c r="P1026" s="17" t="str">
        <f t="shared" si="93"/>
        <v>08_80&gt;</v>
      </c>
      <c r="Q1026" s="9" t="s">
        <v>870</v>
      </c>
      <c r="R1026" s="9" t="s">
        <v>631</v>
      </c>
      <c r="S1026" s="9">
        <f t="shared" si="90"/>
        <v>54869031</v>
      </c>
      <c r="T1026" s="9">
        <f t="shared" si="94"/>
        <v>738480</v>
      </c>
    </row>
    <row r="1027" spans="1:20" ht="14.45" x14ac:dyDescent="0.3">
      <c r="A1027" s="9">
        <v>13</v>
      </c>
      <c r="B1027" s="9" t="s">
        <v>13</v>
      </c>
      <c r="C1027" s="9" t="s">
        <v>400</v>
      </c>
      <c r="D1027" s="9" t="s">
        <v>225</v>
      </c>
      <c r="E1027" s="9" t="s">
        <v>223</v>
      </c>
      <c r="F1027" s="9" t="s">
        <v>5</v>
      </c>
      <c r="G1027" s="9" t="s">
        <v>350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1"/>
        <v>41_205-210</v>
      </c>
      <c r="O1027" s="17" t="str">
        <f t="shared" si="92"/>
        <v>20_200-210</v>
      </c>
      <c r="P1027" s="17" t="str">
        <f t="shared" si="93"/>
        <v>08_80&gt;</v>
      </c>
      <c r="Q1027" s="9" t="s">
        <v>870</v>
      </c>
      <c r="R1027" s="9" t="s">
        <v>631</v>
      </c>
      <c r="S1027" s="9">
        <f t="shared" ref="S1027:S1090" si="95">M1027*A1027</f>
        <v>2685358</v>
      </c>
      <c r="T1027" s="9">
        <f t="shared" si="94"/>
        <v>36142</v>
      </c>
    </row>
    <row r="1028" spans="1:20" ht="14.45" x14ac:dyDescent="0.3">
      <c r="A1028" s="9">
        <v>933</v>
      </c>
      <c r="B1028" s="9" t="s">
        <v>13</v>
      </c>
      <c r="C1028" s="9" t="s">
        <v>613</v>
      </c>
      <c r="D1028" s="9" t="s">
        <v>224</v>
      </c>
      <c r="E1028" s="9" t="s">
        <v>223</v>
      </c>
      <c r="F1028" s="9" t="s">
        <v>5</v>
      </c>
      <c r="G1028" s="9" t="s">
        <v>182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1"/>
        <v>7_35-40</v>
      </c>
      <c r="O1028" s="17" t="str">
        <f t="shared" si="92"/>
        <v>3_30-40</v>
      </c>
      <c r="P1028" s="17" t="str">
        <f t="shared" si="93"/>
        <v>03_30-40</v>
      </c>
      <c r="Q1028" s="9" t="s">
        <v>870</v>
      </c>
      <c r="R1028" s="9" t="s">
        <v>631</v>
      </c>
      <c r="S1028" s="9">
        <f t="shared" si="95"/>
        <v>34951113</v>
      </c>
      <c r="T1028" s="9">
        <f t="shared" si="94"/>
        <v>470405</v>
      </c>
    </row>
    <row r="1029" spans="1:20" ht="14.45" x14ac:dyDescent="0.3">
      <c r="A1029" s="9">
        <v>314</v>
      </c>
      <c r="B1029" s="9" t="s">
        <v>13</v>
      </c>
      <c r="C1029" s="9" t="s">
        <v>825</v>
      </c>
      <c r="D1029" s="9" t="s">
        <v>224</v>
      </c>
      <c r="E1029" s="9" t="s">
        <v>223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1"/>
        <v>11_55-60</v>
      </c>
      <c r="O1029" s="17" t="str">
        <f t="shared" si="92"/>
        <v>5_50-60</v>
      </c>
      <c r="P1029" s="17" t="str">
        <f t="shared" si="93"/>
        <v>05_50-60</v>
      </c>
      <c r="Q1029" s="9" t="s">
        <v>870</v>
      </c>
      <c r="R1029" s="9" t="s">
        <v>631</v>
      </c>
      <c r="S1029" s="9">
        <f t="shared" si="95"/>
        <v>18287360</v>
      </c>
      <c r="T1029" s="9">
        <f t="shared" si="94"/>
        <v>246129</v>
      </c>
    </row>
    <row r="1030" spans="1:20" ht="14.45" x14ac:dyDescent="0.3">
      <c r="A1030" s="9">
        <v>900</v>
      </c>
      <c r="B1030" s="9" t="s">
        <v>13</v>
      </c>
      <c r="C1030" s="9" t="s">
        <v>693</v>
      </c>
      <c r="D1030" s="9" t="s">
        <v>222</v>
      </c>
      <c r="E1030" s="9" t="s">
        <v>223</v>
      </c>
      <c r="F1030" s="9" t="s">
        <v>5</v>
      </c>
      <c r="G1030" s="9" t="s">
        <v>93</v>
      </c>
      <c r="H1030" s="9" t="s">
        <v>694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1"/>
        <v>6_30-35</v>
      </c>
      <c r="O1030" s="17" t="str">
        <f t="shared" si="92"/>
        <v>3_30-40</v>
      </c>
      <c r="P1030" s="17" t="str">
        <f t="shared" si="93"/>
        <v>03_30-40</v>
      </c>
      <c r="Q1030" s="9" t="s">
        <v>870</v>
      </c>
      <c r="R1030" s="9" t="s">
        <v>631</v>
      </c>
      <c r="S1030" s="9">
        <f t="shared" si="95"/>
        <v>28722600</v>
      </c>
      <c r="T1030" s="9">
        <f t="shared" si="94"/>
        <v>386576</v>
      </c>
    </row>
    <row r="1031" spans="1:20" ht="14.45" x14ac:dyDescent="0.3">
      <c r="A1031" s="9">
        <v>408</v>
      </c>
      <c r="B1031" s="9" t="s">
        <v>13</v>
      </c>
      <c r="C1031" s="9" t="s">
        <v>200</v>
      </c>
      <c r="D1031" s="9" t="s">
        <v>222</v>
      </c>
      <c r="E1031" s="9" t="s">
        <v>223</v>
      </c>
      <c r="F1031" s="9" t="s">
        <v>5</v>
      </c>
      <c r="G1031" s="9" t="s">
        <v>182</v>
      </c>
      <c r="H1031" s="9" t="s">
        <v>181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1"/>
        <v>12_60-65</v>
      </c>
      <c r="O1031" s="17" t="str">
        <f t="shared" si="92"/>
        <v>6_60-70</v>
      </c>
      <c r="P1031" s="17" t="str">
        <f t="shared" si="93"/>
        <v>06_60-70</v>
      </c>
      <c r="Q1031" s="9" t="s">
        <v>870</v>
      </c>
      <c r="R1031" s="9" t="s">
        <v>631</v>
      </c>
      <c r="S1031" s="9">
        <f t="shared" si="95"/>
        <v>24938184</v>
      </c>
      <c r="T1031" s="9">
        <f t="shared" si="94"/>
        <v>335642</v>
      </c>
    </row>
    <row r="1032" spans="1:20" ht="14.45" x14ac:dyDescent="0.3">
      <c r="A1032" s="9">
        <v>65</v>
      </c>
      <c r="B1032" s="9" t="s">
        <v>13</v>
      </c>
      <c r="C1032" s="9" t="s">
        <v>575</v>
      </c>
      <c r="D1032" s="9" t="s">
        <v>228</v>
      </c>
      <c r="E1032" s="9" t="s">
        <v>223</v>
      </c>
      <c r="F1032" s="9" t="s">
        <v>5</v>
      </c>
      <c r="G1032" s="9" t="s">
        <v>518</v>
      </c>
      <c r="H1032" s="9" t="s">
        <v>398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1"/>
        <v>19_95-100</v>
      </c>
      <c r="O1032" s="17" t="str">
        <f t="shared" si="92"/>
        <v>9_90-100</v>
      </c>
      <c r="P1032" s="17" t="str">
        <f t="shared" si="93"/>
        <v>08_80&gt;</v>
      </c>
      <c r="Q1032" s="9" t="s">
        <v>870</v>
      </c>
      <c r="R1032" s="9" t="s">
        <v>631</v>
      </c>
      <c r="S1032" s="9">
        <f t="shared" si="95"/>
        <v>6318000</v>
      </c>
      <c r="T1032" s="9">
        <f t="shared" si="94"/>
        <v>85034</v>
      </c>
    </row>
    <row r="1033" spans="1:20" ht="14.45" x14ac:dyDescent="0.3">
      <c r="A1033" s="9">
        <v>282</v>
      </c>
      <c r="B1033" s="9" t="s">
        <v>13</v>
      </c>
      <c r="C1033" s="9" t="s">
        <v>401</v>
      </c>
      <c r="D1033" s="9" t="s">
        <v>225</v>
      </c>
      <c r="E1033" s="9" t="s">
        <v>223</v>
      </c>
      <c r="F1033" s="9" t="s">
        <v>5</v>
      </c>
      <c r="G1033" s="9" t="s">
        <v>350</v>
      </c>
      <c r="H1033" s="9" t="s">
        <v>402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1"/>
        <v>16_80-85</v>
      </c>
      <c r="O1033" s="17" t="str">
        <f t="shared" si="92"/>
        <v>8_80-90</v>
      </c>
      <c r="P1033" s="17" t="str">
        <f t="shared" si="93"/>
        <v>08_80&gt;</v>
      </c>
      <c r="Q1033" s="9" t="s">
        <v>870</v>
      </c>
      <c r="R1033" s="9" t="s">
        <v>631</v>
      </c>
      <c r="S1033" s="9">
        <f t="shared" si="95"/>
        <v>23641470</v>
      </c>
      <c r="T1033" s="9">
        <f t="shared" si="94"/>
        <v>318189</v>
      </c>
    </row>
    <row r="1034" spans="1:20" ht="14.45" x14ac:dyDescent="0.3">
      <c r="A1034" s="9">
        <v>6</v>
      </c>
      <c r="B1034" s="9" t="s">
        <v>13</v>
      </c>
      <c r="C1034" s="9" t="s">
        <v>826</v>
      </c>
      <c r="D1034" s="9" t="s">
        <v>225</v>
      </c>
      <c r="E1034" s="9" t="s">
        <v>223</v>
      </c>
      <c r="F1034" s="9" t="s">
        <v>5</v>
      </c>
      <c r="G1034" s="9" t="s">
        <v>350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1"/>
        <v>20_100-105</v>
      </c>
      <c r="O1034" s="17" t="str">
        <f t="shared" si="92"/>
        <v>10_100-110</v>
      </c>
      <c r="P1034" s="17" t="str">
        <f t="shared" si="93"/>
        <v>08_80&gt;</v>
      </c>
      <c r="Q1034" s="9" t="s">
        <v>870</v>
      </c>
      <c r="R1034" s="9" t="s">
        <v>631</v>
      </c>
      <c r="S1034" s="9">
        <f t="shared" si="95"/>
        <v>619152</v>
      </c>
      <c r="T1034" s="9">
        <f t="shared" si="94"/>
        <v>8333</v>
      </c>
    </row>
    <row r="1035" spans="1:20" ht="14.45" x14ac:dyDescent="0.3">
      <c r="A1035" s="9">
        <v>262</v>
      </c>
      <c r="B1035" s="9" t="s">
        <v>13</v>
      </c>
      <c r="C1035" s="9" t="s">
        <v>403</v>
      </c>
      <c r="D1035" s="9" t="s">
        <v>225</v>
      </c>
      <c r="E1035" s="9" t="s">
        <v>223</v>
      </c>
      <c r="F1035" s="9" t="s">
        <v>5</v>
      </c>
      <c r="G1035" s="9" t="s">
        <v>350</v>
      </c>
      <c r="H1035" s="9" t="s">
        <v>404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1"/>
        <v>20_100-105</v>
      </c>
      <c r="O1035" s="17" t="str">
        <f t="shared" si="92"/>
        <v>10_100-110</v>
      </c>
      <c r="P1035" s="17" t="str">
        <f t="shared" si="93"/>
        <v>08_80&gt;</v>
      </c>
      <c r="Q1035" s="9" t="s">
        <v>870</v>
      </c>
      <c r="R1035" s="9" t="s">
        <v>631</v>
      </c>
      <c r="S1035" s="9">
        <f t="shared" si="95"/>
        <v>26259998</v>
      </c>
      <c r="T1035" s="9">
        <f t="shared" si="94"/>
        <v>353432</v>
      </c>
    </row>
    <row r="1036" spans="1:20" ht="14.45" x14ac:dyDescent="0.3">
      <c r="A1036" s="9">
        <v>13</v>
      </c>
      <c r="B1036" s="9" t="s">
        <v>13</v>
      </c>
      <c r="C1036" s="9" t="s">
        <v>827</v>
      </c>
      <c r="D1036" s="9" t="s">
        <v>225</v>
      </c>
      <c r="E1036" s="9" t="s">
        <v>223</v>
      </c>
      <c r="F1036" s="9" t="s">
        <v>1</v>
      </c>
      <c r="G1036" s="9" t="s">
        <v>71</v>
      </c>
      <c r="H1036" s="9" t="s">
        <v>828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1"/>
        <v>16_80-85</v>
      </c>
      <c r="O1036" s="17" t="str">
        <f t="shared" si="92"/>
        <v>8_80-90</v>
      </c>
      <c r="P1036" s="17" t="str">
        <f t="shared" si="93"/>
        <v>08_80&gt;</v>
      </c>
      <c r="Q1036" s="9" t="s">
        <v>870</v>
      </c>
      <c r="R1036" s="9" t="s">
        <v>631</v>
      </c>
      <c r="S1036" s="9">
        <f t="shared" si="95"/>
        <v>1104740</v>
      </c>
      <c r="T1036" s="9">
        <f t="shared" si="94"/>
        <v>14869</v>
      </c>
    </row>
    <row r="1037" spans="1:20" ht="14.45" x14ac:dyDescent="0.3">
      <c r="A1037" s="9">
        <v>6</v>
      </c>
      <c r="B1037" s="9" t="s">
        <v>13</v>
      </c>
      <c r="C1037" s="9" t="s">
        <v>198</v>
      </c>
      <c r="D1037" s="9" t="s">
        <v>225</v>
      </c>
      <c r="E1037" s="9" t="s">
        <v>223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1"/>
        <v>19_95-100</v>
      </c>
      <c r="O1037" s="17" t="str">
        <f t="shared" si="92"/>
        <v>9_90-100</v>
      </c>
      <c r="P1037" s="17" t="str">
        <f t="shared" si="93"/>
        <v>08_80&gt;</v>
      </c>
      <c r="Q1037" s="9" t="s">
        <v>870</v>
      </c>
      <c r="R1037" s="9" t="s">
        <v>631</v>
      </c>
      <c r="S1037" s="9">
        <f t="shared" si="95"/>
        <v>583848</v>
      </c>
      <c r="T1037" s="9">
        <f t="shared" si="94"/>
        <v>7858</v>
      </c>
    </row>
    <row r="1038" spans="1:20" ht="14.45" x14ac:dyDescent="0.3">
      <c r="A1038" s="9">
        <v>191</v>
      </c>
      <c r="B1038" s="9" t="s">
        <v>13</v>
      </c>
      <c r="C1038" s="9" t="s">
        <v>485</v>
      </c>
      <c r="D1038" s="9" t="s">
        <v>225</v>
      </c>
      <c r="E1038" s="9" t="s">
        <v>223</v>
      </c>
      <c r="F1038" s="9" t="s">
        <v>5</v>
      </c>
      <c r="G1038" s="9" t="s">
        <v>350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1"/>
        <v>29_145-150</v>
      </c>
      <c r="O1038" s="17" t="str">
        <f t="shared" si="92"/>
        <v>14_140-150</v>
      </c>
      <c r="P1038" s="17" t="str">
        <f t="shared" si="93"/>
        <v>08_80&gt;</v>
      </c>
      <c r="Q1038" s="9" t="s">
        <v>870</v>
      </c>
      <c r="R1038" s="9" t="s">
        <v>631</v>
      </c>
      <c r="S1038" s="9">
        <f t="shared" si="95"/>
        <v>27831756</v>
      </c>
      <c r="T1038" s="9">
        <f t="shared" si="94"/>
        <v>374586</v>
      </c>
    </row>
    <row r="1039" spans="1:20" ht="14.45" x14ac:dyDescent="0.3">
      <c r="A1039" s="9">
        <v>17</v>
      </c>
      <c r="B1039" s="9" t="s">
        <v>13</v>
      </c>
      <c r="C1039" s="9" t="s">
        <v>155</v>
      </c>
      <c r="D1039" s="9" t="s">
        <v>228</v>
      </c>
      <c r="E1039" s="9" t="s">
        <v>227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1"/>
        <v>13_65-70</v>
      </c>
      <c r="O1039" s="17" t="str">
        <f t="shared" si="92"/>
        <v>6_60-70</v>
      </c>
      <c r="P1039" s="17" t="str">
        <f t="shared" si="93"/>
        <v>06_60-70</v>
      </c>
      <c r="Q1039" s="9" t="s">
        <v>870</v>
      </c>
      <c r="R1039" s="9" t="s">
        <v>631</v>
      </c>
      <c r="S1039" s="9">
        <f t="shared" si="95"/>
        <v>1189830</v>
      </c>
      <c r="T1039" s="9">
        <f t="shared" si="94"/>
        <v>16014</v>
      </c>
    </row>
    <row r="1040" spans="1:20" ht="14.45" x14ac:dyDescent="0.3">
      <c r="A1040" s="9">
        <v>291</v>
      </c>
      <c r="B1040" s="9" t="s">
        <v>13</v>
      </c>
      <c r="C1040" s="9" t="s">
        <v>457</v>
      </c>
      <c r="D1040" s="9" t="s">
        <v>228</v>
      </c>
      <c r="E1040" s="9" t="s">
        <v>227</v>
      </c>
      <c r="F1040" s="9" t="s">
        <v>5</v>
      </c>
      <c r="G1040" s="9" t="s">
        <v>169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1"/>
        <v>12_60-65</v>
      </c>
      <c r="O1040" s="17" t="str">
        <f t="shared" si="92"/>
        <v>6_60-70</v>
      </c>
      <c r="P1040" s="17" t="str">
        <f t="shared" si="93"/>
        <v>06_60-70</v>
      </c>
      <c r="Q1040" s="9" t="s">
        <v>870</v>
      </c>
      <c r="R1040" s="9" t="s">
        <v>631</v>
      </c>
      <c r="S1040" s="9">
        <f t="shared" si="95"/>
        <v>18404295</v>
      </c>
      <c r="T1040" s="9">
        <f t="shared" si="94"/>
        <v>247702</v>
      </c>
    </row>
    <row r="1041" spans="1:20" ht="14.45" x14ac:dyDescent="0.3">
      <c r="A1041" s="9">
        <v>1</v>
      </c>
      <c r="B1041" s="9" t="s">
        <v>13</v>
      </c>
      <c r="C1041" s="9" t="s">
        <v>829</v>
      </c>
      <c r="D1041" s="9" t="s">
        <v>228</v>
      </c>
      <c r="E1041" s="9" t="s">
        <v>227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1"/>
        <v>12_60-65</v>
      </c>
      <c r="O1041" s="17" t="str">
        <f t="shared" si="92"/>
        <v>6_60-70</v>
      </c>
      <c r="P1041" s="17" t="str">
        <f t="shared" si="93"/>
        <v>06_60-70</v>
      </c>
      <c r="Q1041" s="9" t="s">
        <v>870</v>
      </c>
      <c r="R1041" s="9" t="s">
        <v>631</v>
      </c>
      <c r="S1041" s="9">
        <f t="shared" si="95"/>
        <v>62990</v>
      </c>
      <c r="T1041" s="9">
        <f t="shared" si="94"/>
        <v>848</v>
      </c>
    </row>
    <row r="1042" spans="1:20" ht="14.45" x14ac:dyDescent="0.3">
      <c r="A1042" s="9">
        <v>531</v>
      </c>
      <c r="B1042" s="9" t="s">
        <v>13</v>
      </c>
      <c r="C1042" s="9" t="s">
        <v>453</v>
      </c>
      <c r="D1042" s="9" t="s">
        <v>222</v>
      </c>
      <c r="E1042" s="9" t="s">
        <v>227</v>
      </c>
      <c r="F1042" s="9" t="s">
        <v>5</v>
      </c>
      <c r="G1042" s="9" t="s">
        <v>169</v>
      </c>
      <c r="H1042" s="9" t="s">
        <v>454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1"/>
        <v>12_60-65</v>
      </c>
      <c r="O1042" s="17" t="str">
        <f t="shared" si="92"/>
        <v>6_60-70</v>
      </c>
      <c r="P1042" s="17" t="str">
        <f t="shared" si="93"/>
        <v>06_60-70</v>
      </c>
      <c r="Q1042" s="9" t="s">
        <v>870</v>
      </c>
      <c r="R1042" s="9" t="s">
        <v>631</v>
      </c>
      <c r="S1042" s="9">
        <f t="shared" si="95"/>
        <v>32776506</v>
      </c>
      <c r="T1042" s="9">
        <f t="shared" si="94"/>
        <v>441137</v>
      </c>
    </row>
    <row r="1043" spans="1:20" ht="14.45" x14ac:dyDescent="0.3">
      <c r="A1043" s="9">
        <v>82</v>
      </c>
      <c r="B1043" s="9" t="s">
        <v>13</v>
      </c>
      <c r="C1043" s="9" t="s">
        <v>353</v>
      </c>
      <c r="D1043" s="9" t="s">
        <v>228</v>
      </c>
      <c r="E1043" s="9" t="s">
        <v>227</v>
      </c>
      <c r="F1043" s="9" t="s">
        <v>5</v>
      </c>
      <c r="G1043" s="9" t="s">
        <v>169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1"/>
        <v>18_90-95</v>
      </c>
      <c r="O1043" s="17" t="str">
        <f t="shared" si="92"/>
        <v>9_90-100</v>
      </c>
      <c r="P1043" s="17" t="str">
        <f t="shared" si="93"/>
        <v>08_80&gt;</v>
      </c>
      <c r="Q1043" s="9" t="s">
        <v>870</v>
      </c>
      <c r="R1043" s="9" t="s">
        <v>631</v>
      </c>
      <c r="S1043" s="9">
        <f t="shared" si="95"/>
        <v>7380000</v>
      </c>
      <c r="T1043" s="9">
        <f t="shared" si="94"/>
        <v>99327</v>
      </c>
    </row>
    <row r="1044" spans="1:20" ht="14.45" x14ac:dyDescent="0.3">
      <c r="A1044" s="9">
        <v>38</v>
      </c>
      <c r="B1044" s="9" t="s">
        <v>13</v>
      </c>
      <c r="C1044" s="9" t="s">
        <v>699</v>
      </c>
      <c r="D1044" s="9" t="s">
        <v>228</v>
      </c>
      <c r="E1044" s="9" t="s">
        <v>227</v>
      </c>
      <c r="F1044" s="9" t="s">
        <v>5</v>
      </c>
      <c r="G1044" s="9" t="s">
        <v>518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1"/>
        <v>12_60-65</v>
      </c>
      <c r="O1044" s="17" t="str">
        <f t="shared" si="92"/>
        <v>6_60-70</v>
      </c>
      <c r="P1044" s="17" t="str">
        <f t="shared" si="93"/>
        <v>06_60-70</v>
      </c>
      <c r="Q1044" s="9" t="s">
        <v>870</v>
      </c>
      <c r="R1044" s="9" t="s">
        <v>631</v>
      </c>
      <c r="S1044" s="9">
        <f t="shared" si="95"/>
        <v>2444920</v>
      </c>
      <c r="T1044" s="9">
        <f t="shared" si="94"/>
        <v>32906</v>
      </c>
    </row>
    <row r="1045" spans="1:20" ht="14.45" x14ac:dyDescent="0.3">
      <c r="A1045" s="9">
        <v>1</v>
      </c>
      <c r="B1045" s="9" t="s">
        <v>13</v>
      </c>
      <c r="C1045" s="9" t="s">
        <v>830</v>
      </c>
      <c r="D1045" s="9" t="s">
        <v>228</v>
      </c>
      <c r="E1045" s="9" t="s">
        <v>227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1"/>
        <v>15_75-80</v>
      </c>
      <c r="O1045" s="17" t="str">
        <f t="shared" si="92"/>
        <v>7_70-80</v>
      </c>
      <c r="P1045" s="17" t="str">
        <f t="shared" si="93"/>
        <v>07_70-80</v>
      </c>
      <c r="Q1045" s="9" t="s">
        <v>870</v>
      </c>
      <c r="R1045" s="9" t="s">
        <v>631</v>
      </c>
      <c r="S1045" s="9">
        <f t="shared" si="95"/>
        <v>75955</v>
      </c>
      <c r="T1045" s="9">
        <f t="shared" si="94"/>
        <v>1022</v>
      </c>
    </row>
    <row r="1046" spans="1:20" ht="14.45" x14ac:dyDescent="0.3">
      <c r="A1046" s="9">
        <v>1</v>
      </c>
      <c r="B1046" s="9" t="s">
        <v>13</v>
      </c>
      <c r="C1046" s="9" t="s">
        <v>700</v>
      </c>
      <c r="D1046" s="9" t="s">
        <v>228</v>
      </c>
      <c r="E1046" s="9" t="s">
        <v>227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1"/>
        <v>22_110-115</v>
      </c>
      <c r="O1046" s="17" t="str">
        <f t="shared" si="92"/>
        <v>11_110-120</v>
      </c>
      <c r="P1046" s="17" t="str">
        <f t="shared" si="93"/>
        <v>08_80&gt;</v>
      </c>
      <c r="Q1046" s="9" t="s">
        <v>870</v>
      </c>
      <c r="R1046" s="9" t="s">
        <v>631</v>
      </c>
      <c r="S1046" s="9">
        <f t="shared" si="95"/>
        <v>112909</v>
      </c>
      <c r="T1046" s="9">
        <f t="shared" si="94"/>
        <v>1520</v>
      </c>
    </row>
    <row r="1047" spans="1:20" ht="14.45" x14ac:dyDescent="0.3">
      <c r="A1047" s="9">
        <v>248</v>
      </c>
      <c r="B1047" s="9" t="s">
        <v>13</v>
      </c>
      <c r="C1047" s="9" t="s">
        <v>354</v>
      </c>
      <c r="D1047" s="9" t="s">
        <v>228</v>
      </c>
      <c r="E1047" s="9" t="s">
        <v>227</v>
      </c>
      <c r="F1047" s="9" t="s">
        <v>5</v>
      </c>
      <c r="G1047" s="9" t="s">
        <v>169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1"/>
        <v>16_80-85</v>
      </c>
      <c r="O1047" s="17" t="str">
        <f t="shared" si="92"/>
        <v>8_80-90</v>
      </c>
      <c r="P1047" s="17" t="str">
        <f t="shared" si="93"/>
        <v>08_80&gt;</v>
      </c>
      <c r="Q1047" s="9" t="s">
        <v>870</v>
      </c>
      <c r="R1047" s="9" t="s">
        <v>631</v>
      </c>
      <c r="S1047" s="9">
        <f t="shared" si="95"/>
        <v>20415856</v>
      </c>
      <c r="T1047" s="9">
        <f t="shared" si="94"/>
        <v>274776</v>
      </c>
    </row>
    <row r="1048" spans="1:20" ht="14.45" x14ac:dyDescent="0.3">
      <c r="A1048" s="9">
        <v>44</v>
      </c>
      <c r="B1048" s="9" t="s">
        <v>13</v>
      </c>
      <c r="C1048" s="9" t="s">
        <v>486</v>
      </c>
      <c r="D1048" s="9" t="s">
        <v>228</v>
      </c>
      <c r="E1048" s="9" t="s">
        <v>227</v>
      </c>
      <c r="F1048" s="9" t="s">
        <v>5</v>
      </c>
      <c r="G1048" s="9" t="s">
        <v>350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1"/>
        <v>18_90-95</v>
      </c>
      <c r="O1048" s="17" t="str">
        <f t="shared" si="92"/>
        <v>9_90-100</v>
      </c>
      <c r="P1048" s="17" t="str">
        <f t="shared" si="93"/>
        <v>08_80&gt;</v>
      </c>
      <c r="Q1048" s="9" t="s">
        <v>870</v>
      </c>
      <c r="R1048" s="9" t="s">
        <v>631</v>
      </c>
      <c r="S1048" s="9">
        <f t="shared" si="95"/>
        <v>4083684</v>
      </c>
      <c r="T1048" s="9">
        <f t="shared" si="94"/>
        <v>54962</v>
      </c>
    </row>
    <row r="1049" spans="1:20" ht="14.45" x14ac:dyDescent="0.3">
      <c r="A1049" s="9">
        <v>166</v>
      </c>
      <c r="B1049" s="9" t="s">
        <v>13</v>
      </c>
      <c r="C1049" s="9" t="s">
        <v>831</v>
      </c>
      <c r="D1049" s="9" t="s">
        <v>228</v>
      </c>
      <c r="E1049" s="9" t="s">
        <v>227</v>
      </c>
      <c r="F1049" s="9" t="s">
        <v>5</v>
      </c>
      <c r="G1049" s="9" t="s">
        <v>518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1"/>
        <v>16_80-85</v>
      </c>
      <c r="O1049" s="17" t="str">
        <f t="shared" si="92"/>
        <v>8_80-90</v>
      </c>
      <c r="P1049" s="17" t="str">
        <f t="shared" si="93"/>
        <v>08_80&gt;</v>
      </c>
      <c r="Q1049" s="9" t="s">
        <v>870</v>
      </c>
      <c r="R1049" s="9" t="s">
        <v>631</v>
      </c>
      <c r="S1049" s="9">
        <f t="shared" si="95"/>
        <v>13470568</v>
      </c>
      <c r="T1049" s="9">
        <f t="shared" si="94"/>
        <v>181300</v>
      </c>
    </row>
    <row r="1050" spans="1:20" ht="14.45" x14ac:dyDescent="0.3">
      <c r="A1050" s="9">
        <v>4</v>
      </c>
      <c r="B1050" s="9" t="s">
        <v>13</v>
      </c>
      <c r="C1050" s="9" t="s">
        <v>131</v>
      </c>
      <c r="D1050" s="9" t="s">
        <v>224</v>
      </c>
      <c r="E1050" s="9" t="s">
        <v>227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1"/>
        <v>15_75-80</v>
      </c>
      <c r="O1050" s="17" t="str">
        <f t="shared" si="92"/>
        <v>7_70-80</v>
      </c>
      <c r="P1050" s="17" t="str">
        <f t="shared" si="93"/>
        <v>07_70-80</v>
      </c>
      <c r="Q1050" s="9" t="s">
        <v>870</v>
      </c>
      <c r="R1050" s="9" t="s">
        <v>631</v>
      </c>
      <c r="S1050" s="9">
        <f t="shared" si="95"/>
        <v>310360</v>
      </c>
      <c r="T1050" s="9">
        <f t="shared" si="94"/>
        <v>4177</v>
      </c>
    </row>
    <row r="1051" spans="1:20" ht="14.45" x14ac:dyDescent="0.3">
      <c r="A1051" s="9">
        <v>112</v>
      </c>
      <c r="B1051" s="9" t="s">
        <v>13</v>
      </c>
      <c r="C1051" s="9" t="s">
        <v>406</v>
      </c>
      <c r="D1051" s="9" t="s">
        <v>224</v>
      </c>
      <c r="E1051" s="9" t="s">
        <v>227</v>
      </c>
      <c r="F1051" s="9" t="s">
        <v>5</v>
      </c>
      <c r="G1051" s="9" t="s">
        <v>169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1"/>
        <v>17_85-90</v>
      </c>
      <c r="O1051" s="17" t="str">
        <f t="shared" si="92"/>
        <v>8_80-90</v>
      </c>
      <c r="P1051" s="17" t="str">
        <f t="shared" si="93"/>
        <v>08_80&gt;</v>
      </c>
      <c r="Q1051" s="9" t="s">
        <v>870</v>
      </c>
      <c r="R1051" s="9" t="s">
        <v>631</v>
      </c>
      <c r="S1051" s="9">
        <f t="shared" si="95"/>
        <v>10032736</v>
      </c>
      <c r="T1051" s="9">
        <f t="shared" si="94"/>
        <v>135030</v>
      </c>
    </row>
    <row r="1052" spans="1:20" ht="14.45" x14ac:dyDescent="0.3">
      <c r="A1052" s="9">
        <v>417</v>
      </c>
      <c r="B1052" s="9" t="s">
        <v>13</v>
      </c>
      <c r="C1052" s="9" t="s">
        <v>412</v>
      </c>
      <c r="D1052" s="9" t="s">
        <v>224</v>
      </c>
      <c r="E1052" s="9" t="s">
        <v>227</v>
      </c>
      <c r="F1052" s="9" t="s">
        <v>5</v>
      </c>
      <c r="G1052" s="9" t="s">
        <v>169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1"/>
        <v>17_85-90</v>
      </c>
      <c r="O1052" s="17" t="str">
        <f t="shared" si="92"/>
        <v>8_80-90</v>
      </c>
      <c r="P1052" s="17" t="str">
        <f t="shared" si="93"/>
        <v>08_80&gt;</v>
      </c>
      <c r="Q1052" s="9" t="s">
        <v>870</v>
      </c>
      <c r="R1052" s="9" t="s">
        <v>631</v>
      </c>
      <c r="S1052" s="9">
        <f t="shared" si="95"/>
        <v>36746874</v>
      </c>
      <c r="T1052" s="9">
        <f t="shared" si="94"/>
        <v>494574</v>
      </c>
    </row>
    <row r="1053" spans="1:20" ht="14.45" x14ac:dyDescent="0.3">
      <c r="A1053" s="9">
        <v>52</v>
      </c>
      <c r="B1053" s="9" t="s">
        <v>13</v>
      </c>
      <c r="C1053" s="9" t="s">
        <v>701</v>
      </c>
      <c r="D1053" s="9" t="s">
        <v>222</v>
      </c>
      <c r="E1053" s="9" t="s">
        <v>227</v>
      </c>
      <c r="F1053" s="9" t="s">
        <v>5</v>
      </c>
      <c r="G1053" s="9" t="s">
        <v>518</v>
      </c>
      <c r="H1053" s="9" t="s">
        <v>563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1"/>
        <v>24_120-125</v>
      </c>
      <c r="O1053" s="17" t="str">
        <f t="shared" si="92"/>
        <v>12_120-130</v>
      </c>
      <c r="P1053" s="17" t="str">
        <f t="shared" si="93"/>
        <v>08_80&gt;</v>
      </c>
      <c r="Q1053" s="9" t="s">
        <v>870</v>
      </c>
      <c r="R1053" s="9" t="s">
        <v>631</v>
      </c>
      <c r="S1053" s="9">
        <f t="shared" si="95"/>
        <v>6380400</v>
      </c>
      <c r="T1053" s="9">
        <f t="shared" si="94"/>
        <v>85873</v>
      </c>
    </row>
    <row r="1054" spans="1:20" ht="14.45" x14ac:dyDescent="0.3">
      <c r="A1054" s="9">
        <v>1</v>
      </c>
      <c r="B1054" s="9" t="s">
        <v>13</v>
      </c>
      <c r="C1054" s="9" t="s">
        <v>832</v>
      </c>
      <c r="D1054" s="9" t="s">
        <v>229</v>
      </c>
      <c r="E1054" s="9" t="s">
        <v>227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1"/>
        <v>24_120-125</v>
      </c>
      <c r="O1054" s="17" t="str">
        <f t="shared" si="92"/>
        <v>12_120-130</v>
      </c>
      <c r="P1054" s="17" t="str">
        <f t="shared" si="93"/>
        <v>08_80&gt;</v>
      </c>
      <c r="Q1054" s="9" t="s">
        <v>870</v>
      </c>
      <c r="R1054" s="9" t="s">
        <v>631</v>
      </c>
      <c r="S1054" s="9">
        <f t="shared" si="95"/>
        <v>120000</v>
      </c>
      <c r="T1054" s="9">
        <f t="shared" si="94"/>
        <v>1615</v>
      </c>
    </row>
    <row r="1055" spans="1:20" ht="14.45" x14ac:dyDescent="0.3">
      <c r="A1055" s="9">
        <v>9</v>
      </c>
      <c r="B1055" s="9" t="s">
        <v>13</v>
      </c>
      <c r="C1055" s="9" t="s">
        <v>833</v>
      </c>
      <c r="D1055" s="9" t="s">
        <v>229</v>
      </c>
      <c r="E1055" s="9" t="s">
        <v>227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1"/>
        <v>37_185-190</v>
      </c>
      <c r="O1055" s="17" t="str">
        <f t="shared" si="92"/>
        <v>18_180-190</v>
      </c>
      <c r="P1055" s="17" t="str">
        <f t="shared" si="93"/>
        <v>08_80&gt;</v>
      </c>
      <c r="Q1055" s="9" t="s">
        <v>870</v>
      </c>
      <c r="R1055" s="9" t="s">
        <v>631</v>
      </c>
      <c r="S1055" s="9">
        <f t="shared" si="95"/>
        <v>1665000</v>
      </c>
      <c r="T1055" s="9">
        <f t="shared" si="94"/>
        <v>22409</v>
      </c>
    </row>
    <row r="1056" spans="1:20" ht="14.45" x14ac:dyDescent="0.3">
      <c r="A1056" s="9">
        <v>65</v>
      </c>
      <c r="B1056" s="9" t="s">
        <v>13</v>
      </c>
      <c r="C1056" s="9" t="s">
        <v>352</v>
      </c>
      <c r="D1056" s="9" t="s">
        <v>228</v>
      </c>
      <c r="E1056" s="9" t="s">
        <v>227</v>
      </c>
      <c r="F1056" s="9" t="s">
        <v>5</v>
      </c>
      <c r="G1056" s="9" t="s">
        <v>169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1"/>
        <v>20_100-105</v>
      </c>
      <c r="O1056" s="17" t="str">
        <f t="shared" si="92"/>
        <v>10_100-110</v>
      </c>
      <c r="P1056" s="17" t="str">
        <f t="shared" si="93"/>
        <v>08_80&gt;</v>
      </c>
      <c r="Q1056" s="9" t="s">
        <v>870</v>
      </c>
      <c r="R1056" s="9" t="s">
        <v>631</v>
      </c>
      <c r="S1056" s="9">
        <f t="shared" si="95"/>
        <v>6571890</v>
      </c>
      <c r="T1056" s="9">
        <f t="shared" si="94"/>
        <v>88451</v>
      </c>
    </row>
    <row r="1057" spans="1:20" ht="14.45" x14ac:dyDescent="0.3">
      <c r="A1057" s="9">
        <v>1</v>
      </c>
      <c r="B1057" s="9" t="s">
        <v>13</v>
      </c>
      <c r="C1057" s="9" t="s">
        <v>834</v>
      </c>
      <c r="D1057" s="9" t="s">
        <v>228</v>
      </c>
      <c r="E1057" s="9" t="s">
        <v>227</v>
      </c>
      <c r="F1057" s="9" t="s">
        <v>5</v>
      </c>
      <c r="G1057" s="9" t="s">
        <v>169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1"/>
        <v>24_120-125</v>
      </c>
      <c r="O1057" s="17" t="str">
        <f t="shared" si="92"/>
        <v>12_120-130</v>
      </c>
      <c r="P1057" s="17" t="str">
        <f t="shared" si="93"/>
        <v>08_80&gt;</v>
      </c>
      <c r="Q1057" s="9" t="s">
        <v>870</v>
      </c>
      <c r="R1057" s="9" t="s">
        <v>631</v>
      </c>
      <c r="S1057" s="9">
        <f t="shared" si="95"/>
        <v>124990</v>
      </c>
      <c r="T1057" s="9">
        <f t="shared" si="94"/>
        <v>1682</v>
      </c>
    </row>
    <row r="1058" spans="1:20" ht="14.45" x14ac:dyDescent="0.3">
      <c r="A1058" s="9">
        <v>398</v>
      </c>
      <c r="B1058" s="9" t="s">
        <v>13</v>
      </c>
      <c r="C1058" s="9" t="s">
        <v>407</v>
      </c>
      <c r="D1058" s="9" t="s">
        <v>228</v>
      </c>
      <c r="E1058" s="9" t="s">
        <v>227</v>
      </c>
      <c r="F1058" s="9" t="s">
        <v>5</v>
      </c>
      <c r="G1058" s="9" t="s">
        <v>169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1"/>
        <v>19_95-100</v>
      </c>
      <c r="O1058" s="17" t="str">
        <f t="shared" si="92"/>
        <v>9_90-100</v>
      </c>
      <c r="P1058" s="17" t="str">
        <f t="shared" si="93"/>
        <v>08_80&gt;</v>
      </c>
      <c r="Q1058" s="9" t="s">
        <v>870</v>
      </c>
      <c r="R1058" s="9" t="s">
        <v>631</v>
      </c>
      <c r="S1058" s="9">
        <f t="shared" si="95"/>
        <v>38456750</v>
      </c>
      <c r="T1058" s="9">
        <f t="shared" si="94"/>
        <v>517587</v>
      </c>
    </row>
    <row r="1059" spans="1:20" ht="14.45" x14ac:dyDescent="0.3">
      <c r="A1059" s="9">
        <v>1</v>
      </c>
      <c r="B1059" s="9" t="s">
        <v>13</v>
      </c>
      <c r="C1059" s="9" t="s">
        <v>835</v>
      </c>
      <c r="D1059" s="9" t="s">
        <v>228</v>
      </c>
      <c r="E1059" s="9" t="s">
        <v>227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1"/>
        <v>21_105-110</v>
      </c>
      <c r="O1059" s="17" t="str">
        <f t="shared" si="92"/>
        <v>10_100-110</v>
      </c>
      <c r="P1059" s="17" t="str">
        <f t="shared" si="93"/>
        <v>08_80&gt;</v>
      </c>
      <c r="Q1059" s="9" t="s">
        <v>870</v>
      </c>
      <c r="R1059" s="9" t="s">
        <v>631</v>
      </c>
      <c r="S1059" s="9">
        <f t="shared" si="95"/>
        <v>106364</v>
      </c>
      <c r="T1059" s="9">
        <f t="shared" si="94"/>
        <v>1432</v>
      </c>
    </row>
    <row r="1060" spans="1:20" ht="14.45" x14ac:dyDescent="0.3">
      <c r="A1060" s="9">
        <v>49</v>
      </c>
      <c r="B1060" s="9" t="s">
        <v>13</v>
      </c>
      <c r="C1060" s="9" t="s">
        <v>836</v>
      </c>
      <c r="D1060" s="9" t="s">
        <v>228</v>
      </c>
      <c r="E1060" s="9" t="s">
        <v>227</v>
      </c>
      <c r="F1060" s="9" t="s">
        <v>5</v>
      </c>
      <c r="G1060" s="9" t="s">
        <v>169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1"/>
        <v>30_150-155</v>
      </c>
      <c r="O1060" s="17" t="str">
        <f t="shared" si="92"/>
        <v>15_150-160</v>
      </c>
      <c r="P1060" s="17" t="str">
        <f t="shared" si="93"/>
        <v>08_80&gt;</v>
      </c>
      <c r="Q1060" s="9" t="s">
        <v>870</v>
      </c>
      <c r="R1060" s="9" t="s">
        <v>631</v>
      </c>
      <c r="S1060" s="9">
        <f t="shared" si="95"/>
        <v>7389347</v>
      </c>
      <c r="T1060" s="9">
        <f t="shared" si="94"/>
        <v>99453</v>
      </c>
    </row>
    <row r="1061" spans="1:20" ht="14.45" x14ac:dyDescent="0.3">
      <c r="A1061" s="9">
        <v>4</v>
      </c>
      <c r="B1061" s="9" t="s">
        <v>13</v>
      </c>
      <c r="C1061" s="9" t="s">
        <v>458</v>
      </c>
      <c r="D1061" s="9" t="s">
        <v>224</v>
      </c>
      <c r="E1061" s="9" t="s">
        <v>227</v>
      </c>
      <c r="F1061" s="9" t="s">
        <v>5</v>
      </c>
      <c r="G1061" s="9" t="s">
        <v>169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1"/>
        <v>33_165-170</v>
      </c>
      <c r="O1061" s="17" t="str">
        <f t="shared" si="92"/>
        <v>16_160-170</v>
      </c>
      <c r="P1061" s="17" t="str">
        <f t="shared" si="93"/>
        <v>08_80&gt;</v>
      </c>
      <c r="Q1061" s="9" t="s">
        <v>870</v>
      </c>
      <c r="R1061" s="9" t="s">
        <v>631</v>
      </c>
      <c r="S1061" s="9">
        <f t="shared" si="95"/>
        <v>662856</v>
      </c>
      <c r="T1061" s="9">
        <f t="shared" si="94"/>
        <v>8921</v>
      </c>
    </row>
    <row r="1062" spans="1:20" ht="14.45" x14ac:dyDescent="0.3">
      <c r="A1062" s="9">
        <v>4</v>
      </c>
      <c r="B1062" s="9" t="s">
        <v>13</v>
      </c>
      <c r="C1062" s="9" t="s">
        <v>837</v>
      </c>
      <c r="D1062" s="9" t="s">
        <v>228</v>
      </c>
      <c r="E1062" s="9" t="s">
        <v>227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1"/>
        <v>42_210-215</v>
      </c>
      <c r="O1062" s="17" t="str">
        <f t="shared" si="92"/>
        <v>21_210-220</v>
      </c>
      <c r="P1062" s="17" t="str">
        <f t="shared" si="93"/>
        <v>08_80&gt;</v>
      </c>
      <c r="Q1062" s="9" t="s">
        <v>870</v>
      </c>
      <c r="R1062" s="9" t="s">
        <v>631</v>
      </c>
      <c r="S1062" s="9">
        <f t="shared" si="95"/>
        <v>856000</v>
      </c>
      <c r="T1062" s="9">
        <f t="shared" si="94"/>
        <v>11521</v>
      </c>
    </row>
    <row r="1063" spans="1:20" ht="14.45" x14ac:dyDescent="0.3">
      <c r="A1063" s="9">
        <v>21</v>
      </c>
      <c r="B1063" s="9" t="s">
        <v>13</v>
      </c>
      <c r="C1063" s="9" t="s">
        <v>703</v>
      </c>
      <c r="D1063" s="9" t="s">
        <v>228</v>
      </c>
      <c r="E1063" s="9" t="s">
        <v>227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1"/>
        <v>65_325-330</v>
      </c>
      <c r="O1063" s="17" t="str">
        <f t="shared" si="92"/>
        <v>32_320-330</v>
      </c>
      <c r="P1063" s="17" t="str">
        <f t="shared" si="93"/>
        <v>08_80&gt;</v>
      </c>
      <c r="Q1063" s="9" t="s">
        <v>870</v>
      </c>
      <c r="R1063" s="9" t="s">
        <v>631</v>
      </c>
      <c r="S1063" s="9">
        <f t="shared" si="95"/>
        <v>6846000</v>
      </c>
      <c r="T1063" s="9">
        <f t="shared" si="94"/>
        <v>92140</v>
      </c>
    </row>
    <row r="1064" spans="1:20" ht="14.45" x14ac:dyDescent="0.3">
      <c r="A1064" s="9">
        <v>4</v>
      </c>
      <c r="B1064" s="9" t="s">
        <v>13</v>
      </c>
      <c r="C1064" s="9" t="s">
        <v>459</v>
      </c>
      <c r="D1064" s="9" t="s">
        <v>230</v>
      </c>
      <c r="E1064" s="9" t="s">
        <v>227</v>
      </c>
      <c r="F1064" s="9" t="s">
        <v>5</v>
      </c>
      <c r="G1064" s="9" t="s">
        <v>350</v>
      </c>
      <c r="H1064" s="9" t="s">
        <v>187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1"/>
        <v>22_110-115</v>
      </c>
      <c r="O1064" s="17" t="str">
        <f t="shared" si="92"/>
        <v>11_110-120</v>
      </c>
      <c r="P1064" s="17" t="str">
        <f t="shared" si="93"/>
        <v>08_80&gt;</v>
      </c>
      <c r="Q1064" s="9" t="s">
        <v>870</v>
      </c>
      <c r="R1064" s="9" t="s">
        <v>631</v>
      </c>
      <c r="S1064" s="9">
        <f t="shared" si="95"/>
        <v>441540</v>
      </c>
      <c r="T1064" s="9">
        <f t="shared" si="94"/>
        <v>5943</v>
      </c>
    </row>
    <row r="1065" spans="1:20" ht="14.45" x14ac:dyDescent="0.3">
      <c r="A1065" s="9">
        <v>9</v>
      </c>
      <c r="B1065" s="9" t="s">
        <v>13</v>
      </c>
      <c r="C1065" s="9" t="s">
        <v>413</v>
      </c>
      <c r="D1065" s="9" t="s">
        <v>230</v>
      </c>
      <c r="E1065" s="9" t="s">
        <v>227</v>
      </c>
      <c r="F1065" s="9" t="s">
        <v>5</v>
      </c>
      <c r="G1065" s="9" t="s">
        <v>350</v>
      </c>
      <c r="H1065" s="9" t="s">
        <v>414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1"/>
        <v>25_125-130</v>
      </c>
      <c r="O1065" s="17" t="str">
        <f t="shared" si="92"/>
        <v>12_120-130</v>
      </c>
      <c r="P1065" s="17" t="str">
        <f t="shared" si="93"/>
        <v>08_80&gt;</v>
      </c>
      <c r="Q1065" s="9" t="s">
        <v>870</v>
      </c>
      <c r="R1065" s="9" t="s">
        <v>631</v>
      </c>
      <c r="S1065" s="9">
        <f t="shared" si="95"/>
        <v>1144971</v>
      </c>
      <c r="T1065" s="9">
        <f t="shared" si="94"/>
        <v>15410</v>
      </c>
    </row>
    <row r="1066" spans="1:20" ht="14.45" x14ac:dyDescent="0.3">
      <c r="A1066" s="9">
        <v>9</v>
      </c>
      <c r="B1066" s="9" t="s">
        <v>13</v>
      </c>
      <c r="C1066" s="9" t="s">
        <v>838</v>
      </c>
      <c r="D1066" s="9" t="s">
        <v>230</v>
      </c>
      <c r="E1066" s="9" t="s">
        <v>227</v>
      </c>
      <c r="F1066" s="9" t="s">
        <v>5</v>
      </c>
      <c r="G1066" s="9" t="s">
        <v>518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1"/>
        <v>23_115-120</v>
      </c>
      <c r="O1066" s="17" t="str">
        <f t="shared" si="92"/>
        <v>11_110-120</v>
      </c>
      <c r="P1066" s="17" t="str">
        <f t="shared" si="93"/>
        <v>08_80&gt;</v>
      </c>
      <c r="Q1066" s="9" t="s">
        <v>870</v>
      </c>
      <c r="R1066" s="9" t="s">
        <v>631</v>
      </c>
      <c r="S1066" s="9">
        <f t="shared" si="95"/>
        <v>1037871</v>
      </c>
      <c r="T1066" s="9">
        <f t="shared" si="94"/>
        <v>13969</v>
      </c>
    </row>
    <row r="1067" spans="1:20" ht="14.45" x14ac:dyDescent="0.3">
      <c r="A1067" s="9">
        <v>1</v>
      </c>
      <c r="B1067" s="9" t="s">
        <v>13</v>
      </c>
      <c r="C1067" s="9" t="s">
        <v>156</v>
      </c>
      <c r="D1067" s="9" t="s">
        <v>230</v>
      </c>
      <c r="E1067" s="9" t="s">
        <v>227</v>
      </c>
      <c r="F1067" s="9" t="s">
        <v>5</v>
      </c>
      <c r="G1067" s="9" t="s">
        <v>75</v>
      </c>
      <c r="H1067" s="9" t="s">
        <v>399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1"/>
        <v>44_220-225</v>
      </c>
      <c r="O1067" s="17" t="str">
        <f t="shared" si="92"/>
        <v>22_220-230</v>
      </c>
      <c r="P1067" s="17" t="str">
        <f t="shared" si="93"/>
        <v>08_80&gt;</v>
      </c>
      <c r="Q1067" s="9" t="s">
        <v>870</v>
      </c>
      <c r="R1067" s="9" t="s">
        <v>631</v>
      </c>
      <c r="S1067" s="9">
        <f t="shared" si="95"/>
        <v>220113</v>
      </c>
      <c r="T1067" s="9">
        <f t="shared" si="94"/>
        <v>2962</v>
      </c>
    </row>
    <row r="1068" spans="1:20" ht="14.45" x14ac:dyDescent="0.3">
      <c r="A1068" s="9">
        <v>4</v>
      </c>
      <c r="B1068" s="9" t="s">
        <v>13</v>
      </c>
      <c r="C1068" s="9" t="s">
        <v>704</v>
      </c>
      <c r="D1068" s="9" t="s">
        <v>230</v>
      </c>
      <c r="E1068" s="9" t="s">
        <v>227</v>
      </c>
      <c r="F1068" s="9" t="s">
        <v>5</v>
      </c>
      <c r="G1068" s="9" t="s">
        <v>350</v>
      </c>
      <c r="H1068" s="9" t="s">
        <v>399</v>
      </c>
      <c r="I1068" s="9">
        <v>15</v>
      </c>
      <c r="J1068" s="9" t="s">
        <v>705</v>
      </c>
      <c r="L1068" s="9" t="s">
        <v>50</v>
      </c>
      <c r="M1068" s="9">
        <v>232566</v>
      </c>
      <c r="N1068" s="17" t="str">
        <f t="shared" si="91"/>
        <v>46_230-235</v>
      </c>
      <c r="O1068" s="17" t="str">
        <f t="shared" si="92"/>
        <v>23_230-240</v>
      </c>
      <c r="P1068" s="17" t="str">
        <f t="shared" si="93"/>
        <v>08_80&gt;</v>
      </c>
      <c r="Q1068" s="9" t="s">
        <v>870</v>
      </c>
      <c r="R1068" s="9" t="s">
        <v>631</v>
      </c>
      <c r="S1068" s="9">
        <f t="shared" si="95"/>
        <v>930264</v>
      </c>
      <c r="T1068" s="9">
        <f t="shared" si="94"/>
        <v>12520</v>
      </c>
    </row>
    <row r="1069" spans="1:20" ht="14.45" x14ac:dyDescent="0.3">
      <c r="A1069" s="9">
        <v>4</v>
      </c>
      <c r="B1069" s="9" t="s">
        <v>13</v>
      </c>
      <c r="C1069" s="9" t="s">
        <v>408</v>
      </c>
      <c r="D1069" s="9" t="s">
        <v>230</v>
      </c>
      <c r="E1069" s="9" t="s">
        <v>227</v>
      </c>
      <c r="F1069" s="9" t="s">
        <v>5</v>
      </c>
      <c r="G1069" s="9" t="s">
        <v>350</v>
      </c>
      <c r="H1069" s="9" t="s">
        <v>409</v>
      </c>
      <c r="I1069" s="9">
        <v>15</v>
      </c>
      <c r="J1069" s="9" t="s">
        <v>410</v>
      </c>
      <c r="L1069" s="9" t="s">
        <v>50</v>
      </c>
      <c r="M1069" s="9">
        <v>264378</v>
      </c>
      <c r="N1069" s="17" t="str">
        <f t="shared" si="91"/>
        <v>52_260-265</v>
      </c>
      <c r="O1069" s="17" t="str">
        <f t="shared" si="92"/>
        <v>26_260-270</v>
      </c>
      <c r="P1069" s="17" t="str">
        <f t="shared" si="93"/>
        <v>08_80&gt;</v>
      </c>
      <c r="Q1069" s="9" t="s">
        <v>870</v>
      </c>
      <c r="R1069" s="9" t="s">
        <v>631</v>
      </c>
      <c r="S1069" s="9">
        <f t="shared" si="95"/>
        <v>1057512</v>
      </c>
      <c r="T1069" s="9">
        <f t="shared" si="94"/>
        <v>14233</v>
      </c>
    </row>
    <row r="1070" spans="1:20" ht="14.45" x14ac:dyDescent="0.3">
      <c r="A1070" s="9">
        <v>10</v>
      </c>
      <c r="B1070" s="9" t="s">
        <v>13</v>
      </c>
      <c r="C1070" s="9" t="s">
        <v>415</v>
      </c>
      <c r="D1070" s="9" t="s">
        <v>230</v>
      </c>
      <c r="E1070" s="9" t="s">
        <v>227</v>
      </c>
      <c r="F1070" s="9" t="s">
        <v>5</v>
      </c>
      <c r="G1070" s="9" t="s">
        <v>350</v>
      </c>
      <c r="H1070" s="9" t="s">
        <v>416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1"/>
        <v>50_250-255</v>
      </c>
      <c r="O1070" s="17" t="str">
        <f t="shared" si="92"/>
        <v>25_250-260</v>
      </c>
      <c r="P1070" s="17" t="str">
        <f t="shared" si="93"/>
        <v>08_80&gt;</v>
      </c>
      <c r="Q1070" s="9" t="s">
        <v>870</v>
      </c>
      <c r="R1070" s="9" t="s">
        <v>631</v>
      </c>
      <c r="S1070" s="9">
        <f t="shared" si="95"/>
        <v>2535870</v>
      </c>
      <c r="T1070" s="9">
        <f t="shared" si="94"/>
        <v>34130</v>
      </c>
    </row>
    <row r="1071" spans="1:20" ht="14.45" x14ac:dyDescent="0.3">
      <c r="A1071" s="9">
        <v>208</v>
      </c>
      <c r="B1071" s="9" t="s">
        <v>13</v>
      </c>
      <c r="C1071" s="9" t="s">
        <v>455</v>
      </c>
      <c r="D1071" s="9" t="s">
        <v>230</v>
      </c>
      <c r="E1071" s="9" t="s">
        <v>227</v>
      </c>
      <c r="F1071" s="9" t="s">
        <v>5</v>
      </c>
      <c r="G1071" s="9" t="s">
        <v>350</v>
      </c>
      <c r="H1071" s="9" t="s">
        <v>157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1"/>
        <v>56_280-285</v>
      </c>
      <c r="O1071" s="17" t="str">
        <f t="shared" si="92"/>
        <v>28_280-290</v>
      </c>
      <c r="P1071" s="17" t="str">
        <f t="shared" si="93"/>
        <v>08_80&gt;</v>
      </c>
      <c r="Q1071" s="9" t="s">
        <v>870</v>
      </c>
      <c r="R1071" s="9" t="s">
        <v>631</v>
      </c>
      <c r="S1071" s="9">
        <f t="shared" si="95"/>
        <v>58948864</v>
      </c>
      <c r="T1071" s="9">
        <f t="shared" si="94"/>
        <v>793390</v>
      </c>
    </row>
    <row r="1072" spans="1:20" ht="14.45" x14ac:dyDescent="0.3">
      <c r="A1072" s="9">
        <v>70</v>
      </c>
      <c r="B1072" s="9" t="s">
        <v>13</v>
      </c>
      <c r="C1072" s="9" t="s">
        <v>839</v>
      </c>
      <c r="D1072" s="9" t="s">
        <v>228</v>
      </c>
      <c r="E1072" s="9" t="s">
        <v>227</v>
      </c>
      <c r="F1072" s="9" t="s">
        <v>5</v>
      </c>
      <c r="G1072" s="9" t="s">
        <v>518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1"/>
        <v>12_60-65</v>
      </c>
      <c r="O1072" s="17" t="str">
        <f t="shared" si="92"/>
        <v>6_60-70</v>
      </c>
      <c r="P1072" s="17" t="str">
        <f t="shared" si="93"/>
        <v>06_60-70</v>
      </c>
      <c r="Q1072" s="9" t="s">
        <v>870</v>
      </c>
      <c r="R1072" s="9" t="s">
        <v>631</v>
      </c>
      <c r="S1072" s="9">
        <f t="shared" si="95"/>
        <v>4356450</v>
      </c>
      <c r="T1072" s="9">
        <f t="shared" si="94"/>
        <v>58633</v>
      </c>
    </row>
    <row r="1073" spans="1:20" ht="14.45" x14ac:dyDescent="0.3">
      <c r="A1073" s="9">
        <v>47</v>
      </c>
      <c r="B1073" s="9" t="s">
        <v>13</v>
      </c>
      <c r="C1073" s="9" t="s">
        <v>547</v>
      </c>
      <c r="D1073" s="9" t="s">
        <v>228</v>
      </c>
      <c r="E1073" s="9" t="s">
        <v>227</v>
      </c>
      <c r="F1073" s="9" t="s">
        <v>5</v>
      </c>
      <c r="G1073" s="9" t="s">
        <v>182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1"/>
        <v>10_50-55</v>
      </c>
      <c r="O1073" s="17" t="str">
        <f t="shared" si="92"/>
        <v>5_50-60</v>
      </c>
      <c r="P1073" s="17" t="str">
        <f t="shared" si="93"/>
        <v>05_50-60</v>
      </c>
      <c r="Q1073" s="9" t="s">
        <v>870</v>
      </c>
      <c r="R1073" s="9" t="s">
        <v>631</v>
      </c>
      <c r="S1073" s="9">
        <f t="shared" si="95"/>
        <v>2437044</v>
      </c>
      <c r="T1073" s="9">
        <f t="shared" si="94"/>
        <v>32800</v>
      </c>
    </row>
    <row r="1074" spans="1:20" ht="14.45" x14ac:dyDescent="0.3">
      <c r="A1074" s="9">
        <v>1083</v>
      </c>
      <c r="B1074" s="9" t="s">
        <v>13</v>
      </c>
      <c r="C1074" s="9" t="s">
        <v>840</v>
      </c>
      <c r="D1074" s="9" t="s">
        <v>222</v>
      </c>
      <c r="E1074" s="9" t="s">
        <v>227</v>
      </c>
      <c r="F1074" s="9" t="s">
        <v>5</v>
      </c>
      <c r="G1074" s="9" t="s">
        <v>518</v>
      </c>
      <c r="H1074" s="9" t="s">
        <v>367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1"/>
        <v>12_60-65</v>
      </c>
      <c r="O1074" s="17" t="str">
        <f t="shared" si="92"/>
        <v>6_60-70</v>
      </c>
      <c r="P1074" s="17" t="str">
        <f t="shared" si="93"/>
        <v>06_60-70</v>
      </c>
      <c r="Q1074" s="9" t="s">
        <v>870</v>
      </c>
      <c r="R1074" s="9" t="s">
        <v>631</v>
      </c>
      <c r="S1074" s="9">
        <f t="shared" si="95"/>
        <v>67359351</v>
      </c>
      <c r="T1074" s="9">
        <f t="shared" si="94"/>
        <v>906586</v>
      </c>
    </row>
    <row r="1075" spans="1:20" ht="14.45" x14ac:dyDescent="0.3">
      <c r="A1075" s="9">
        <v>49</v>
      </c>
      <c r="B1075" s="9" t="s">
        <v>13</v>
      </c>
      <c r="C1075" s="9" t="s">
        <v>548</v>
      </c>
      <c r="D1075" s="9" t="s">
        <v>224</v>
      </c>
      <c r="E1075" s="9" t="s">
        <v>227</v>
      </c>
      <c r="F1075" s="9" t="s">
        <v>5</v>
      </c>
      <c r="G1075" s="9" t="s">
        <v>182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1"/>
        <v>10_50-55</v>
      </c>
      <c r="O1075" s="17" t="str">
        <f t="shared" si="92"/>
        <v>5_50-60</v>
      </c>
      <c r="P1075" s="17" t="str">
        <f t="shared" si="93"/>
        <v>05_50-60</v>
      </c>
      <c r="Q1075" s="9" t="s">
        <v>870</v>
      </c>
      <c r="R1075" s="9" t="s">
        <v>631</v>
      </c>
      <c r="S1075" s="9">
        <f t="shared" si="95"/>
        <v>2546089</v>
      </c>
      <c r="T1075" s="9">
        <f t="shared" si="94"/>
        <v>34268</v>
      </c>
    </row>
    <row r="1076" spans="1:20" ht="14.45" x14ac:dyDescent="0.3">
      <c r="A1076" s="9">
        <v>6</v>
      </c>
      <c r="B1076" s="9" t="s">
        <v>13</v>
      </c>
      <c r="C1076" s="9" t="s">
        <v>356</v>
      </c>
      <c r="D1076" s="9" t="s">
        <v>224</v>
      </c>
      <c r="E1076" s="9" t="s">
        <v>227</v>
      </c>
      <c r="F1076" s="9" t="s">
        <v>5</v>
      </c>
      <c r="G1076" s="9" t="s">
        <v>182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1"/>
        <v>10_50-55</v>
      </c>
      <c r="O1076" s="17" t="str">
        <f t="shared" si="92"/>
        <v>5_50-60</v>
      </c>
      <c r="P1076" s="17" t="str">
        <f t="shared" si="93"/>
        <v>05_50-60</v>
      </c>
      <c r="Q1076" s="9" t="s">
        <v>870</v>
      </c>
      <c r="R1076" s="9" t="s">
        <v>631</v>
      </c>
      <c r="S1076" s="9">
        <f t="shared" si="95"/>
        <v>302580</v>
      </c>
      <c r="T1076" s="9">
        <f t="shared" si="94"/>
        <v>4072</v>
      </c>
    </row>
    <row r="1077" spans="1:20" ht="14.45" x14ac:dyDescent="0.3">
      <c r="A1077" s="9">
        <v>87</v>
      </c>
      <c r="B1077" s="9" t="s">
        <v>13</v>
      </c>
      <c r="C1077" s="9" t="s">
        <v>576</v>
      </c>
      <c r="D1077" s="9" t="s">
        <v>228</v>
      </c>
      <c r="E1077" s="9" t="s">
        <v>227</v>
      </c>
      <c r="F1077" s="9" t="s">
        <v>5</v>
      </c>
      <c r="G1077" s="9" t="s">
        <v>518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1"/>
        <v>14_70-75</v>
      </c>
      <c r="O1077" s="17" t="str">
        <f t="shared" si="92"/>
        <v>7_70-80</v>
      </c>
      <c r="P1077" s="17" t="str">
        <f t="shared" si="93"/>
        <v>07_70-80</v>
      </c>
      <c r="Q1077" s="9" t="s">
        <v>870</v>
      </c>
      <c r="R1077" s="9" t="s">
        <v>631</v>
      </c>
      <c r="S1077" s="9">
        <f t="shared" si="95"/>
        <v>6277920</v>
      </c>
      <c r="T1077" s="9">
        <f t="shared" si="94"/>
        <v>84494</v>
      </c>
    </row>
    <row r="1078" spans="1:20" ht="14.45" x14ac:dyDescent="0.3">
      <c r="A1078" s="9">
        <v>9</v>
      </c>
      <c r="B1078" s="9" t="s">
        <v>13</v>
      </c>
      <c r="C1078" s="9" t="s">
        <v>202</v>
      </c>
      <c r="D1078" s="9" t="s">
        <v>228</v>
      </c>
      <c r="E1078" s="9" t="s">
        <v>227</v>
      </c>
      <c r="F1078" s="9" t="s">
        <v>5</v>
      </c>
      <c r="G1078" s="9" t="s">
        <v>169</v>
      </c>
      <c r="H1078" s="9" t="s">
        <v>174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1"/>
        <v>12_60-65</v>
      </c>
      <c r="O1078" s="17" t="str">
        <f t="shared" si="92"/>
        <v>6_60-70</v>
      </c>
      <c r="P1078" s="17" t="str">
        <f t="shared" si="93"/>
        <v>06_60-70</v>
      </c>
      <c r="Q1078" s="9" t="s">
        <v>870</v>
      </c>
      <c r="R1078" s="9" t="s">
        <v>631</v>
      </c>
      <c r="S1078" s="9">
        <f t="shared" si="95"/>
        <v>551016</v>
      </c>
      <c r="T1078" s="9">
        <f t="shared" si="94"/>
        <v>7416</v>
      </c>
    </row>
    <row r="1079" spans="1:20" ht="14.45" x14ac:dyDescent="0.3">
      <c r="A1079" s="9">
        <v>70</v>
      </c>
      <c r="B1079" s="9" t="s">
        <v>13</v>
      </c>
      <c r="C1079" s="9" t="s">
        <v>487</v>
      </c>
      <c r="D1079" s="9" t="s">
        <v>228</v>
      </c>
      <c r="E1079" s="9" t="s">
        <v>227</v>
      </c>
      <c r="F1079" s="9" t="s">
        <v>5</v>
      </c>
      <c r="G1079" s="9" t="s">
        <v>182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1"/>
        <v>13_65-70</v>
      </c>
      <c r="O1079" s="17" t="str">
        <f t="shared" si="92"/>
        <v>6_60-70</v>
      </c>
      <c r="P1079" s="17" t="str">
        <f t="shared" si="93"/>
        <v>06_60-70</v>
      </c>
      <c r="Q1079" s="9" t="s">
        <v>870</v>
      </c>
      <c r="R1079" s="9" t="s">
        <v>631</v>
      </c>
      <c r="S1079" s="9">
        <f t="shared" si="95"/>
        <v>4640790</v>
      </c>
      <c r="T1079" s="9">
        <f t="shared" si="94"/>
        <v>62460</v>
      </c>
    </row>
    <row r="1080" spans="1:20" ht="14.45" x14ac:dyDescent="0.3">
      <c r="A1080" s="9">
        <v>6</v>
      </c>
      <c r="B1080" s="9" t="s">
        <v>13</v>
      </c>
      <c r="C1080" s="9" t="s">
        <v>841</v>
      </c>
      <c r="D1080" s="9" t="s">
        <v>228</v>
      </c>
      <c r="E1080" s="9" t="s">
        <v>227</v>
      </c>
      <c r="F1080" s="9" t="s">
        <v>5</v>
      </c>
      <c r="G1080" s="9" t="s">
        <v>518</v>
      </c>
      <c r="H1080" s="9" t="s">
        <v>367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1"/>
        <v>12_60-65</v>
      </c>
      <c r="O1080" s="17" t="str">
        <f t="shared" si="92"/>
        <v>6_60-70</v>
      </c>
      <c r="P1080" s="17" t="str">
        <f t="shared" si="93"/>
        <v>06_60-70</v>
      </c>
      <c r="Q1080" s="9" t="s">
        <v>870</v>
      </c>
      <c r="R1080" s="9" t="s">
        <v>631</v>
      </c>
      <c r="S1080" s="9">
        <f t="shared" si="95"/>
        <v>382200</v>
      </c>
      <c r="T1080" s="9">
        <f t="shared" si="94"/>
        <v>5144</v>
      </c>
    </row>
    <row r="1081" spans="1:20" ht="14.45" x14ac:dyDescent="0.3">
      <c r="A1081" s="9">
        <v>6</v>
      </c>
      <c r="B1081" s="9" t="s">
        <v>13</v>
      </c>
      <c r="C1081" s="9" t="s">
        <v>456</v>
      </c>
      <c r="D1081" s="9" t="s">
        <v>224</v>
      </c>
      <c r="E1081" s="9" t="s">
        <v>227</v>
      </c>
      <c r="F1081" s="9" t="s">
        <v>5</v>
      </c>
      <c r="G1081" s="9" t="s">
        <v>182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1"/>
        <v>14_70-75</v>
      </c>
      <c r="O1081" s="17" t="str">
        <f t="shared" si="92"/>
        <v>7_70-80</v>
      </c>
      <c r="P1081" s="17" t="str">
        <f t="shared" si="93"/>
        <v>07_70-80</v>
      </c>
      <c r="Q1081" s="9" t="s">
        <v>870</v>
      </c>
      <c r="R1081" s="9" t="s">
        <v>631</v>
      </c>
      <c r="S1081" s="9">
        <f t="shared" si="95"/>
        <v>432360</v>
      </c>
      <c r="T1081" s="9">
        <f t="shared" si="94"/>
        <v>5819</v>
      </c>
    </row>
    <row r="1082" spans="1:20" ht="14.45" x14ac:dyDescent="0.3">
      <c r="A1082" s="9">
        <v>22</v>
      </c>
      <c r="B1082" s="9" t="s">
        <v>13</v>
      </c>
      <c r="C1082" s="9" t="s">
        <v>488</v>
      </c>
      <c r="D1082" s="9" t="s">
        <v>225</v>
      </c>
      <c r="E1082" s="9" t="s">
        <v>227</v>
      </c>
      <c r="F1082" s="9" t="s">
        <v>5</v>
      </c>
      <c r="G1082" s="9" t="s">
        <v>350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1"/>
        <v>23_115-120</v>
      </c>
      <c r="O1082" s="17" t="str">
        <f t="shared" si="92"/>
        <v>11_110-120</v>
      </c>
      <c r="P1082" s="17" t="str">
        <f t="shared" si="93"/>
        <v>08_80&gt;</v>
      </c>
      <c r="Q1082" s="9" t="s">
        <v>870</v>
      </c>
      <c r="R1082" s="9" t="s">
        <v>631</v>
      </c>
      <c r="S1082" s="9">
        <f t="shared" si="95"/>
        <v>2596748</v>
      </c>
      <c r="T1082" s="9">
        <f t="shared" si="94"/>
        <v>34950</v>
      </c>
    </row>
    <row r="1083" spans="1:20" ht="14.45" x14ac:dyDescent="0.3">
      <c r="A1083" s="9">
        <v>9</v>
      </c>
      <c r="B1083" s="9" t="s">
        <v>13</v>
      </c>
      <c r="C1083" s="9" t="s">
        <v>305</v>
      </c>
      <c r="D1083" s="9" t="s">
        <v>228</v>
      </c>
      <c r="E1083" s="9" t="s">
        <v>223</v>
      </c>
      <c r="F1083" s="9" t="s">
        <v>5</v>
      </c>
      <c r="G1083" s="9" t="s">
        <v>169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1"/>
        <v>24_120-125</v>
      </c>
      <c r="O1083" s="17" t="str">
        <f t="shared" si="92"/>
        <v>12_120-130</v>
      </c>
      <c r="P1083" s="17" t="str">
        <f t="shared" si="93"/>
        <v>08_80&gt;</v>
      </c>
      <c r="Q1083" s="9" t="s">
        <v>870</v>
      </c>
      <c r="R1083" s="9" t="s">
        <v>631</v>
      </c>
      <c r="S1083" s="9">
        <f t="shared" si="95"/>
        <v>1082214</v>
      </c>
      <c r="T1083" s="9">
        <f t="shared" si="94"/>
        <v>14565</v>
      </c>
    </row>
    <row r="1084" spans="1:20" ht="14.45" x14ac:dyDescent="0.3">
      <c r="A1084" s="9">
        <v>35</v>
      </c>
      <c r="B1084" s="9" t="s">
        <v>13</v>
      </c>
      <c r="C1084" s="9" t="s">
        <v>307</v>
      </c>
      <c r="D1084" s="9" t="s">
        <v>228</v>
      </c>
      <c r="E1084" s="9" t="s">
        <v>223</v>
      </c>
      <c r="F1084" s="9" t="s">
        <v>5</v>
      </c>
      <c r="G1084" s="9" t="s">
        <v>182</v>
      </c>
      <c r="H1084" s="9" t="s">
        <v>2</v>
      </c>
      <c r="I1084" s="9">
        <v>13</v>
      </c>
      <c r="J1084" s="9" t="s">
        <v>707</v>
      </c>
      <c r="K1084" s="9" t="s">
        <v>7</v>
      </c>
      <c r="L1084" s="9" t="s">
        <v>50</v>
      </c>
      <c r="M1084" s="9">
        <v>152568</v>
      </c>
      <c r="N1084" s="17" t="str">
        <f t="shared" si="91"/>
        <v>30_150-155</v>
      </c>
      <c r="O1084" s="17" t="str">
        <f t="shared" si="92"/>
        <v>15_150-160</v>
      </c>
      <c r="P1084" s="17" t="str">
        <f t="shared" si="93"/>
        <v>08_80&gt;</v>
      </c>
      <c r="Q1084" s="9" t="s">
        <v>870</v>
      </c>
      <c r="R1084" s="9" t="s">
        <v>631</v>
      </c>
      <c r="S1084" s="9">
        <f t="shared" si="95"/>
        <v>5339880</v>
      </c>
      <c r="T1084" s="9">
        <f t="shared" si="94"/>
        <v>71869</v>
      </c>
    </row>
    <row r="1085" spans="1:20" ht="14.45" x14ac:dyDescent="0.3">
      <c r="A1085" s="9">
        <v>3</v>
      </c>
      <c r="B1085" s="9" t="s">
        <v>13</v>
      </c>
      <c r="C1085" s="9" t="s">
        <v>708</v>
      </c>
      <c r="D1085" s="9" t="s">
        <v>228</v>
      </c>
      <c r="E1085" s="9" t="s">
        <v>223</v>
      </c>
      <c r="F1085" s="9" t="s">
        <v>5</v>
      </c>
      <c r="G1085" s="9" t="s">
        <v>169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96">CONCATENATE(ROUNDDOWN(M1085/5000,0),"_",ROUNDDOWN(M1085/5000,0)*5,"-",ROUNDUP((M1085+1)/5000,0)*5)</f>
        <v>25_125-130</v>
      </c>
      <c r="O1085" s="17" t="str">
        <f t="shared" ref="O1085:O1147" si="97">CONCATENATE(ROUNDDOWN(M1085/10000,0),"_",ROUNDDOWN(M1085/10000,0)*10,"-",ROUNDUP((M1085+1)/10000,0)*10)</f>
        <v>12_120-130</v>
      </c>
      <c r="P1085" s="17" t="str">
        <f t="shared" ref="P1085:P1147" si="98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870</v>
      </c>
      <c r="R1085" s="9" t="s">
        <v>631</v>
      </c>
      <c r="S1085" s="9">
        <f t="shared" si="95"/>
        <v>383040</v>
      </c>
      <c r="T1085" s="9">
        <f t="shared" ref="T1085:T1147" si="99">ROUND(S1085/74.3,0)</f>
        <v>5155</v>
      </c>
    </row>
    <row r="1086" spans="1:20" ht="14.45" x14ac:dyDescent="0.3">
      <c r="A1086" s="9">
        <v>3</v>
      </c>
      <c r="B1086" s="9" t="s">
        <v>13</v>
      </c>
      <c r="C1086" s="9" t="s">
        <v>308</v>
      </c>
      <c r="D1086" s="9" t="s">
        <v>228</v>
      </c>
      <c r="E1086" s="9" t="s">
        <v>223</v>
      </c>
      <c r="F1086" s="9" t="s">
        <v>5</v>
      </c>
      <c r="G1086" s="9" t="s">
        <v>182</v>
      </c>
      <c r="H1086" s="9" t="s">
        <v>2</v>
      </c>
      <c r="I1086" s="9">
        <v>13</v>
      </c>
      <c r="J1086" s="9" t="s">
        <v>615</v>
      </c>
      <c r="K1086" s="9" t="s">
        <v>7</v>
      </c>
      <c r="L1086" s="9" t="s">
        <v>50</v>
      </c>
      <c r="M1086" s="9">
        <v>136970</v>
      </c>
      <c r="N1086" s="17" t="str">
        <f t="shared" si="96"/>
        <v>27_135-140</v>
      </c>
      <c r="O1086" s="17" t="str">
        <f t="shared" si="97"/>
        <v>13_130-140</v>
      </c>
      <c r="P1086" s="17" t="str">
        <f t="shared" si="98"/>
        <v>08_80&gt;</v>
      </c>
      <c r="Q1086" s="9" t="s">
        <v>870</v>
      </c>
      <c r="R1086" s="9" t="s">
        <v>631</v>
      </c>
      <c r="S1086" s="9">
        <f t="shared" si="95"/>
        <v>410910</v>
      </c>
      <c r="T1086" s="9">
        <f t="shared" si="99"/>
        <v>5530</v>
      </c>
    </row>
    <row r="1087" spans="1:20" ht="14.45" x14ac:dyDescent="0.3">
      <c r="A1087" s="9">
        <v>22</v>
      </c>
      <c r="B1087" s="9" t="s">
        <v>13</v>
      </c>
      <c r="C1087" s="9" t="s">
        <v>842</v>
      </c>
      <c r="D1087" s="9" t="s">
        <v>228</v>
      </c>
      <c r="E1087" s="9" t="s">
        <v>223</v>
      </c>
      <c r="F1087" s="9" t="s">
        <v>5</v>
      </c>
      <c r="G1087" s="9" t="s">
        <v>518</v>
      </c>
      <c r="H1087" s="9" t="s">
        <v>2</v>
      </c>
      <c r="I1087" s="9">
        <v>13</v>
      </c>
      <c r="J1087" s="9" t="s">
        <v>615</v>
      </c>
      <c r="L1087" s="9" t="s">
        <v>50</v>
      </c>
      <c r="M1087" s="9">
        <v>122100</v>
      </c>
      <c r="N1087" s="17" t="str">
        <f t="shared" si="96"/>
        <v>24_120-125</v>
      </c>
      <c r="O1087" s="17" t="str">
        <f t="shared" si="97"/>
        <v>12_120-130</v>
      </c>
      <c r="P1087" s="17" t="str">
        <f t="shared" si="98"/>
        <v>08_80&gt;</v>
      </c>
      <c r="Q1087" s="9" t="s">
        <v>870</v>
      </c>
      <c r="R1087" s="9" t="s">
        <v>631</v>
      </c>
      <c r="S1087" s="9">
        <f t="shared" si="95"/>
        <v>2686200</v>
      </c>
      <c r="T1087" s="9">
        <f t="shared" si="99"/>
        <v>36153</v>
      </c>
    </row>
    <row r="1088" spans="1:20" ht="14.45" x14ac:dyDescent="0.3">
      <c r="A1088" s="9">
        <v>26</v>
      </c>
      <c r="B1088" s="9" t="s">
        <v>13</v>
      </c>
      <c r="C1088" s="9" t="s">
        <v>549</v>
      </c>
      <c r="D1088" s="9" t="s">
        <v>228</v>
      </c>
      <c r="E1088" s="9" t="s">
        <v>223</v>
      </c>
      <c r="F1088" s="9" t="s">
        <v>5</v>
      </c>
      <c r="G1088" s="9" t="s">
        <v>518</v>
      </c>
      <c r="H1088" s="9" t="s">
        <v>2</v>
      </c>
      <c r="I1088" s="9">
        <v>13</v>
      </c>
      <c r="J1088" s="9" t="s">
        <v>615</v>
      </c>
      <c r="L1088" s="9" t="s">
        <v>50</v>
      </c>
      <c r="M1088" s="9">
        <v>151896</v>
      </c>
      <c r="N1088" s="17" t="str">
        <f t="shared" si="96"/>
        <v>30_150-155</v>
      </c>
      <c r="O1088" s="17" t="str">
        <f t="shared" si="97"/>
        <v>15_150-160</v>
      </c>
      <c r="P1088" s="17" t="str">
        <f t="shared" si="98"/>
        <v>08_80&gt;</v>
      </c>
      <c r="Q1088" s="9" t="s">
        <v>870</v>
      </c>
      <c r="R1088" s="9" t="s">
        <v>631</v>
      </c>
      <c r="S1088" s="9">
        <f t="shared" si="95"/>
        <v>3949296</v>
      </c>
      <c r="T1088" s="9">
        <f t="shared" si="99"/>
        <v>53153</v>
      </c>
    </row>
    <row r="1089" spans="1:20" ht="14.45" x14ac:dyDescent="0.3">
      <c r="A1089" s="9">
        <v>78</v>
      </c>
      <c r="B1089" s="9" t="s">
        <v>13</v>
      </c>
      <c r="C1089" s="9" t="s">
        <v>550</v>
      </c>
      <c r="D1089" s="9" t="s">
        <v>228</v>
      </c>
      <c r="E1089" s="9" t="s">
        <v>223</v>
      </c>
      <c r="F1089" s="9" t="s">
        <v>5</v>
      </c>
      <c r="G1089" s="9" t="s">
        <v>518</v>
      </c>
      <c r="H1089" s="9" t="s">
        <v>2</v>
      </c>
      <c r="I1089" s="9">
        <v>13</v>
      </c>
      <c r="J1089" s="9" t="s">
        <v>709</v>
      </c>
      <c r="K1089" s="9" t="s">
        <v>7</v>
      </c>
      <c r="L1089" s="9" t="s">
        <v>50</v>
      </c>
      <c r="M1089" s="9">
        <v>167577</v>
      </c>
      <c r="N1089" s="17" t="str">
        <f t="shared" si="96"/>
        <v>33_165-170</v>
      </c>
      <c r="O1089" s="17" t="str">
        <f t="shared" si="97"/>
        <v>16_160-170</v>
      </c>
      <c r="P1089" s="17" t="str">
        <f t="shared" si="98"/>
        <v>08_80&gt;</v>
      </c>
      <c r="Q1089" s="9" t="s">
        <v>870</v>
      </c>
      <c r="R1089" s="9" t="s">
        <v>631</v>
      </c>
      <c r="S1089" s="9">
        <f t="shared" si="95"/>
        <v>13071006</v>
      </c>
      <c r="T1089" s="9">
        <f t="shared" si="99"/>
        <v>175922</v>
      </c>
    </row>
    <row r="1090" spans="1:20" ht="14.45" x14ac:dyDescent="0.3">
      <c r="A1090" s="9">
        <v>3</v>
      </c>
      <c r="B1090" s="9" t="s">
        <v>13</v>
      </c>
      <c r="C1090" s="9" t="s">
        <v>306</v>
      </c>
      <c r="D1090" s="9" t="s">
        <v>225</v>
      </c>
      <c r="E1090" s="9" t="s">
        <v>223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96"/>
        <v>27_135-140</v>
      </c>
      <c r="O1090" s="17" t="str">
        <f t="shared" si="97"/>
        <v>13_130-140</v>
      </c>
      <c r="P1090" s="17" t="str">
        <f t="shared" si="98"/>
        <v>08_80&gt;</v>
      </c>
      <c r="Q1090" s="9" t="s">
        <v>870</v>
      </c>
      <c r="R1090" s="9" t="s">
        <v>631</v>
      </c>
      <c r="S1090" s="9">
        <f t="shared" si="95"/>
        <v>417570</v>
      </c>
      <c r="T1090" s="9">
        <f t="shared" si="99"/>
        <v>5620</v>
      </c>
    </row>
    <row r="1091" spans="1:20" ht="14.45" x14ac:dyDescent="0.3">
      <c r="A1091" s="9">
        <v>84</v>
      </c>
      <c r="B1091" s="9" t="s">
        <v>13</v>
      </c>
      <c r="C1091" s="9" t="s">
        <v>358</v>
      </c>
      <c r="D1091" s="9" t="s">
        <v>225</v>
      </c>
      <c r="E1091" s="9" t="s">
        <v>223</v>
      </c>
      <c r="F1091" s="9" t="s">
        <v>5</v>
      </c>
      <c r="G1091" s="9" t="s">
        <v>350</v>
      </c>
      <c r="H1091" s="9" t="s">
        <v>112</v>
      </c>
      <c r="I1091" s="9">
        <v>15</v>
      </c>
      <c r="J1091" s="9" t="s">
        <v>357</v>
      </c>
      <c r="K1091" s="9" t="s">
        <v>7</v>
      </c>
      <c r="L1091" s="9" t="s">
        <v>50</v>
      </c>
      <c r="M1091" s="9">
        <v>197793</v>
      </c>
      <c r="N1091" s="17" t="str">
        <f t="shared" si="96"/>
        <v>39_195-200</v>
      </c>
      <c r="O1091" s="17" t="str">
        <f t="shared" si="97"/>
        <v>19_190-200</v>
      </c>
      <c r="P1091" s="17" t="str">
        <f t="shared" si="98"/>
        <v>08_80&gt;</v>
      </c>
      <c r="Q1091" s="9" t="s">
        <v>870</v>
      </c>
      <c r="R1091" s="9" t="s">
        <v>631</v>
      </c>
      <c r="S1091" s="9">
        <f t="shared" ref="S1091:S1154" si="100">M1091*A1091</f>
        <v>16614612</v>
      </c>
      <c r="T1091" s="9">
        <f t="shared" si="99"/>
        <v>223615</v>
      </c>
    </row>
    <row r="1092" spans="1:20" ht="14.45" x14ac:dyDescent="0.3">
      <c r="A1092" s="9">
        <v>152</v>
      </c>
      <c r="B1092" s="9" t="s">
        <v>13</v>
      </c>
      <c r="C1092" s="9" t="s">
        <v>411</v>
      </c>
      <c r="D1092" s="9" t="s">
        <v>225</v>
      </c>
      <c r="E1092" s="9" t="s">
        <v>223</v>
      </c>
      <c r="F1092" s="9" t="s">
        <v>5</v>
      </c>
      <c r="G1092" s="9" t="s">
        <v>350</v>
      </c>
      <c r="H1092" s="9" t="s">
        <v>98</v>
      </c>
      <c r="I1092" s="9">
        <v>15</v>
      </c>
      <c r="J1092" s="9" t="s">
        <v>710</v>
      </c>
      <c r="L1092" s="9" t="s">
        <v>50</v>
      </c>
      <c r="M1092" s="9">
        <v>238837</v>
      </c>
      <c r="N1092" s="17" t="str">
        <f t="shared" si="96"/>
        <v>47_235-240</v>
      </c>
      <c r="O1092" s="17" t="str">
        <f t="shared" si="97"/>
        <v>23_230-240</v>
      </c>
      <c r="P1092" s="17" t="str">
        <f t="shared" si="98"/>
        <v>08_80&gt;</v>
      </c>
      <c r="Q1092" s="9" t="s">
        <v>870</v>
      </c>
      <c r="R1092" s="9" t="s">
        <v>631</v>
      </c>
      <c r="S1092" s="9">
        <f t="shared" si="100"/>
        <v>36303224</v>
      </c>
      <c r="T1092" s="9">
        <f t="shared" si="99"/>
        <v>488603</v>
      </c>
    </row>
    <row r="1093" spans="1:20" ht="14.45" x14ac:dyDescent="0.3">
      <c r="A1093" s="9">
        <v>171</v>
      </c>
      <c r="B1093" s="9" t="s">
        <v>14</v>
      </c>
      <c r="C1093" s="9" t="s">
        <v>313</v>
      </c>
      <c r="D1093" s="9" t="s">
        <v>228</v>
      </c>
      <c r="E1093" s="9" t="s">
        <v>227</v>
      </c>
      <c r="F1093" s="9" t="s">
        <v>5</v>
      </c>
      <c r="G1093" s="9" t="s">
        <v>182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96"/>
        <v>11_55-60</v>
      </c>
      <c r="O1093" s="17" t="str">
        <f t="shared" si="97"/>
        <v>5_50-60</v>
      </c>
      <c r="P1093" s="17" t="str">
        <f t="shared" si="98"/>
        <v>05_50-60</v>
      </c>
      <c r="Q1093" s="9" t="s">
        <v>870</v>
      </c>
      <c r="R1093" s="9" t="s">
        <v>631</v>
      </c>
      <c r="S1093" s="9">
        <f t="shared" si="100"/>
        <v>9930141</v>
      </c>
      <c r="T1093" s="9">
        <f t="shared" si="99"/>
        <v>133649</v>
      </c>
    </row>
    <row r="1094" spans="1:20" ht="14.45" x14ac:dyDescent="0.3">
      <c r="A1094" s="9">
        <v>11</v>
      </c>
      <c r="B1094" s="9" t="s">
        <v>14</v>
      </c>
      <c r="C1094" s="9" t="s">
        <v>843</v>
      </c>
      <c r="D1094" s="9" t="s">
        <v>228</v>
      </c>
      <c r="E1094" s="9" t="s">
        <v>227</v>
      </c>
      <c r="F1094" s="9" t="s">
        <v>5</v>
      </c>
      <c r="G1094" s="9" t="s">
        <v>518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96"/>
        <v>27_135-140</v>
      </c>
      <c r="O1094" s="17" t="str">
        <f t="shared" si="97"/>
        <v>13_130-140</v>
      </c>
      <c r="P1094" s="17" t="str">
        <f t="shared" si="98"/>
        <v>08_80&gt;</v>
      </c>
      <c r="Q1094" s="9" t="s">
        <v>870</v>
      </c>
      <c r="R1094" s="9" t="s">
        <v>631</v>
      </c>
      <c r="S1094" s="9">
        <f t="shared" si="100"/>
        <v>1520200</v>
      </c>
      <c r="T1094" s="9">
        <f t="shared" si="99"/>
        <v>20460</v>
      </c>
    </row>
    <row r="1095" spans="1:20" ht="14.45" x14ac:dyDescent="0.3">
      <c r="A1095" s="9">
        <v>19</v>
      </c>
      <c r="B1095" s="9" t="s">
        <v>14</v>
      </c>
      <c r="C1095" s="9" t="s">
        <v>212</v>
      </c>
      <c r="D1095" s="9" t="s">
        <v>228</v>
      </c>
      <c r="E1095" s="9" t="s">
        <v>227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96"/>
        <v>30_150-155</v>
      </c>
      <c r="O1095" s="17" t="str">
        <f t="shared" si="97"/>
        <v>15_150-160</v>
      </c>
      <c r="P1095" s="17" t="str">
        <f t="shared" si="98"/>
        <v>08_80&gt;</v>
      </c>
      <c r="Q1095" s="9" t="s">
        <v>870</v>
      </c>
      <c r="R1095" s="9" t="s">
        <v>631</v>
      </c>
      <c r="S1095" s="9">
        <f t="shared" si="100"/>
        <v>2936792</v>
      </c>
      <c r="T1095" s="9">
        <f t="shared" si="99"/>
        <v>39526</v>
      </c>
    </row>
    <row r="1096" spans="1:20" ht="14.45" x14ac:dyDescent="0.3">
      <c r="A1096" s="9">
        <v>1</v>
      </c>
      <c r="B1096" s="9" t="s">
        <v>14</v>
      </c>
      <c r="C1096" s="9" t="s">
        <v>134</v>
      </c>
      <c r="D1096" s="9" t="s">
        <v>228</v>
      </c>
      <c r="E1096" s="9" t="s">
        <v>227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96"/>
        <v>21_105-110</v>
      </c>
      <c r="O1096" s="17" t="str">
        <f t="shared" si="97"/>
        <v>10_100-110</v>
      </c>
      <c r="P1096" s="17" t="str">
        <f t="shared" si="98"/>
        <v>08_80&gt;</v>
      </c>
      <c r="Q1096" s="9" t="s">
        <v>870</v>
      </c>
      <c r="R1096" s="9" t="s">
        <v>631</v>
      </c>
      <c r="S1096" s="9">
        <f t="shared" si="100"/>
        <v>106990</v>
      </c>
      <c r="T1096" s="9">
        <f t="shared" si="99"/>
        <v>1440</v>
      </c>
    </row>
    <row r="1097" spans="1:20" ht="14.45" x14ac:dyDescent="0.3">
      <c r="A1097" s="9">
        <v>1393</v>
      </c>
      <c r="B1097" s="9" t="s">
        <v>14</v>
      </c>
      <c r="C1097" s="9" t="s">
        <v>711</v>
      </c>
      <c r="D1097" s="9" t="s">
        <v>228</v>
      </c>
      <c r="E1097" s="9" t="s">
        <v>227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96"/>
        <v>18_90-95</v>
      </c>
      <c r="O1097" s="17" t="str">
        <f t="shared" si="97"/>
        <v>9_90-100</v>
      </c>
      <c r="P1097" s="17" t="str">
        <f t="shared" si="98"/>
        <v>08_80&gt;</v>
      </c>
      <c r="Q1097" s="9" t="s">
        <v>870</v>
      </c>
      <c r="R1097" s="9" t="s">
        <v>631</v>
      </c>
      <c r="S1097" s="9">
        <f t="shared" si="100"/>
        <v>130932249</v>
      </c>
      <c r="T1097" s="9">
        <f t="shared" si="99"/>
        <v>1762211</v>
      </c>
    </row>
    <row r="1098" spans="1:20" ht="14.45" x14ac:dyDescent="0.3">
      <c r="A1098" s="9">
        <v>6</v>
      </c>
      <c r="B1098" s="9" t="s">
        <v>14</v>
      </c>
      <c r="C1098" s="9" t="s">
        <v>135</v>
      </c>
      <c r="D1098" s="9" t="s">
        <v>228</v>
      </c>
      <c r="E1098" s="9" t="s">
        <v>227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96"/>
        <v>18_90-95</v>
      </c>
      <c r="O1098" s="17" t="str">
        <f t="shared" si="97"/>
        <v>9_90-100</v>
      </c>
      <c r="P1098" s="17" t="str">
        <f t="shared" si="98"/>
        <v>08_80&gt;</v>
      </c>
      <c r="Q1098" s="9" t="s">
        <v>870</v>
      </c>
      <c r="R1098" s="9" t="s">
        <v>631</v>
      </c>
      <c r="S1098" s="9">
        <f t="shared" si="100"/>
        <v>548448</v>
      </c>
      <c r="T1098" s="9">
        <f t="shared" si="99"/>
        <v>7382</v>
      </c>
    </row>
    <row r="1099" spans="1:20" ht="14.45" x14ac:dyDescent="0.3">
      <c r="A1099" s="9">
        <v>366</v>
      </c>
      <c r="B1099" s="9" t="s">
        <v>14</v>
      </c>
      <c r="C1099" s="9" t="s">
        <v>490</v>
      </c>
      <c r="D1099" s="9" t="s">
        <v>228</v>
      </c>
      <c r="E1099" s="9" t="s">
        <v>227</v>
      </c>
      <c r="F1099" s="9" t="s">
        <v>5</v>
      </c>
      <c r="G1099" s="9" t="s">
        <v>169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96"/>
        <v>21_105-110</v>
      </c>
      <c r="O1099" s="17" t="str">
        <f t="shared" si="97"/>
        <v>10_100-110</v>
      </c>
      <c r="P1099" s="17" t="str">
        <f t="shared" si="98"/>
        <v>08_80&gt;</v>
      </c>
      <c r="Q1099" s="9" t="s">
        <v>870</v>
      </c>
      <c r="R1099" s="9" t="s">
        <v>631</v>
      </c>
      <c r="S1099" s="9">
        <f t="shared" si="100"/>
        <v>40253778</v>
      </c>
      <c r="T1099" s="9">
        <f t="shared" si="99"/>
        <v>541774</v>
      </c>
    </row>
    <row r="1100" spans="1:20" ht="14.45" x14ac:dyDescent="0.3">
      <c r="A1100" s="9">
        <v>28</v>
      </c>
      <c r="B1100" s="9" t="s">
        <v>14</v>
      </c>
      <c r="C1100" s="9" t="s">
        <v>519</v>
      </c>
      <c r="D1100" s="9" t="s">
        <v>228</v>
      </c>
      <c r="E1100" s="9" t="s">
        <v>227</v>
      </c>
      <c r="F1100" s="9" t="s">
        <v>1</v>
      </c>
      <c r="G1100" s="9" t="s">
        <v>303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96"/>
        <v>22_110-115</v>
      </c>
      <c r="O1100" s="17" t="str">
        <f t="shared" si="97"/>
        <v>11_110-120</v>
      </c>
      <c r="P1100" s="17" t="str">
        <f t="shared" si="98"/>
        <v>08_80&gt;</v>
      </c>
      <c r="Q1100" s="9" t="s">
        <v>870</v>
      </c>
      <c r="R1100" s="9" t="s">
        <v>631</v>
      </c>
      <c r="S1100" s="9">
        <f t="shared" si="100"/>
        <v>3219972</v>
      </c>
      <c r="T1100" s="9">
        <f t="shared" si="99"/>
        <v>43337</v>
      </c>
    </row>
    <row r="1101" spans="1:20" ht="14.45" x14ac:dyDescent="0.3">
      <c r="A1101" s="9">
        <v>11</v>
      </c>
      <c r="B1101" s="9" t="s">
        <v>14</v>
      </c>
      <c r="C1101" s="9" t="s">
        <v>133</v>
      </c>
      <c r="D1101" s="9" t="s">
        <v>228</v>
      </c>
      <c r="E1101" s="9" t="s">
        <v>227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96"/>
        <v>18_90-95</v>
      </c>
      <c r="O1101" s="17" t="str">
        <f t="shared" si="97"/>
        <v>9_90-100</v>
      </c>
      <c r="P1101" s="17" t="str">
        <f t="shared" si="98"/>
        <v>08_80&gt;</v>
      </c>
      <c r="Q1101" s="9" t="s">
        <v>870</v>
      </c>
      <c r="R1101" s="9" t="s">
        <v>631</v>
      </c>
      <c r="S1101" s="9">
        <f t="shared" si="100"/>
        <v>1038818</v>
      </c>
      <c r="T1101" s="9">
        <f t="shared" si="99"/>
        <v>13981</v>
      </c>
    </row>
    <row r="1102" spans="1:20" ht="14.45" x14ac:dyDescent="0.3">
      <c r="A1102" s="9">
        <v>339</v>
      </c>
      <c r="B1102" s="9" t="s">
        <v>14</v>
      </c>
      <c r="C1102" s="9" t="s">
        <v>462</v>
      </c>
      <c r="D1102" s="9" t="s">
        <v>228</v>
      </c>
      <c r="E1102" s="9" t="s">
        <v>227</v>
      </c>
      <c r="F1102" s="9" t="s">
        <v>5</v>
      </c>
      <c r="G1102" s="9" t="s">
        <v>169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96"/>
        <v>22_110-115</v>
      </c>
      <c r="O1102" s="17" t="str">
        <f t="shared" si="97"/>
        <v>11_110-120</v>
      </c>
      <c r="P1102" s="17" t="str">
        <f t="shared" si="98"/>
        <v>08_80&gt;</v>
      </c>
      <c r="Q1102" s="9" t="s">
        <v>870</v>
      </c>
      <c r="R1102" s="9" t="s">
        <v>631</v>
      </c>
      <c r="S1102" s="9">
        <f t="shared" si="100"/>
        <v>38984661</v>
      </c>
      <c r="T1102" s="9">
        <f t="shared" si="99"/>
        <v>524693</v>
      </c>
    </row>
    <row r="1103" spans="1:20" ht="14.45" x14ac:dyDescent="0.3">
      <c r="A1103" s="9">
        <v>60</v>
      </c>
      <c r="B1103" s="9" t="s">
        <v>14</v>
      </c>
      <c r="C1103" s="9" t="s">
        <v>520</v>
      </c>
      <c r="D1103" s="9" t="s">
        <v>228</v>
      </c>
      <c r="E1103" s="9" t="s">
        <v>227</v>
      </c>
      <c r="F1103" s="9" t="s">
        <v>1</v>
      </c>
      <c r="G1103" s="9" t="s">
        <v>303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96"/>
        <v>17_85-90</v>
      </c>
      <c r="O1103" s="17" t="str">
        <f t="shared" si="97"/>
        <v>8_80-90</v>
      </c>
      <c r="P1103" s="17" t="str">
        <f t="shared" si="98"/>
        <v>08_80&gt;</v>
      </c>
      <c r="Q1103" s="9" t="s">
        <v>870</v>
      </c>
      <c r="R1103" s="9" t="s">
        <v>631</v>
      </c>
      <c r="S1103" s="9">
        <f t="shared" si="100"/>
        <v>5372580</v>
      </c>
      <c r="T1103" s="9">
        <f t="shared" si="99"/>
        <v>72309</v>
      </c>
    </row>
    <row r="1104" spans="1:20" ht="14.45" x14ac:dyDescent="0.3">
      <c r="A1104" s="9">
        <v>6</v>
      </c>
      <c r="B1104" s="9" t="s">
        <v>14</v>
      </c>
      <c r="C1104" s="9" t="s">
        <v>136</v>
      </c>
      <c r="D1104" s="9" t="s">
        <v>224</v>
      </c>
      <c r="E1104" s="9" t="s">
        <v>227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96"/>
        <v>15_75-80</v>
      </c>
      <c r="O1104" s="17" t="str">
        <f t="shared" si="97"/>
        <v>7_70-80</v>
      </c>
      <c r="P1104" s="17" t="str">
        <f t="shared" si="98"/>
        <v>07_70-80</v>
      </c>
      <c r="Q1104" s="9" t="s">
        <v>870</v>
      </c>
      <c r="R1104" s="9" t="s">
        <v>631</v>
      </c>
      <c r="S1104" s="9">
        <f t="shared" si="100"/>
        <v>479940</v>
      </c>
      <c r="T1104" s="9">
        <f t="shared" si="99"/>
        <v>6459</v>
      </c>
    </row>
    <row r="1105" spans="1:20" ht="14.45" x14ac:dyDescent="0.3">
      <c r="A1105" s="9">
        <v>207</v>
      </c>
      <c r="B1105" s="9" t="s">
        <v>14</v>
      </c>
      <c r="C1105" s="9" t="s">
        <v>491</v>
      </c>
      <c r="D1105" s="9" t="s">
        <v>222</v>
      </c>
      <c r="E1105" s="9" t="s">
        <v>227</v>
      </c>
      <c r="F1105" s="9" t="s">
        <v>5</v>
      </c>
      <c r="G1105" s="9" t="s">
        <v>169</v>
      </c>
      <c r="H1105" s="9" t="s">
        <v>174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96"/>
        <v>24_120-125</v>
      </c>
      <c r="O1105" s="17" t="str">
        <f t="shared" si="97"/>
        <v>12_120-130</v>
      </c>
      <c r="P1105" s="17" t="str">
        <f t="shared" si="98"/>
        <v>08_80&gt;</v>
      </c>
      <c r="Q1105" s="9" t="s">
        <v>870</v>
      </c>
      <c r="R1105" s="9" t="s">
        <v>631</v>
      </c>
      <c r="S1105" s="9">
        <f t="shared" si="100"/>
        <v>25516683</v>
      </c>
      <c r="T1105" s="9">
        <f t="shared" si="99"/>
        <v>343428</v>
      </c>
    </row>
    <row r="1106" spans="1:20" ht="14.45" x14ac:dyDescent="0.3">
      <c r="A1106" s="9">
        <v>41</v>
      </c>
      <c r="B1106" s="9" t="s">
        <v>14</v>
      </c>
      <c r="C1106" s="9" t="s">
        <v>521</v>
      </c>
      <c r="D1106" s="9" t="s">
        <v>224</v>
      </c>
      <c r="E1106" s="9" t="s">
        <v>227</v>
      </c>
      <c r="F1106" s="9" t="s">
        <v>1</v>
      </c>
      <c r="G1106" s="9" t="s">
        <v>303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96"/>
        <v>17_85-90</v>
      </c>
      <c r="O1106" s="17" t="str">
        <f t="shared" si="97"/>
        <v>8_80-90</v>
      </c>
      <c r="P1106" s="17" t="str">
        <f t="shared" si="98"/>
        <v>08_80&gt;</v>
      </c>
      <c r="Q1106" s="9" t="s">
        <v>870</v>
      </c>
      <c r="R1106" s="9" t="s">
        <v>631</v>
      </c>
      <c r="S1106" s="9">
        <f t="shared" si="100"/>
        <v>3599595</v>
      </c>
      <c r="T1106" s="9">
        <f t="shared" si="99"/>
        <v>48447</v>
      </c>
    </row>
    <row r="1107" spans="1:20" ht="14.45" x14ac:dyDescent="0.3">
      <c r="A1107" s="9">
        <v>11</v>
      </c>
      <c r="B1107" s="9" t="s">
        <v>14</v>
      </c>
      <c r="C1107" s="9" t="s">
        <v>158</v>
      </c>
      <c r="D1107" s="9" t="s">
        <v>228</v>
      </c>
      <c r="E1107" s="9" t="s">
        <v>227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96"/>
        <v>25_125-130</v>
      </c>
      <c r="O1107" s="17" t="str">
        <f t="shared" si="97"/>
        <v>12_120-130</v>
      </c>
      <c r="P1107" s="17" t="str">
        <f t="shared" si="98"/>
        <v>08_80&gt;</v>
      </c>
      <c r="Q1107" s="9" t="s">
        <v>870</v>
      </c>
      <c r="R1107" s="9" t="s">
        <v>631</v>
      </c>
      <c r="S1107" s="9">
        <f t="shared" si="100"/>
        <v>1410926</v>
      </c>
      <c r="T1107" s="9">
        <f t="shared" si="99"/>
        <v>18990</v>
      </c>
    </row>
    <row r="1108" spans="1:20" ht="14.45" x14ac:dyDescent="0.3">
      <c r="A1108" s="9">
        <v>49</v>
      </c>
      <c r="B1108" s="9" t="s">
        <v>14</v>
      </c>
      <c r="C1108" s="9" t="s">
        <v>492</v>
      </c>
      <c r="D1108" s="9" t="s">
        <v>228</v>
      </c>
      <c r="E1108" s="9" t="s">
        <v>227</v>
      </c>
      <c r="F1108" s="9" t="s">
        <v>5</v>
      </c>
      <c r="G1108" s="9" t="s">
        <v>169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96"/>
        <v>26_130-135</v>
      </c>
      <c r="O1108" s="17" t="str">
        <f t="shared" si="97"/>
        <v>13_130-140</v>
      </c>
      <c r="P1108" s="17" t="str">
        <f t="shared" si="98"/>
        <v>08_80&gt;</v>
      </c>
      <c r="Q1108" s="9" t="s">
        <v>870</v>
      </c>
      <c r="R1108" s="9" t="s">
        <v>631</v>
      </c>
      <c r="S1108" s="9">
        <f t="shared" si="100"/>
        <v>6457612</v>
      </c>
      <c r="T1108" s="9">
        <f t="shared" si="99"/>
        <v>86913</v>
      </c>
    </row>
    <row r="1109" spans="1:20" ht="14.45" x14ac:dyDescent="0.3">
      <c r="A1109" s="9">
        <v>1</v>
      </c>
      <c r="B1109" s="9" t="s">
        <v>14</v>
      </c>
      <c r="C1109" s="9" t="s">
        <v>159</v>
      </c>
      <c r="D1109" s="9" t="s">
        <v>228</v>
      </c>
      <c r="E1109" s="9" t="s">
        <v>227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96"/>
        <v>29_145-150</v>
      </c>
      <c r="O1109" s="17" t="str">
        <f t="shared" si="97"/>
        <v>14_140-150</v>
      </c>
      <c r="P1109" s="17" t="str">
        <f t="shared" si="98"/>
        <v>08_80&gt;</v>
      </c>
      <c r="Q1109" s="9" t="s">
        <v>870</v>
      </c>
      <c r="R1109" s="9" t="s">
        <v>631</v>
      </c>
      <c r="S1109" s="9">
        <f t="shared" si="100"/>
        <v>149192</v>
      </c>
      <c r="T1109" s="9">
        <f t="shared" si="99"/>
        <v>2008</v>
      </c>
    </row>
    <row r="1110" spans="1:20" ht="14.45" x14ac:dyDescent="0.3">
      <c r="A1110" s="9">
        <v>35</v>
      </c>
      <c r="B1110" s="9" t="s">
        <v>14</v>
      </c>
      <c r="C1110" s="9" t="s">
        <v>493</v>
      </c>
      <c r="D1110" s="9" t="s">
        <v>228</v>
      </c>
      <c r="E1110" s="9" t="s">
        <v>227</v>
      </c>
      <c r="F1110" s="9" t="s">
        <v>5</v>
      </c>
      <c r="G1110" s="9" t="s">
        <v>169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96"/>
        <v>31_155-160</v>
      </c>
      <c r="O1110" s="17" t="str">
        <f t="shared" si="97"/>
        <v>15_150-160</v>
      </c>
      <c r="P1110" s="17" t="str">
        <f t="shared" si="98"/>
        <v>08_80&gt;</v>
      </c>
      <c r="Q1110" s="9" t="s">
        <v>870</v>
      </c>
      <c r="R1110" s="9" t="s">
        <v>631</v>
      </c>
      <c r="S1110" s="9">
        <f t="shared" si="100"/>
        <v>5512955</v>
      </c>
      <c r="T1110" s="9">
        <f t="shared" si="99"/>
        <v>74199</v>
      </c>
    </row>
    <row r="1111" spans="1:20" ht="14.45" x14ac:dyDescent="0.3">
      <c r="A1111" s="9">
        <v>12</v>
      </c>
      <c r="B1111" s="9" t="s">
        <v>14</v>
      </c>
      <c r="C1111" s="9" t="s">
        <v>137</v>
      </c>
      <c r="D1111" s="9" t="s">
        <v>228</v>
      </c>
      <c r="E1111" s="9" t="s">
        <v>227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96"/>
        <v>25_125-130</v>
      </c>
      <c r="O1111" s="17" t="str">
        <f t="shared" si="97"/>
        <v>12_120-130</v>
      </c>
      <c r="P1111" s="17" t="str">
        <f t="shared" si="98"/>
        <v>08_80&gt;</v>
      </c>
      <c r="Q1111" s="9" t="s">
        <v>870</v>
      </c>
      <c r="R1111" s="9" t="s">
        <v>631</v>
      </c>
      <c r="S1111" s="9">
        <f t="shared" si="100"/>
        <v>1520904</v>
      </c>
      <c r="T1111" s="9">
        <f t="shared" si="99"/>
        <v>20470</v>
      </c>
    </row>
    <row r="1112" spans="1:20" ht="14.45" x14ac:dyDescent="0.3">
      <c r="A1112" s="9">
        <v>22</v>
      </c>
      <c r="B1112" s="9" t="s">
        <v>14</v>
      </c>
      <c r="C1112" s="9" t="s">
        <v>494</v>
      </c>
      <c r="D1112" s="9" t="s">
        <v>228</v>
      </c>
      <c r="E1112" s="9" t="s">
        <v>227</v>
      </c>
      <c r="F1112" s="9" t="s">
        <v>5</v>
      </c>
      <c r="G1112" s="9" t="s">
        <v>169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96"/>
        <v>20_100-105</v>
      </c>
      <c r="O1112" s="17" t="str">
        <f t="shared" si="97"/>
        <v>10_100-110</v>
      </c>
      <c r="P1112" s="17" t="str">
        <f t="shared" si="98"/>
        <v>08_80&gt;</v>
      </c>
      <c r="Q1112" s="9" t="s">
        <v>870</v>
      </c>
      <c r="R1112" s="9" t="s">
        <v>631</v>
      </c>
      <c r="S1112" s="9">
        <f t="shared" si="100"/>
        <v>2308262</v>
      </c>
      <c r="T1112" s="9">
        <f t="shared" si="99"/>
        <v>31067</v>
      </c>
    </row>
    <row r="1113" spans="1:20" ht="14.45" x14ac:dyDescent="0.3">
      <c r="A1113" s="9">
        <v>15</v>
      </c>
      <c r="B1113" s="9" t="s">
        <v>14</v>
      </c>
      <c r="C1113" s="9" t="s">
        <v>715</v>
      </c>
      <c r="D1113" s="9" t="s">
        <v>228</v>
      </c>
      <c r="E1113" s="9" t="s">
        <v>223</v>
      </c>
      <c r="F1113" s="9" t="s">
        <v>5</v>
      </c>
      <c r="G1113" s="9" t="s">
        <v>169</v>
      </c>
      <c r="H1113" s="9" t="s">
        <v>398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96"/>
        <v>15_75-80</v>
      </c>
      <c r="O1113" s="17" t="str">
        <f t="shared" si="97"/>
        <v>7_70-80</v>
      </c>
      <c r="P1113" s="17" t="str">
        <f t="shared" si="98"/>
        <v>07_70-80</v>
      </c>
      <c r="Q1113" s="9" t="s">
        <v>870</v>
      </c>
      <c r="R1113" s="9" t="s">
        <v>631</v>
      </c>
      <c r="S1113" s="9">
        <f t="shared" si="100"/>
        <v>1130400</v>
      </c>
      <c r="T1113" s="9">
        <f t="shared" si="99"/>
        <v>15214</v>
      </c>
    </row>
    <row r="1114" spans="1:20" ht="14.45" x14ac:dyDescent="0.3">
      <c r="A1114" s="9">
        <v>184</v>
      </c>
      <c r="B1114" s="9" t="s">
        <v>14</v>
      </c>
      <c r="C1114" s="9" t="s">
        <v>577</v>
      </c>
      <c r="D1114" s="9" t="s">
        <v>228</v>
      </c>
      <c r="E1114" s="9" t="s">
        <v>223</v>
      </c>
      <c r="F1114" s="9" t="s">
        <v>5</v>
      </c>
      <c r="G1114" s="9" t="s">
        <v>518</v>
      </c>
      <c r="H1114" s="9" t="s">
        <v>555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96"/>
        <v>17_85-90</v>
      </c>
      <c r="O1114" s="17" t="str">
        <f t="shared" si="97"/>
        <v>8_80-90</v>
      </c>
      <c r="P1114" s="17" t="str">
        <f t="shared" si="98"/>
        <v>08_80&gt;</v>
      </c>
      <c r="Q1114" s="9" t="s">
        <v>870</v>
      </c>
      <c r="R1114" s="9" t="s">
        <v>631</v>
      </c>
      <c r="S1114" s="9">
        <f t="shared" si="100"/>
        <v>15787200</v>
      </c>
      <c r="T1114" s="9">
        <f t="shared" si="99"/>
        <v>212479</v>
      </c>
    </row>
    <row r="1115" spans="1:20" ht="14.45" x14ac:dyDescent="0.3">
      <c r="A1115" s="9">
        <v>103</v>
      </c>
      <c r="B1115" s="9" t="s">
        <v>14</v>
      </c>
      <c r="C1115" s="9" t="s">
        <v>417</v>
      </c>
      <c r="D1115" s="9" t="s">
        <v>225</v>
      </c>
      <c r="E1115" s="9" t="s">
        <v>223</v>
      </c>
      <c r="F1115" s="9" t="s">
        <v>5</v>
      </c>
      <c r="G1115" s="9" t="s">
        <v>350</v>
      </c>
      <c r="H1115" s="9" t="s">
        <v>147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96"/>
        <v>22_110-115</v>
      </c>
      <c r="O1115" s="17" t="str">
        <f t="shared" si="97"/>
        <v>11_110-120</v>
      </c>
      <c r="P1115" s="17" t="str">
        <f t="shared" si="98"/>
        <v>08_80&gt;</v>
      </c>
      <c r="Q1115" s="9" t="s">
        <v>870</v>
      </c>
      <c r="R1115" s="9" t="s">
        <v>631</v>
      </c>
      <c r="S1115" s="9">
        <f t="shared" si="100"/>
        <v>11356677</v>
      </c>
      <c r="T1115" s="9">
        <f t="shared" si="99"/>
        <v>152849</v>
      </c>
    </row>
    <row r="1116" spans="1:20" ht="14.45" x14ac:dyDescent="0.3">
      <c r="A1116" s="9">
        <v>416</v>
      </c>
      <c r="B1116" s="9" t="s">
        <v>14</v>
      </c>
      <c r="C1116" s="9" t="s">
        <v>616</v>
      </c>
      <c r="D1116" s="9" t="s">
        <v>222</v>
      </c>
      <c r="E1116" s="9" t="s">
        <v>223</v>
      </c>
      <c r="F1116" s="9" t="s">
        <v>5</v>
      </c>
      <c r="G1116" s="9" t="s">
        <v>518</v>
      </c>
      <c r="H1116" s="9" t="s">
        <v>555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96"/>
        <v>20_100-105</v>
      </c>
      <c r="O1116" s="17" t="str">
        <f t="shared" si="97"/>
        <v>10_100-110</v>
      </c>
      <c r="P1116" s="17" t="str">
        <f t="shared" si="98"/>
        <v>08_80&gt;</v>
      </c>
      <c r="Q1116" s="9" t="s">
        <v>870</v>
      </c>
      <c r="R1116" s="9" t="s">
        <v>631</v>
      </c>
      <c r="S1116" s="9">
        <f t="shared" si="100"/>
        <v>42646240</v>
      </c>
      <c r="T1116" s="9">
        <f t="shared" si="99"/>
        <v>573974</v>
      </c>
    </row>
    <row r="1117" spans="1:20" ht="14.45" x14ac:dyDescent="0.3">
      <c r="A1117" s="9">
        <v>30</v>
      </c>
      <c r="B1117" s="9" t="s">
        <v>14</v>
      </c>
      <c r="C1117" s="9" t="s">
        <v>461</v>
      </c>
      <c r="D1117" s="9" t="s">
        <v>228</v>
      </c>
      <c r="E1117" s="9" t="s">
        <v>223</v>
      </c>
      <c r="F1117" s="9" t="s">
        <v>1</v>
      </c>
      <c r="G1117" s="9" t="s">
        <v>303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96"/>
        <v>13_65-70</v>
      </c>
      <c r="O1117" s="17" t="str">
        <f t="shared" si="97"/>
        <v>6_60-70</v>
      </c>
      <c r="P1117" s="17" t="str">
        <f t="shared" si="98"/>
        <v>06_60-70</v>
      </c>
      <c r="Q1117" s="9" t="s">
        <v>870</v>
      </c>
      <c r="R1117" s="9" t="s">
        <v>631</v>
      </c>
      <c r="S1117" s="9">
        <f t="shared" si="100"/>
        <v>2077800</v>
      </c>
      <c r="T1117" s="9">
        <f t="shared" si="99"/>
        <v>27965</v>
      </c>
    </row>
    <row r="1118" spans="1:20" ht="14.45" x14ac:dyDescent="0.3">
      <c r="A1118" s="9">
        <v>11</v>
      </c>
      <c r="B1118" s="9" t="s">
        <v>14</v>
      </c>
      <c r="C1118" s="9" t="s">
        <v>717</v>
      </c>
      <c r="D1118" s="9" t="s">
        <v>222</v>
      </c>
      <c r="E1118" s="9" t="s">
        <v>223</v>
      </c>
      <c r="F1118" s="9" t="s">
        <v>5</v>
      </c>
      <c r="G1118" s="9" t="s">
        <v>182</v>
      </c>
      <c r="H1118" s="9" t="s">
        <v>367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96"/>
        <v>21_105-110</v>
      </c>
      <c r="O1118" s="17" t="str">
        <f t="shared" si="97"/>
        <v>10_100-110</v>
      </c>
      <c r="P1118" s="17" t="str">
        <f t="shared" si="98"/>
        <v>08_80&gt;</v>
      </c>
      <c r="Q1118" s="9" t="s">
        <v>870</v>
      </c>
      <c r="R1118" s="9" t="s">
        <v>631</v>
      </c>
      <c r="S1118" s="9">
        <f t="shared" si="100"/>
        <v>1207899</v>
      </c>
      <c r="T1118" s="9">
        <f t="shared" si="99"/>
        <v>16257</v>
      </c>
    </row>
    <row r="1119" spans="1:20" ht="14.45" x14ac:dyDescent="0.3">
      <c r="A1119" s="9">
        <v>165</v>
      </c>
      <c r="B1119" s="9" t="s">
        <v>14</v>
      </c>
      <c r="C1119" s="9" t="s">
        <v>578</v>
      </c>
      <c r="D1119" s="9" t="s">
        <v>222</v>
      </c>
      <c r="E1119" s="9" t="s">
        <v>223</v>
      </c>
      <c r="F1119" s="9" t="s">
        <v>5</v>
      </c>
      <c r="G1119" s="9" t="s">
        <v>518</v>
      </c>
      <c r="H1119" s="9" t="s">
        <v>555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96"/>
        <v>16_80-85</v>
      </c>
      <c r="O1119" s="17" t="str">
        <f t="shared" si="97"/>
        <v>8_80-90</v>
      </c>
      <c r="P1119" s="17" t="str">
        <f t="shared" si="98"/>
        <v>08_80&gt;</v>
      </c>
      <c r="Q1119" s="9" t="s">
        <v>870</v>
      </c>
      <c r="R1119" s="9" t="s">
        <v>631</v>
      </c>
      <c r="S1119" s="9">
        <f t="shared" si="100"/>
        <v>13400310</v>
      </c>
      <c r="T1119" s="9">
        <f t="shared" si="99"/>
        <v>180354</v>
      </c>
    </row>
    <row r="1120" spans="1:20" ht="14.45" x14ac:dyDescent="0.3">
      <c r="A1120" s="9">
        <v>372</v>
      </c>
      <c r="B1120" s="9" t="s">
        <v>14</v>
      </c>
      <c r="C1120" s="9" t="s">
        <v>844</v>
      </c>
      <c r="D1120" s="9" t="s">
        <v>224</v>
      </c>
      <c r="E1120" s="9" t="s">
        <v>223</v>
      </c>
      <c r="F1120" s="9" t="s">
        <v>1</v>
      </c>
      <c r="G1120" s="9" t="s">
        <v>303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96"/>
        <v>12_60-65</v>
      </c>
      <c r="O1120" s="17" t="str">
        <f t="shared" si="97"/>
        <v>6_60-70</v>
      </c>
      <c r="P1120" s="17" t="str">
        <f t="shared" si="98"/>
        <v>06_60-70</v>
      </c>
      <c r="Q1120" s="9" t="s">
        <v>870</v>
      </c>
      <c r="R1120" s="9" t="s">
        <v>631</v>
      </c>
      <c r="S1120" s="9">
        <f t="shared" si="100"/>
        <v>24179628</v>
      </c>
      <c r="T1120" s="9">
        <f t="shared" si="99"/>
        <v>325432</v>
      </c>
    </row>
    <row r="1121" spans="1:20" ht="14.45" x14ac:dyDescent="0.3">
      <c r="A1121" s="9">
        <v>127</v>
      </c>
      <c r="B1121" s="9" t="s">
        <v>14</v>
      </c>
      <c r="C1121" s="9" t="s">
        <v>718</v>
      </c>
      <c r="D1121" s="9" t="s">
        <v>228</v>
      </c>
      <c r="E1121" s="9" t="s">
        <v>227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96"/>
        <v>5_25-30</v>
      </c>
      <c r="O1121" s="17" t="str">
        <f t="shared" si="97"/>
        <v>2_20-30</v>
      </c>
      <c r="P1121" s="17" t="str">
        <f t="shared" si="98"/>
        <v>02_20-30</v>
      </c>
      <c r="Q1121" s="9" t="s">
        <v>870</v>
      </c>
      <c r="R1121" s="9" t="s">
        <v>631</v>
      </c>
      <c r="S1121" s="9">
        <f t="shared" si="100"/>
        <v>3517900</v>
      </c>
      <c r="T1121" s="9">
        <f t="shared" si="99"/>
        <v>47347</v>
      </c>
    </row>
    <row r="1122" spans="1:20" ht="14.45" x14ac:dyDescent="0.3">
      <c r="A1122" s="9">
        <v>319</v>
      </c>
      <c r="B1122" s="9" t="s">
        <v>14</v>
      </c>
      <c r="C1122" s="9" t="s">
        <v>719</v>
      </c>
      <c r="D1122" s="9" t="s">
        <v>228</v>
      </c>
      <c r="E1122" s="9" t="s">
        <v>227</v>
      </c>
      <c r="F1122" s="9" t="s">
        <v>5</v>
      </c>
      <c r="G1122" s="9" t="s">
        <v>182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96"/>
        <v>11_55-60</v>
      </c>
      <c r="O1122" s="17" t="str">
        <f t="shared" si="97"/>
        <v>5_50-60</v>
      </c>
      <c r="P1122" s="17" t="str">
        <f t="shared" si="98"/>
        <v>05_50-60</v>
      </c>
      <c r="Q1122" s="9" t="s">
        <v>870</v>
      </c>
      <c r="R1122" s="9" t="s">
        <v>631</v>
      </c>
      <c r="S1122" s="9">
        <f t="shared" si="100"/>
        <v>17860810</v>
      </c>
      <c r="T1122" s="9">
        <f t="shared" si="99"/>
        <v>240388</v>
      </c>
    </row>
    <row r="1123" spans="1:20" ht="14.45" x14ac:dyDescent="0.3">
      <c r="A1123" s="9">
        <v>64</v>
      </c>
      <c r="B1123" s="9" t="s">
        <v>14</v>
      </c>
      <c r="C1123" s="9" t="s">
        <v>845</v>
      </c>
      <c r="D1123" s="9" t="s">
        <v>228</v>
      </c>
      <c r="E1123" s="9" t="s">
        <v>227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96"/>
        <v>5_25-30</v>
      </c>
      <c r="O1123" s="17" t="str">
        <f t="shared" si="97"/>
        <v>2_20-30</v>
      </c>
      <c r="P1123" s="17" t="str">
        <f t="shared" si="98"/>
        <v>02_20-30</v>
      </c>
      <c r="Q1123" s="9" t="s">
        <v>870</v>
      </c>
      <c r="R1123" s="9" t="s">
        <v>631</v>
      </c>
      <c r="S1123" s="9">
        <f t="shared" si="100"/>
        <v>1855360</v>
      </c>
      <c r="T1123" s="9">
        <f t="shared" si="99"/>
        <v>24971</v>
      </c>
    </row>
    <row r="1124" spans="1:20" ht="14.45" x14ac:dyDescent="0.3">
      <c r="A1124" s="9">
        <v>207</v>
      </c>
      <c r="B1124" s="9" t="s">
        <v>14</v>
      </c>
      <c r="C1124" s="9" t="s">
        <v>579</v>
      </c>
      <c r="D1124" s="9" t="s">
        <v>228</v>
      </c>
      <c r="E1124" s="9" t="s">
        <v>227</v>
      </c>
      <c r="F1124" s="9" t="s">
        <v>5</v>
      </c>
      <c r="G1124" s="9" t="s">
        <v>182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96"/>
        <v>11_55-60</v>
      </c>
      <c r="O1124" s="17" t="str">
        <f t="shared" si="97"/>
        <v>5_50-60</v>
      </c>
      <c r="P1124" s="17" t="str">
        <f t="shared" si="98"/>
        <v>05_50-60</v>
      </c>
      <c r="Q1124" s="9" t="s">
        <v>870</v>
      </c>
      <c r="R1124" s="9" t="s">
        <v>631</v>
      </c>
      <c r="S1124" s="9">
        <f t="shared" si="100"/>
        <v>12328920</v>
      </c>
      <c r="T1124" s="9">
        <f t="shared" si="99"/>
        <v>165934</v>
      </c>
    </row>
    <row r="1125" spans="1:20" ht="14.45" x14ac:dyDescent="0.3">
      <c r="A1125" s="9">
        <v>64</v>
      </c>
      <c r="B1125" s="9" t="s">
        <v>14</v>
      </c>
      <c r="C1125" s="9" t="s">
        <v>720</v>
      </c>
      <c r="D1125" s="9" t="s">
        <v>228</v>
      </c>
      <c r="E1125" s="9" t="s">
        <v>227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96"/>
        <v>10_50-55</v>
      </c>
      <c r="O1125" s="17" t="str">
        <f t="shared" si="97"/>
        <v>5_50-60</v>
      </c>
      <c r="P1125" s="17" t="str">
        <f t="shared" si="98"/>
        <v>05_50-60</v>
      </c>
      <c r="Q1125" s="9" t="s">
        <v>870</v>
      </c>
      <c r="R1125" s="9" t="s">
        <v>631</v>
      </c>
      <c r="S1125" s="9">
        <f t="shared" si="100"/>
        <v>3229440</v>
      </c>
      <c r="T1125" s="9">
        <f t="shared" si="99"/>
        <v>43465</v>
      </c>
    </row>
    <row r="1126" spans="1:20" ht="14.45" x14ac:dyDescent="0.3">
      <c r="A1126" s="9">
        <v>906</v>
      </c>
      <c r="B1126" s="9" t="s">
        <v>14</v>
      </c>
      <c r="C1126" s="9" t="s">
        <v>489</v>
      </c>
      <c r="D1126" s="9" t="s">
        <v>224</v>
      </c>
      <c r="E1126" s="9" t="s">
        <v>227</v>
      </c>
      <c r="F1126" s="9" t="s">
        <v>5</v>
      </c>
      <c r="G1126" s="9" t="s">
        <v>182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96"/>
        <v>10_50-55</v>
      </c>
      <c r="O1126" s="17" t="str">
        <f t="shared" si="97"/>
        <v>5_50-60</v>
      </c>
      <c r="P1126" s="17" t="str">
        <f t="shared" si="98"/>
        <v>05_50-60</v>
      </c>
      <c r="Q1126" s="9" t="s">
        <v>870</v>
      </c>
      <c r="R1126" s="9" t="s">
        <v>631</v>
      </c>
      <c r="S1126" s="9">
        <f t="shared" si="100"/>
        <v>48413922</v>
      </c>
      <c r="T1126" s="9">
        <f t="shared" si="99"/>
        <v>651601</v>
      </c>
    </row>
    <row r="1127" spans="1:20" ht="14.45" x14ac:dyDescent="0.3">
      <c r="A1127" s="9">
        <v>6</v>
      </c>
      <c r="B1127" s="9" t="s">
        <v>14</v>
      </c>
      <c r="C1127" s="9" t="s">
        <v>721</v>
      </c>
      <c r="D1127" s="9" t="s">
        <v>224</v>
      </c>
      <c r="E1127" s="9" t="s">
        <v>227</v>
      </c>
      <c r="F1127" s="9" t="s">
        <v>5</v>
      </c>
      <c r="G1127" s="9" t="s">
        <v>182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96"/>
        <v>10_50-55</v>
      </c>
      <c r="O1127" s="17" t="str">
        <f t="shared" si="97"/>
        <v>5_50-60</v>
      </c>
      <c r="P1127" s="17" t="str">
        <f t="shared" si="98"/>
        <v>05_50-60</v>
      </c>
      <c r="Q1127" s="9" t="s">
        <v>870</v>
      </c>
      <c r="R1127" s="9" t="s">
        <v>631</v>
      </c>
      <c r="S1127" s="9">
        <f t="shared" si="100"/>
        <v>308700</v>
      </c>
      <c r="T1127" s="9">
        <f t="shared" si="99"/>
        <v>4155</v>
      </c>
    </row>
    <row r="1128" spans="1:20" ht="14.45" x14ac:dyDescent="0.3">
      <c r="A1128" s="9">
        <v>1709</v>
      </c>
      <c r="B1128" s="9" t="s">
        <v>14</v>
      </c>
      <c r="C1128" s="9" t="s">
        <v>102</v>
      </c>
      <c r="D1128" s="9" t="s">
        <v>224</v>
      </c>
      <c r="E1128" s="9" t="s">
        <v>227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96"/>
        <v>9_45-50</v>
      </c>
      <c r="O1128" s="17" t="str">
        <f t="shared" si="97"/>
        <v>4_40-50</v>
      </c>
      <c r="P1128" s="17" t="str">
        <f t="shared" si="98"/>
        <v>04_40-50</v>
      </c>
      <c r="Q1128" s="9" t="s">
        <v>870</v>
      </c>
      <c r="R1128" s="9" t="s">
        <v>631</v>
      </c>
      <c r="S1128" s="9">
        <f t="shared" si="100"/>
        <v>78241438</v>
      </c>
      <c r="T1128" s="9">
        <f t="shared" si="99"/>
        <v>1053048</v>
      </c>
    </row>
    <row r="1129" spans="1:20" ht="14.45" x14ac:dyDescent="0.3">
      <c r="A1129" s="9">
        <v>2757</v>
      </c>
      <c r="B1129" s="9" t="s">
        <v>14</v>
      </c>
      <c r="C1129" s="9" t="s">
        <v>722</v>
      </c>
      <c r="D1129" s="9" t="s">
        <v>224</v>
      </c>
      <c r="E1129" s="9" t="s">
        <v>227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96"/>
        <v>9_45-50</v>
      </c>
      <c r="O1129" s="17" t="str">
        <f t="shared" si="97"/>
        <v>4_40-50</v>
      </c>
      <c r="P1129" s="17" t="str">
        <f t="shared" si="98"/>
        <v>04_40-50</v>
      </c>
      <c r="Q1129" s="9" t="s">
        <v>870</v>
      </c>
      <c r="R1129" s="9" t="s">
        <v>631</v>
      </c>
      <c r="S1129" s="9">
        <f t="shared" si="100"/>
        <v>124202850</v>
      </c>
      <c r="T1129" s="9">
        <f t="shared" si="99"/>
        <v>1671640</v>
      </c>
    </row>
    <row r="1130" spans="1:20" ht="14.45" x14ac:dyDescent="0.3">
      <c r="A1130" s="9">
        <v>2</v>
      </c>
      <c r="B1130" s="9" t="s">
        <v>14</v>
      </c>
      <c r="C1130" s="9" t="s">
        <v>203</v>
      </c>
      <c r="D1130" s="9" t="s">
        <v>228</v>
      </c>
      <c r="E1130" s="9" t="s">
        <v>223</v>
      </c>
      <c r="F1130" s="9" t="s">
        <v>5</v>
      </c>
      <c r="G1130" s="9" t="s">
        <v>182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96"/>
        <v>9_45-50</v>
      </c>
      <c r="O1130" s="17" t="str">
        <f t="shared" si="97"/>
        <v>4_40-50</v>
      </c>
      <c r="P1130" s="17" t="str">
        <f t="shared" si="98"/>
        <v>04_40-50</v>
      </c>
      <c r="Q1130" s="9" t="s">
        <v>870</v>
      </c>
      <c r="R1130" s="9" t="s">
        <v>631</v>
      </c>
      <c r="S1130" s="9">
        <f t="shared" si="100"/>
        <v>93872</v>
      </c>
      <c r="T1130" s="9">
        <f t="shared" si="99"/>
        <v>1263</v>
      </c>
    </row>
    <row r="1131" spans="1:20" ht="14.45" x14ac:dyDescent="0.3">
      <c r="A1131" s="9">
        <v>517</v>
      </c>
      <c r="B1131" s="9" t="s">
        <v>14</v>
      </c>
      <c r="C1131" s="9" t="s">
        <v>580</v>
      </c>
      <c r="D1131" s="9" t="s">
        <v>228</v>
      </c>
      <c r="E1131" s="9" t="s">
        <v>223</v>
      </c>
      <c r="F1131" s="9" t="s">
        <v>5</v>
      </c>
      <c r="G1131" s="9" t="s">
        <v>518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96"/>
        <v>8_40-45</v>
      </c>
      <c r="O1131" s="17" t="str">
        <f t="shared" si="97"/>
        <v>4_40-50</v>
      </c>
      <c r="P1131" s="17" t="str">
        <f t="shared" si="98"/>
        <v>04_40-50</v>
      </c>
      <c r="Q1131" s="9" t="s">
        <v>870</v>
      </c>
      <c r="R1131" s="9" t="s">
        <v>631</v>
      </c>
      <c r="S1131" s="9">
        <f t="shared" si="100"/>
        <v>21679361</v>
      </c>
      <c r="T1131" s="9">
        <f t="shared" si="99"/>
        <v>291781</v>
      </c>
    </row>
    <row r="1132" spans="1:20" ht="14.45" x14ac:dyDescent="0.3">
      <c r="A1132" s="9">
        <v>5039</v>
      </c>
      <c r="B1132" s="9" t="s">
        <v>14</v>
      </c>
      <c r="C1132" s="9" t="s">
        <v>496</v>
      </c>
      <c r="D1132" s="9" t="s">
        <v>228</v>
      </c>
      <c r="E1132" s="9" t="s">
        <v>223</v>
      </c>
      <c r="F1132" s="9" t="s">
        <v>1</v>
      </c>
      <c r="G1132" s="9" t="s">
        <v>303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96"/>
        <v>7_35-40</v>
      </c>
      <c r="O1132" s="17" t="str">
        <f t="shared" si="97"/>
        <v>3_30-40</v>
      </c>
      <c r="P1132" s="17" t="str">
        <f t="shared" si="98"/>
        <v>03_30-40</v>
      </c>
      <c r="Q1132" s="9" t="s">
        <v>870</v>
      </c>
      <c r="R1132" s="9" t="s">
        <v>631</v>
      </c>
      <c r="S1132" s="9">
        <f t="shared" si="100"/>
        <v>196425259</v>
      </c>
      <c r="T1132" s="9">
        <f t="shared" si="99"/>
        <v>2643678</v>
      </c>
    </row>
    <row r="1133" spans="1:20" ht="14.45" x14ac:dyDescent="0.3">
      <c r="A1133" s="9">
        <v>2</v>
      </c>
      <c r="B1133" s="9" t="s">
        <v>14</v>
      </c>
      <c r="C1133" s="9" t="s">
        <v>846</v>
      </c>
      <c r="D1133" s="9" t="s">
        <v>222</v>
      </c>
      <c r="E1133" s="9" t="s">
        <v>223</v>
      </c>
      <c r="F1133" s="9" t="s">
        <v>5</v>
      </c>
      <c r="G1133" s="9" t="s">
        <v>67</v>
      </c>
      <c r="H1133" s="9" t="s">
        <v>847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96"/>
        <v>7_35-40</v>
      </c>
      <c r="O1133" s="17" t="str">
        <f t="shared" si="97"/>
        <v>3_30-40</v>
      </c>
      <c r="P1133" s="17" t="str">
        <f t="shared" si="98"/>
        <v>03_30-40</v>
      </c>
      <c r="Q1133" s="9" t="s">
        <v>870</v>
      </c>
      <c r="R1133" s="9" t="s">
        <v>631</v>
      </c>
      <c r="S1133" s="9">
        <f t="shared" si="100"/>
        <v>70326</v>
      </c>
      <c r="T1133" s="9">
        <f t="shared" si="99"/>
        <v>947</v>
      </c>
    </row>
    <row r="1134" spans="1:20" ht="14.45" x14ac:dyDescent="0.3">
      <c r="A1134" s="9">
        <v>2</v>
      </c>
      <c r="B1134" s="9" t="s">
        <v>14</v>
      </c>
      <c r="C1134" s="9" t="s">
        <v>848</v>
      </c>
      <c r="D1134" s="9" t="s">
        <v>224</v>
      </c>
      <c r="E1134" s="9" t="s">
        <v>223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96"/>
        <v>6_30-35</v>
      </c>
      <c r="O1134" s="17" t="str">
        <f t="shared" si="97"/>
        <v>3_30-40</v>
      </c>
      <c r="P1134" s="17" t="str">
        <f t="shared" si="98"/>
        <v>03_30-40</v>
      </c>
      <c r="Q1134" s="9" t="s">
        <v>870</v>
      </c>
      <c r="R1134" s="9" t="s">
        <v>631</v>
      </c>
      <c r="S1134" s="9">
        <f t="shared" si="100"/>
        <v>63480</v>
      </c>
      <c r="T1134" s="9">
        <f t="shared" si="99"/>
        <v>854</v>
      </c>
    </row>
    <row r="1135" spans="1:20" ht="14.45" x14ac:dyDescent="0.3">
      <c r="A1135" s="9">
        <v>2</v>
      </c>
      <c r="B1135" s="9" t="s">
        <v>14</v>
      </c>
      <c r="C1135" s="9" t="s">
        <v>113</v>
      </c>
      <c r="D1135" s="9" t="s">
        <v>224</v>
      </c>
      <c r="E1135" s="9" t="s">
        <v>223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96"/>
        <v>8_40-45</v>
      </c>
      <c r="O1135" s="17" t="str">
        <f t="shared" si="97"/>
        <v>4_40-50</v>
      </c>
      <c r="P1135" s="17" t="str">
        <f t="shared" si="98"/>
        <v>04_40-50</v>
      </c>
      <c r="Q1135" s="9" t="s">
        <v>870</v>
      </c>
      <c r="R1135" s="9" t="s">
        <v>631</v>
      </c>
      <c r="S1135" s="9">
        <f t="shared" si="100"/>
        <v>80906</v>
      </c>
      <c r="T1135" s="9">
        <f t="shared" si="99"/>
        <v>1089</v>
      </c>
    </row>
    <row r="1136" spans="1:20" ht="14.45" x14ac:dyDescent="0.3">
      <c r="A1136" s="9">
        <v>1253</v>
      </c>
      <c r="B1136" s="9" t="s">
        <v>14</v>
      </c>
      <c r="C1136" s="9" t="s">
        <v>497</v>
      </c>
      <c r="D1136" s="9" t="s">
        <v>224</v>
      </c>
      <c r="E1136" s="9" t="s">
        <v>223</v>
      </c>
      <c r="F1136" s="9" t="s">
        <v>5</v>
      </c>
      <c r="G1136" s="9" t="s">
        <v>169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96"/>
        <v>9_45-50</v>
      </c>
      <c r="O1136" s="17" t="str">
        <f t="shared" si="97"/>
        <v>4_40-50</v>
      </c>
      <c r="P1136" s="17" t="str">
        <f t="shared" si="98"/>
        <v>04_40-50</v>
      </c>
      <c r="Q1136" s="9" t="s">
        <v>870</v>
      </c>
      <c r="R1136" s="9" t="s">
        <v>631</v>
      </c>
      <c r="S1136" s="9">
        <f t="shared" si="100"/>
        <v>60027471</v>
      </c>
      <c r="T1136" s="9">
        <f t="shared" si="99"/>
        <v>807907</v>
      </c>
    </row>
    <row r="1137" spans="1:20" ht="14.45" x14ac:dyDescent="0.3">
      <c r="A1137" s="9">
        <v>2</v>
      </c>
      <c r="B1137" s="9" t="s">
        <v>14</v>
      </c>
      <c r="C1137" s="9" t="s">
        <v>849</v>
      </c>
      <c r="D1137" s="9" t="s">
        <v>224</v>
      </c>
      <c r="E1137" s="9" t="s">
        <v>223</v>
      </c>
      <c r="F1137" s="9" t="s">
        <v>5</v>
      </c>
      <c r="G1137" s="9" t="s">
        <v>182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96"/>
        <v>10_50-55</v>
      </c>
      <c r="O1137" s="17" t="str">
        <f t="shared" si="97"/>
        <v>5_50-60</v>
      </c>
      <c r="P1137" s="17" t="str">
        <f t="shared" si="98"/>
        <v>05_50-60</v>
      </c>
      <c r="Q1137" s="9" t="s">
        <v>870</v>
      </c>
      <c r="R1137" s="9" t="s">
        <v>631</v>
      </c>
      <c r="S1137" s="9">
        <f t="shared" si="100"/>
        <v>100240</v>
      </c>
      <c r="T1137" s="9">
        <f t="shared" si="99"/>
        <v>1349</v>
      </c>
    </row>
    <row r="1138" spans="1:20" ht="14.45" x14ac:dyDescent="0.3">
      <c r="A1138" s="9">
        <v>2426</v>
      </c>
      <c r="B1138" s="9" t="s">
        <v>14</v>
      </c>
      <c r="C1138" s="9" t="s">
        <v>498</v>
      </c>
      <c r="D1138" s="9" t="s">
        <v>224</v>
      </c>
      <c r="E1138" s="9" t="s">
        <v>223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96"/>
        <v>8_40-45</v>
      </c>
      <c r="O1138" s="17" t="str">
        <f t="shared" si="97"/>
        <v>4_40-50</v>
      </c>
      <c r="P1138" s="17" t="str">
        <f t="shared" si="98"/>
        <v>04_40-50</v>
      </c>
      <c r="Q1138" s="9" t="s">
        <v>870</v>
      </c>
      <c r="R1138" s="9" t="s">
        <v>631</v>
      </c>
      <c r="S1138" s="9">
        <f t="shared" si="100"/>
        <v>100894914</v>
      </c>
      <c r="T1138" s="9">
        <f t="shared" si="99"/>
        <v>1357940</v>
      </c>
    </row>
    <row r="1139" spans="1:20" ht="14.45" x14ac:dyDescent="0.3">
      <c r="A1139" s="9">
        <v>7</v>
      </c>
      <c r="B1139" s="9" t="s">
        <v>14</v>
      </c>
      <c r="C1139" s="9" t="s">
        <v>850</v>
      </c>
      <c r="D1139" s="9" t="s">
        <v>224</v>
      </c>
      <c r="E1139" s="9" t="s">
        <v>223</v>
      </c>
      <c r="F1139" s="9" t="s">
        <v>5</v>
      </c>
      <c r="G1139" s="9" t="s">
        <v>851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96"/>
        <v>5_25-30</v>
      </c>
      <c r="O1139" s="17" t="str">
        <f t="shared" si="97"/>
        <v>2_20-30</v>
      </c>
      <c r="P1139" s="17" t="str">
        <f t="shared" si="98"/>
        <v>02_20-30</v>
      </c>
      <c r="Q1139" s="9" t="s">
        <v>870</v>
      </c>
      <c r="R1139" s="9" t="s">
        <v>631</v>
      </c>
      <c r="S1139" s="9">
        <f t="shared" si="100"/>
        <v>209930</v>
      </c>
      <c r="T1139" s="9">
        <f t="shared" si="99"/>
        <v>2825</v>
      </c>
    </row>
    <row r="1140" spans="1:20" ht="14.45" x14ac:dyDescent="0.3">
      <c r="A1140" s="9">
        <v>4275</v>
      </c>
      <c r="B1140" s="9" t="s">
        <v>14</v>
      </c>
      <c r="C1140" s="9" t="s">
        <v>359</v>
      </c>
      <c r="D1140" s="9" t="s">
        <v>224</v>
      </c>
      <c r="E1140" s="9" t="s">
        <v>223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96"/>
        <v>8_40-45</v>
      </c>
      <c r="O1140" s="17" t="str">
        <f t="shared" si="97"/>
        <v>4_40-50</v>
      </c>
      <c r="P1140" s="17" t="str">
        <f t="shared" si="98"/>
        <v>04_40-50</v>
      </c>
      <c r="Q1140" s="9" t="s">
        <v>870</v>
      </c>
      <c r="R1140" s="9" t="s">
        <v>631</v>
      </c>
      <c r="S1140" s="9">
        <f t="shared" si="100"/>
        <v>176895225</v>
      </c>
      <c r="T1140" s="9">
        <f t="shared" si="99"/>
        <v>2380824</v>
      </c>
    </row>
    <row r="1141" spans="1:20" ht="14.45" x14ac:dyDescent="0.3">
      <c r="A1141" s="9">
        <v>1568</v>
      </c>
      <c r="B1141" s="9" t="s">
        <v>14</v>
      </c>
      <c r="C1141" s="9" t="s">
        <v>309</v>
      </c>
      <c r="D1141" s="9" t="s">
        <v>224</v>
      </c>
      <c r="E1141" s="9" t="s">
        <v>223</v>
      </c>
      <c r="F1141" s="9" t="s">
        <v>5</v>
      </c>
      <c r="G1141" s="9" t="s">
        <v>182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96"/>
        <v>9_45-50</v>
      </c>
      <c r="O1141" s="17" t="str">
        <f t="shared" si="97"/>
        <v>4_40-50</v>
      </c>
      <c r="P1141" s="17" t="str">
        <f t="shared" si="98"/>
        <v>04_40-50</v>
      </c>
      <c r="Q1141" s="9" t="s">
        <v>870</v>
      </c>
      <c r="R1141" s="9" t="s">
        <v>631</v>
      </c>
      <c r="S1141" s="9">
        <f t="shared" si="100"/>
        <v>77929600</v>
      </c>
      <c r="T1141" s="9">
        <f t="shared" si="99"/>
        <v>1048851</v>
      </c>
    </row>
    <row r="1142" spans="1:20" ht="14.45" x14ac:dyDescent="0.3">
      <c r="A1142" s="9">
        <v>549</v>
      </c>
      <c r="B1142" s="9" t="s">
        <v>14</v>
      </c>
      <c r="C1142" s="9" t="s">
        <v>582</v>
      </c>
      <c r="D1142" s="9" t="s">
        <v>224</v>
      </c>
      <c r="E1142" s="9" t="s">
        <v>223</v>
      </c>
      <c r="F1142" s="9" t="s">
        <v>5</v>
      </c>
      <c r="G1142" s="9" t="s">
        <v>518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96"/>
        <v>10_50-55</v>
      </c>
      <c r="O1142" s="17" t="str">
        <f t="shared" si="97"/>
        <v>5_50-60</v>
      </c>
      <c r="P1142" s="17" t="str">
        <f t="shared" si="98"/>
        <v>05_50-60</v>
      </c>
      <c r="Q1142" s="9" t="s">
        <v>870</v>
      </c>
      <c r="R1142" s="9" t="s">
        <v>631</v>
      </c>
      <c r="S1142" s="9">
        <f t="shared" si="100"/>
        <v>27736578</v>
      </c>
      <c r="T1142" s="9">
        <f t="shared" si="99"/>
        <v>373305</v>
      </c>
    </row>
    <row r="1143" spans="1:20" ht="14.45" x14ac:dyDescent="0.3">
      <c r="A1143" s="9">
        <v>90</v>
      </c>
      <c r="B1143" s="9" t="s">
        <v>14</v>
      </c>
      <c r="C1143" s="9" t="s">
        <v>366</v>
      </c>
      <c r="D1143" s="9" t="s">
        <v>222</v>
      </c>
      <c r="E1143" s="9" t="s">
        <v>223</v>
      </c>
      <c r="F1143" s="9" t="s">
        <v>5</v>
      </c>
      <c r="G1143" s="9" t="s">
        <v>182</v>
      </c>
      <c r="H1143" s="9" t="s">
        <v>367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96"/>
        <v>11_55-60</v>
      </c>
      <c r="O1143" s="17" t="str">
        <f t="shared" si="97"/>
        <v>5_50-60</v>
      </c>
      <c r="P1143" s="17" t="str">
        <f t="shared" si="98"/>
        <v>05_50-60</v>
      </c>
      <c r="Q1143" s="9" t="s">
        <v>870</v>
      </c>
      <c r="R1143" s="9" t="s">
        <v>631</v>
      </c>
      <c r="S1143" s="9">
        <f t="shared" si="100"/>
        <v>5280840</v>
      </c>
      <c r="T1143" s="9">
        <f t="shared" si="99"/>
        <v>71075</v>
      </c>
    </row>
    <row r="1144" spans="1:20" ht="14.45" x14ac:dyDescent="0.3">
      <c r="A1144" s="9">
        <v>482</v>
      </c>
      <c r="B1144" s="9" t="s">
        <v>14</v>
      </c>
      <c r="C1144" s="9" t="s">
        <v>583</v>
      </c>
      <c r="D1144" s="9" t="s">
        <v>222</v>
      </c>
      <c r="E1144" s="9" t="s">
        <v>223</v>
      </c>
      <c r="F1144" s="9" t="s">
        <v>5</v>
      </c>
      <c r="G1144" s="9" t="s">
        <v>518</v>
      </c>
      <c r="H1144" s="9" t="s">
        <v>398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96"/>
        <v>9_45-50</v>
      </c>
      <c r="O1144" s="17" t="str">
        <f t="shared" si="97"/>
        <v>4_40-50</v>
      </c>
      <c r="P1144" s="17" t="str">
        <f t="shared" si="98"/>
        <v>04_40-50</v>
      </c>
      <c r="Q1144" s="9" t="s">
        <v>870</v>
      </c>
      <c r="R1144" s="9" t="s">
        <v>631</v>
      </c>
      <c r="S1144" s="9">
        <f t="shared" si="100"/>
        <v>23915876</v>
      </c>
      <c r="T1144" s="9">
        <f t="shared" si="99"/>
        <v>321883</v>
      </c>
    </row>
    <row r="1145" spans="1:20" ht="14.45" x14ac:dyDescent="0.3">
      <c r="A1145" s="9">
        <v>2</v>
      </c>
      <c r="B1145" s="9" t="s">
        <v>14</v>
      </c>
      <c r="C1145" s="9" t="s">
        <v>852</v>
      </c>
      <c r="D1145" s="9" t="s">
        <v>224</v>
      </c>
      <c r="E1145" s="9" t="s">
        <v>223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96"/>
        <v>11_55-60</v>
      </c>
      <c r="O1145" s="17" t="str">
        <f t="shared" si="97"/>
        <v>5_50-60</v>
      </c>
      <c r="P1145" s="17" t="str">
        <f t="shared" si="98"/>
        <v>05_50-60</v>
      </c>
      <c r="Q1145" s="9" t="s">
        <v>870</v>
      </c>
      <c r="R1145" s="9" t="s">
        <v>631</v>
      </c>
      <c r="S1145" s="9">
        <f t="shared" si="100"/>
        <v>119980</v>
      </c>
      <c r="T1145" s="9">
        <f t="shared" si="99"/>
        <v>1615</v>
      </c>
    </row>
    <row r="1146" spans="1:20" ht="14.45" x14ac:dyDescent="0.3">
      <c r="A1146" s="9">
        <v>71</v>
      </c>
      <c r="B1146" s="9" t="s">
        <v>14</v>
      </c>
      <c r="C1146" s="9" t="s">
        <v>368</v>
      </c>
      <c r="D1146" s="9" t="s">
        <v>224</v>
      </c>
      <c r="E1146" s="9" t="s">
        <v>223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96"/>
        <v>9_45-50</v>
      </c>
      <c r="O1146" s="17" t="str">
        <f t="shared" si="97"/>
        <v>4_40-50</v>
      </c>
      <c r="P1146" s="17" t="str">
        <f t="shared" si="98"/>
        <v>04_40-50</v>
      </c>
      <c r="Q1146" s="9" t="s">
        <v>870</v>
      </c>
      <c r="R1146" s="9" t="s">
        <v>631</v>
      </c>
      <c r="S1146" s="9">
        <f t="shared" si="100"/>
        <v>3538995</v>
      </c>
      <c r="T1146" s="9">
        <f t="shared" si="99"/>
        <v>47631</v>
      </c>
    </row>
    <row r="1147" spans="1:20" ht="14.45" x14ac:dyDescent="0.3">
      <c r="A1147" s="9">
        <v>271</v>
      </c>
      <c r="B1147" s="9" t="s">
        <v>14</v>
      </c>
      <c r="C1147" s="9" t="s">
        <v>853</v>
      </c>
      <c r="D1147" s="9" t="s">
        <v>224</v>
      </c>
      <c r="E1147" s="9" t="s">
        <v>223</v>
      </c>
      <c r="F1147" s="9" t="s">
        <v>1</v>
      </c>
      <c r="G1147" s="9" t="s">
        <v>303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96"/>
        <v>12_60-65</v>
      </c>
      <c r="O1147" s="17" t="str">
        <f t="shared" si="97"/>
        <v>6_60-70</v>
      </c>
      <c r="P1147" s="17" t="str">
        <f t="shared" si="98"/>
        <v>06_60-70</v>
      </c>
      <c r="Q1147" s="9" t="s">
        <v>870</v>
      </c>
      <c r="R1147" s="9" t="s">
        <v>631</v>
      </c>
      <c r="S1147" s="9">
        <f t="shared" si="100"/>
        <v>17111482</v>
      </c>
      <c r="T1147" s="9">
        <f t="shared" si="99"/>
        <v>230303</v>
      </c>
    </row>
    <row r="1148" spans="1:20" ht="14.45" x14ac:dyDescent="0.3">
      <c r="A1148" s="9">
        <v>2</v>
      </c>
      <c r="B1148" s="9" t="s">
        <v>14</v>
      </c>
      <c r="C1148" s="9" t="s">
        <v>360</v>
      </c>
      <c r="D1148" s="9" t="s">
        <v>225</v>
      </c>
      <c r="E1148" s="9" t="s">
        <v>223</v>
      </c>
      <c r="F1148" s="9" t="s">
        <v>5</v>
      </c>
      <c r="G1148" s="9" t="s">
        <v>350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1">CONCATENATE(ROUNDDOWN(M1148/5000,0),"_",ROUNDDOWN(M1148/5000,0)*5,"-",ROUNDUP((M1148+1)/5000,0)*5)</f>
        <v>32_160-165</v>
      </c>
      <c r="O1148" s="17" t="str">
        <f t="shared" ref="O1148:O1211" si="102">CONCATENATE(ROUNDDOWN(M1148/10000,0),"_",ROUNDDOWN(M1148/10000,0)*10,"-",ROUNDUP((M1148+1)/10000,0)*10)</f>
        <v>16_160-170</v>
      </c>
      <c r="P1148" s="17" t="str">
        <f t="shared" ref="P1148:P1211" si="103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870</v>
      </c>
      <c r="R1148" s="9" t="s">
        <v>631</v>
      </c>
      <c r="S1148" s="9">
        <f t="shared" si="100"/>
        <v>329352</v>
      </c>
      <c r="T1148" s="9">
        <f t="shared" ref="T1148:T1211" si="104">ROUND(S1148/74.3,0)</f>
        <v>4433</v>
      </c>
    </row>
    <row r="1149" spans="1:20" ht="14.45" x14ac:dyDescent="0.3">
      <c r="A1149" s="9">
        <v>107</v>
      </c>
      <c r="B1149" s="9" t="s">
        <v>14</v>
      </c>
      <c r="C1149" s="9" t="s">
        <v>460</v>
      </c>
      <c r="D1149" s="9" t="s">
        <v>225</v>
      </c>
      <c r="E1149" s="9" t="s">
        <v>223</v>
      </c>
      <c r="F1149" s="9" t="s">
        <v>5</v>
      </c>
      <c r="G1149" s="9" t="s">
        <v>350</v>
      </c>
      <c r="H1149" s="9" t="s">
        <v>147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1"/>
        <v>21_105-110</v>
      </c>
      <c r="O1149" s="17" t="str">
        <f t="shared" si="102"/>
        <v>10_100-110</v>
      </c>
      <c r="P1149" s="17" t="str">
        <f t="shared" si="103"/>
        <v>08_80&gt;</v>
      </c>
      <c r="Q1149" s="9" t="s">
        <v>870</v>
      </c>
      <c r="R1149" s="9" t="s">
        <v>631</v>
      </c>
      <c r="S1149" s="9">
        <f t="shared" si="100"/>
        <v>11690285</v>
      </c>
      <c r="T1149" s="9">
        <f t="shared" si="104"/>
        <v>157339</v>
      </c>
    </row>
    <row r="1150" spans="1:20" ht="14.45" x14ac:dyDescent="0.3">
      <c r="A1150" s="9">
        <v>312</v>
      </c>
      <c r="B1150" s="9" t="s">
        <v>14</v>
      </c>
      <c r="C1150" s="9" t="s">
        <v>522</v>
      </c>
      <c r="D1150" s="9" t="s">
        <v>225</v>
      </c>
      <c r="E1150" s="9" t="s">
        <v>223</v>
      </c>
      <c r="F1150" s="9" t="s">
        <v>1</v>
      </c>
      <c r="G1150" s="9" t="s">
        <v>303</v>
      </c>
      <c r="H1150" s="9" t="s">
        <v>147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1"/>
        <v>18_90-95</v>
      </c>
      <c r="O1150" s="17" t="str">
        <f t="shared" si="102"/>
        <v>9_90-100</v>
      </c>
      <c r="P1150" s="17" t="str">
        <f t="shared" si="103"/>
        <v>08_80&gt;</v>
      </c>
      <c r="Q1150" s="9" t="s">
        <v>870</v>
      </c>
      <c r="R1150" s="9" t="s">
        <v>631</v>
      </c>
      <c r="S1150" s="9">
        <f t="shared" si="100"/>
        <v>28482792</v>
      </c>
      <c r="T1150" s="9">
        <f t="shared" si="104"/>
        <v>383348</v>
      </c>
    </row>
    <row r="1151" spans="1:20" ht="14.45" x14ac:dyDescent="0.3">
      <c r="A1151" s="9">
        <v>86</v>
      </c>
      <c r="B1151" s="9" t="s">
        <v>14</v>
      </c>
      <c r="C1151" s="9" t="s">
        <v>361</v>
      </c>
      <c r="D1151" s="9" t="s">
        <v>225</v>
      </c>
      <c r="E1151" s="9" t="s">
        <v>223</v>
      </c>
      <c r="F1151" s="9" t="s">
        <v>5</v>
      </c>
      <c r="G1151" s="9" t="s">
        <v>350</v>
      </c>
      <c r="H1151" s="9" t="s">
        <v>342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1"/>
        <v>27_135-140</v>
      </c>
      <c r="O1151" s="17" t="str">
        <f t="shared" si="102"/>
        <v>13_130-140</v>
      </c>
      <c r="P1151" s="17" t="str">
        <f t="shared" si="103"/>
        <v>08_80&gt;</v>
      </c>
      <c r="Q1151" s="9" t="s">
        <v>870</v>
      </c>
      <c r="R1151" s="9" t="s">
        <v>631</v>
      </c>
      <c r="S1151" s="9">
        <f t="shared" si="100"/>
        <v>11992442</v>
      </c>
      <c r="T1151" s="9">
        <f t="shared" si="104"/>
        <v>161406</v>
      </c>
    </row>
    <row r="1152" spans="1:20" ht="14.45" x14ac:dyDescent="0.3">
      <c r="A1152" s="9">
        <v>2</v>
      </c>
      <c r="B1152" s="9" t="s">
        <v>14</v>
      </c>
      <c r="C1152" s="9" t="s">
        <v>854</v>
      </c>
      <c r="D1152" s="9" t="s">
        <v>228</v>
      </c>
      <c r="E1152" s="9" t="s">
        <v>223</v>
      </c>
      <c r="F1152" s="9" t="s">
        <v>5</v>
      </c>
      <c r="G1152" s="9" t="s">
        <v>182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1"/>
        <v>10_50-55</v>
      </c>
      <c r="O1152" s="17" t="str">
        <f t="shared" si="102"/>
        <v>5_50-60</v>
      </c>
      <c r="P1152" s="17" t="str">
        <f t="shared" si="103"/>
        <v>05_50-60</v>
      </c>
      <c r="Q1152" s="9" t="s">
        <v>870</v>
      </c>
      <c r="R1152" s="9" t="s">
        <v>631</v>
      </c>
      <c r="S1152" s="9">
        <f t="shared" si="100"/>
        <v>100080</v>
      </c>
      <c r="T1152" s="9">
        <f t="shared" si="104"/>
        <v>1347</v>
      </c>
    </row>
    <row r="1153" spans="1:20" ht="14.45" x14ac:dyDescent="0.3">
      <c r="A1153" s="9">
        <v>128</v>
      </c>
      <c r="B1153" s="9" t="s">
        <v>14</v>
      </c>
      <c r="C1153" s="9" t="s">
        <v>584</v>
      </c>
      <c r="D1153" s="9" t="s">
        <v>228</v>
      </c>
      <c r="E1153" s="9" t="s">
        <v>223</v>
      </c>
      <c r="F1153" s="9" t="s">
        <v>5</v>
      </c>
      <c r="G1153" s="9" t="s">
        <v>518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1"/>
        <v>11_55-60</v>
      </c>
      <c r="O1153" s="17" t="str">
        <f t="shared" si="102"/>
        <v>5_50-60</v>
      </c>
      <c r="P1153" s="17" t="str">
        <f t="shared" si="103"/>
        <v>05_50-60</v>
      </c>
      <c r="Q1153" s="9" t="s">
        <v>870</v>
      </c>
      <c r="R1153" s="9" t="s">
        <v>631</v>
      </c>
      <c r="S1153" s="9">
        <f t="shared" si="100"/>
        <v>7174528</v>
      </c>
      <c r="T1153" s="9">
        <f t="shared" si="104"/>
        <v>96562</v>
      </c>
    </row>
    <row r="1154" spans="1:20" ht="14.45" x14ac:dyDescent="0.3">
      <c r="A1154" s="9">
        <v>649</v>
      </c>
      <c r="B1154" s="9" t="s">
        <v>14</v>
      </c>
      <c r="C1154" s="9" t="s">
        <v>725</v>
      </c>
      <c r="D1154" s="9" t="s">
        <v>228</v>
      </c>
      <c r="E1154" s="9" t="s">
        <v>223</v>
      </c>
      <c r="F1154" s="9" t="s">
        <v>5</v>
      </c>
      <c r="G1154" s="9" t="s">
        <v>518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1"/>
        <v>11_55-60</v>
      </c>
      <c r="O1154" s="17" t="str">
        <f t="shared" si="102"/>
        <v>5_50-60</v>
      </c>
      <c r="P1154" s="17" t="str">
        <f t="shared" si="103"/>
        <v>05_50-60</v>
      </c>
      <c r="Q1154" s="9" t="s">
        <v>870</v>
      </c>
      <c r="R1154" s="9" t="s">
        <v>631</v>
      </c>
      <c r="S1154" s="9">
        <f t="shared" si="100"/>
        <v>35724854</v>
      </c>
      <c r="T1154" s="9">
        <f t="shared" si="104"/>
        <v>480819</v>
      </c>
    </row>
    <row r="1155" spans="1:20" ht="14.45" x14ac:dyDescent="0.3">
      <c r="A1155" s="9">
        <v>11</v>
      </c>
      <c r="B1155" s="9" t="s">
        <v>14</v>
      </c>
      <c r="C1155" s="9" t="s">
        <v>726</v>
      </c>
      <c r="D1155" s="9" t="s">
        <v>225</v>
      </c>
      <c r="E1155" s="9" t="s">
        <v>223</v>
      </c>
      <c r="F1155" s="9" t="s">
        <v>5</v>
      </c>
      <c r="G1155" s="9" t="s">
        <v>75</v>
      </c>
      <c r="H1155" s="9" t="s">
        <v>147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1"/>
        <v>12_60-65</v>
      </c>
      <c r="O1155" s="17" t="str">
        <f t="shared" si="102"/>
        <v>6_60-70</v>
      </c>
      <c r="P1155" s="17" t="str">
        <f t="shared" si="103"/>
        <v>06_60-70</v>
      </c>
      <c r="Q1155" s="9" t="s">
        <v>870</v>
      </c>
      <c r="R1155" s="9" t="s">
        <v>631</v>
      </c>
      <c r="S1155" s="9">
        <f t="shared" ref="S1155:S1218" si="105">M1155*A1155</f>
        <v>679448</v>
      </c>
      <c r="T1155" s="9">
        <f t="shared" si="104"/>
        <v>9145</v>
      </c>
    </row>
    <row r="1156" spans="1:20" ht="14.45" x14ac:dyDescent="0.3">
      <c r="A1156" s="9">
        <v>692</v>
      </c>
      <c r="B1156" s="9" t="s">
        <v>14</v>
      </c>
      <c r="C1156" s="9" t="s">
        <v>362</v>
      </c>
      <c r="D1156" s="9" t="s">
        <v>225</v>
      </c>
      <c r="E1156" s="9" t="s">
        <v>223</v>
      </c>
      <c r="F1156" s="9" t="s">
        <v>5</v>
      </c>
      <c r="G1156" s="9" t="s">
        <v>350</v>
      </c>
      <c r="H1156" s="9" t="s">
        <v>197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1"/>
        <v>16_80-85</v>
      </c>
      <c r="O1156" s="17" t="str">
        <f t="shared" si="102"/>
        <v>8_80-90</v>
      </c>
      <c r="P1156" s="17" t="str">
        <f t="shared" si="103"/>
        <v>08_80&gt;</v>
      </c>
      <c r="Q1156" s="9" t="s">
        <v>870</v>
      </c>
      <c r="R1156" s="9" t="s">
        <v>631</v>
      </c>
      <c r="S1156" s="9">
        <f t="shared" si="105"/>
        <v>56192476</v>
      </c>
      <c r="T1156" s="9">
        <f t="shared" si="104"/>
        <v>756292</v>
      </c>
    </row>
    <row r="1157" spans="1:20" ht="14.45" x14ac:dyDescent="0.3">
      <c r="A1157" s="9">
        <v>342</v>
      </c>
      <c r="B1157" s="9" t="s">
        <v>14</v>
      </c>
      <c r="C1157" s="9" t="s">
        <v>418</v>
      </c>
      <c r="D1157" s="9" t="s">
        <v>225</v>
      </c>
      <c r="E1157" s="9" t="s">
        <v>223</v>
      </c>
      <c r="F1157" s="9" t="s">
        <v>1</v>
      </c>
      <c r="G1157" s="9" t="s">
        <v>303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1"/>
        <v>14_70-75</v>
      </c>
      <c r="O1157" s="17" t="str">
        <f t="shared" si="102"/>
        <v>7_70-80</v>
      </c>
      <c r="P1157" s="17" t="str">
        <f t="shared" si="103"/>
        <v>07_70-80</v>
      </c>
      <c r="Q1157" s="9" t="s">
        <v>870</v>
      </c>
      <c r="R1157" s="9" t="s">
        <v>631</v>
      </c>
      <c r="S1157" s="9">
        <f t="shared" si="105"/>
        <v>25126398</v>
      </c>
      <c r="T1157" s="9">
        <f t="shared" si="104"/>
        <v>338175</v>
      </c>
    </row>
    <row r="1158" spans="1:20" ht="14.45" x14ac:dyDescent="0.3">
      <c r="A1158" s="9">
        <v>349</v>
      </c>
      <c r="B1158" s="9" t="s">
        <v>14</v>
      </c>
      <c r="C1158" s="9" t="s">
        <v>585</v>
      </c>
      <c r="D1158" s="9" t="s">
        <v>222</v>
      </c>
      <c r="E1158" s="9" t="s">
        <v>223</v>
      </c>
      <c r="F1158" s="9" t="s">
        <v>5</v>
      </c>
      <c r="G1158" s="9" t="s">
        <v>518</v>
      </c>
      <c r="H1158" s="9" t="s">
        <v>563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1"/>
        <v>13_65-70</v>
      </c>
      <c r="O1158" s="17" t="str">
        <f t="shared" si="102"/>
        <v>6_60-70</v>
      </c>
      <c r="P1158" s="17" t="str">
        <f t="shared" si="103"/>
        <v>06_60-70</v>
      </c>
      <c r="Q1158" s="9" t="s">
        <v>870</v>
      </c>
      <c r="R1158" s="9" t="s">
        <v>631</v>
      </c>
      <c r="S1158" s="9">
        <f t="shared" si="105"/>
        <v>24329837</v>
      </c>
      <c r="T1158" s="9">
        <f t="shared" si="104"/>
        <v>327454</v>
      </c>
    </row>
    <row r="1159" spans="1:20" ht="14.45" x14ac:dyDescent="0.3">
      <c r="A1159" s="9">
        <v>421</v>
      </c>
      <c r="B1159" s="9" t="s">
        <v>14</v>
      </c>
      <c r="C1159" s="9" t="s">
        <v>523</v>
      </c>
      <c r="D1159" s="9" t="s">
        <v>224</v>
      </c>
      <c r="E1159" s="9" t="s">
        <v>223</v>
      </c>
      <c r="F1159" s="9" t="s">
        <v>1</v>
      </c>
      <c r="G1159" s="9" t="s">
        <v>303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1"/>
        <v>11_55-60</v>
      </c>
      <c r="O1159" s="17" t="str">
        <f t="shared" si="102"/>
        <v>5_50-60</v>
      </c>
      <c r="P1159" s="17" t="str">
        <f t="shared" si="103"/>
        <v>05_50-60</v>
      </c>
      <c r="Q1159" s="9" t="s">
        <v>870</v>
      </c>
      <c r="R1159" s="9" t="s">
        <v>631</v>
      </c>
      <c r="S1159" s="9">
        <f t="shared" si="105"/>
        <v>23455594</v>
      </c>
      <c r="T1159" s="9">
        <f t="shared" si="104"/>
        <v>315688</v>
      </c>
    </row>
    <row r="1160" spans="1:20" ht="14.45" x14ac:dyDescent="0.3">
      <c r="A1160" s="9">
        <v>439</v>
      </c>
      <c r="B1160" s="9" t="s">
        <v>14</v>
      </c>
      <c r="C1160" s="9" t="s">
        <v>495</v>
      </c>
      <c r="D1160" s="9" t="s">
        <v>225</v>
      </c>
      <c r="E1160" s="9" t="s">
        <v>223</v>
      </c>
      <c r="F1160" s="9" t="s">
        <v>5</v>
      </c>
      <c r="G1160" s="9" t="s">
        <v>350</v>
      </c>
      <c r="H1160" s="9" t="s">
        <v>148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1"/>
        <v>18_90-95</v>
      </c>
      <c r="O1160" s="17" t="str">
        <f t="shared" si="102"/>
        <v>9_90-100</v>
      </c>
      <c r="P1160" s="17" t="str">
        <f t="shared" si="103"/>
        <v>08_80&gt;</v>
      </c>
      <c r="Q1160" s="9" t="s">
        <v>870</v>
      </c>
      <c r="R1160" s="9" t="s">
        <v>631</v>
      </c>
      <c r="S1160" s="9">
        <f t="shared" si="105"/>
        <v>39712818</v>
      </c>
      <c r="T1160" s="9">
        <f t="shared" si="104"/>
        <v>534493</v>
      </c>
    </row>
    <row r="1161" spans="1:20" ht="14.45" x14ac:dyDescent="0.3">
      <c r="A1161" s="9">
        <v>289</v>
      </c>
      <c r="B1161" s="9" t="s">
        <v>14</v>
      </c>
      <c r="C1161" s="9" t="s">
        <v>363</v>
      </c>
      <c r="D1161" s="9" t="s">
        <v>225</v>
      </c>
      <c r="E1161" s="9" t="s">
        <v>223</v>
      </c>
      <c r="F1161" s="9" t="s">
        <v>5</v>
      </c>
      <c r="G1161" s="9" t="s">
        <v>350</v>
      </c>
      <c r="H1161" s="9" t="s">
        <v>197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1"/>
        <v>16_80-85</v>
      </c>
      <c r="O1161" s="17" t="str">
        <f t="shared" si="102"/>
        <v>8_80-90</v>
      </c>
      <c r="P1161" s="17" t="str">
        <f t="shared" si="103"/>
        <v>08_80&gt;</v>
      </c>
      <c r="Q1161" s="9" t="s">
        <v>870</v>
      </c>
      <c r="R1161" s="9" t="s">
        <v>631</v>
      </c>
      <c r="S1161" s="9">
        <f t="shared" si="105"/>
        <v>23605809</v>
      </c>
      <c r="T1161" s="9">
        <f t="shared" si="104"/>
        <v>317709</v>
      </c>
    </row>
    <row r="1162" spans="1:20" ht="14.45" x14ac:dyDescent="0.3">
      <c r="A1162" s="9">
        <v>349</v>
      </c>
      <c r="B1162" s="9" t="s">
        <v>14</v>
      </c>
      <c r="C1162" s="9" t="s">
        <v>586</v>
      </c>
      <c r="D1162" s="9" t="s">
        <v>228</v>
      </c>
      <c r="E1162" s="9" t="s">
        <v>223</v>
      </c>
      <c r="F1162" s="9" t="s">
        <v>5</v>
      </c>
      <c r="G1162" s="9" t="s">
        <v>518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1"/>
        <v>9_45-50</v>
      </c>
      <c r="O1162" s="17" t="str">
        <f t="shared" si="102"/>
        <v>4_40-50</v>
      </c>
      <c r="P1162" s="17" t="str">
        <f t="shared" si="103"/>
        <v>04_40-50</v>
      </c>
      <c r="Q1162" s="9" t="s">
        <v>870</v>
      </c>
      <c r="R1162" s="9" t="s">
        <v>631</v>
      </c>
      <c r="S1162" s="9">
        <f t="shared" si="105"/>
        <v>16820055</v>
      </c>
      <c r="T1162" s="9">
        <f t="shared" si="104"/>
        <v>226380</v>
      </c>
    </row>
    <row r="1163" spans="1:20" ht="14.45" x14ac:dyDescent="0.3">
      <c r="A1163" s="9">
        <v>763</v>
      </c>
      <c r="B1163" s="9" t="s">
        <v>14</v>
      </c>
      <c r="C1163" s="9" t="s">
        <v>311</v>
      </c>
      <c r="D1163" s="9" t="s">
        <v>228</v>
      </c>
      <c r="E1163" s="9" t="s">
        <v>227</v>
      </c>
      <c r="F1163" s="9" t="s">
        <v>5</v>
      </c>
      <c r="G1163" s="9" t="s">
        <v>169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1"/>
        <v>12_60-65</v>
      </c>
      <c r="O1163" s="17" t="str">
        <f t="shared" si="102"/>
        <v>6_60-70</v>
      </c>
      <c r="P1163" s="17" t="str">
        <f t="shared" si="103"/>
        <v>06_60-70</v>
      </c>
      <c r="Q1163" s="9" t="s">
        <v>870</v>
      </c>
      <c r="R1163" s="9" t="s">
        <v>631</v>
      </c>
      <c r="S1163" s="9">
        <f t="shared" si="105"/>
        <v>47342624</v>
      </c>
      <c r="T1163" s="9">
        <f t="shared" si="104"/>
        <v>637182</v>
      </c>
    </row>
    <row r="1164" spans="1:20" ht="14.45" x14ac:dyDescent="0.3">
      <c r="A1164" s="9">
        <v>8</v>
      </c>
      <c r="B1164" s="9" t="s">
        <v>14</v>
      </c>
      <c r="C1164" s="9" t="s">
        <v>618</v>
      </c>
      <c r="D1164" s="9" t="s">
        <v>228</v>
      </c>
      <c r="E1164" s="9" t="s">
        <v>227</v>
      </c>
      <c r="F1164" s="9" t="s">
        <v>5</v>
      </c>
      <c r="G1164" s="9" t="s">
        <v>518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1"/>
        <v>14_70-75</v>
      </c>
      <c r="O1164" s="17" t="str">
        <f t="shared" si="102"/>
        <v>7_70-80</v>
      </c>
      <c r="P1164" s="17" t="str">
        <f t="shared" si="103"/>
        <v>07_70-80</v>
      </c>
      <c r="Q1164" s="9" t="s">
        <v>870</v>
      </c>
      <c r="R1164" s="9" t="s">
        <v>631</v>
      </c>
      <c r="S1164" s="9">
        <f t="shared" si="105"/>
        <v>586320</v>
      </c>
      <c r="T1164" s="9">
        <f t="shared" si="104"/>
        <v>7891</v>
      </c>
    </row>
    <row r="1165" spans="1:20" ht="14.45" x14ac:dyDescent="0.3">
      <c r="A1165" s="9">
        <v>3732</v>
      </c>
      <c r="B1165" s="9" t="s">
        <v>14</v>
      </c>
      <c r="C1165" s="9" t="s">
        <v>310</v>
      </c>
      <c r="D1165" s="9" t="s">
        <v>228</v>
      </c>
      <c r="E1165" s="9" t="s">
        <v>227</v>
      </c>
      <c r="F1165" s="9" t="s">
        <v>5</v>
      </c>
      <c r="G1165" s="9" t="s">
        <v>169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1"/>
        <v>12_60-65</v>
      </c>
      <c r="O1165" s="17" t="str">
        <f t="shared" si="102"/>
        <v>6_60-70</v>
      </c>
      <c r="P1165" s="17" t="str">
        <f t="shared" si="103"/>
        <v>06_60-70</v>
      </c>
      <c r="Q1165" s="9" t="s">
        <v>870</v>
      </c>
      <c r="R1165" s="9" t="s">
        <v>631</v>
      </c>
      <c r="S1165" s="9">
        <f t="shared" si="105"/>
        <v>230622672</v>
      </c>
      <c r="T1165" s="9">
        <f t="shared" si="104"/>
        <v>3103939</v>
      </c>
    </row>
    <row r="1166" spans="1:20" ht="14.45" x14ac:dyDescent="0.3">
      <c r="A1166" s="9">
        <v>614</v>
      </c>
      <c r="B1166" s="9" t="s">
        <v>14</v>
      </c>
      <c r="C1166" s="9" t="s">
        <v>619</v>
      </c>
      <c r="D1166" s="9" t="s">
        <v>228</v>
      </c>
      <c r="E1166" s="9" t="s">
        <v>227</v>
      </c>
      <c r="F1166" s="9" t="s">
        <v>5</v>
      </c>
      <c r="G1166" s="9" t="s">
        <v>518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1"/>
        <v>15_75-80</v>
      </c>
      <c r="O1166" s="17" t="str">
        <f t="shared" si="102"/>
        <v>7_70-80</v>
      </c>
      <c r="P1166" s="17" t="str">
        <f t="shared" si="103"/>
        <v>07_70-80</v>
      </c>
      <c r="Q1166" s="9" t="s">
        <v>870</v>
      </c>
      <c r="R1166" s="9" t="s">
        <v>631</v>
      </c>
      <c r="S1166" s="9">
        <f t="shared" si="105"/>
        <v>47716396</v>
      </c>
      <c r="T1166" s="9">
        <f t="shared" si="104"/>
        <v>642213</v>
      </c>
    </row>
    <row r="1167" spans="1:20" ht="14.45" x14ac:dyDescent="0.3">
      <c r="A1167" s="9">
        <v>393</v>
      </c>
      <c r="B1167" s="9" t="s">
        <v>14</v>
      </c>
      <c r="C1167" s="9" t="s">
        <v>419</v>
      </c>
      <c r="D1167" s="9" t="s">
        <v>228</v>
      </c>
      <c r="E1167" s="9" t="s">
        <v>227</v>
      </c>
      <c r="F1167" s="9" t="s">
        <v>1</v>
      </c>
      <c r="G1167" s="9" t="s">
        <v>303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1"/>
        <v>11_55-60</v>
      </c>
      <c r="O1167" s="17" t="str">
        <f t="shared" si="102"/>
        <v>5_50-60</v>
      </c>
      <c r="P1167" s="17" t="str">
        <f t="shared" si="103"/>
        <v>05_50-60</v>
      </c>
      <c r="Q1167" s="9" t="s">
        <v>870</v>
      </c>
      <c r="R1167" s="9" t="s">
        <v>631</v>
      </c>
      <c r="S1167" s="9">
        <f t="shared" si="105"/>
        <v>23405508</v>
      </c>
      <c r="T1167" s="9">
        <f t="shared" si="104"/>
        <v>315014</v>
      </c>
    </row>
    <row r="1168" spans="1:20" ht="14.45" x14ac:dyDescent="0.3">
      <c r="A1168" s="9">
        <v>1185</v>
      </c>
      <c r="B1168" s="9" t="s">
        <v>14</v>
      </c>
      <c r="C1168" s="9" t="s">
        <v>312</v>
      </c>
      <c r="D1168" s="9" t="s">
        <v>224</v>
      </c>
      <c r="E1168" s="9" t="s">
        <v>227</v>
      </c>
      <c r="F1168" s="9" t="s">
        <v>5</v>
      </c>
      <c r="G1168" s="9" t="s">
        <v>169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1"/>
        <v>14_70-75</v>
      </c>
      <c r="O1168" s="17" t="str">
        <f t="shared" si="102"/>
        <v>7_70-80</v>
      </c>
      <c r="P1168" s="17" t="str">
        <f t="shared" si="103"/>
        <v>07_70-80</v>
      </c>
      <c r="Q1168" s="9" t="s">
        <v>870</v>
      </c>
      <c r="R1168" s="9" t="s">
        <v>631</v>
      </c>
      <c r="S1168" s="9">
        <f t="shared" si="105"/>
        <v>83252175</v>
      </c>
      <c r="T1168" s="9">
        <f t="shared" si="104"/>
        <v>1120487</v>
      </c>
    </row>
    <row r="1169" spans="1:20" ht="14.45" x14ac:dyDescent="0.3">
      <c r="A1169" s="9">
        <v>655</v>
      </c>
      <c r="B1169" s="9" t="s">
        <v>14</v>
      </c>
      <c r="C1169" s="9" t="s">
        <v>587</v>
      </c>
      <c r="D1169" s="9" t="s">
        <v>224</v>
      </c>
      <c r="E1169" s="9" t="s">
        <v>227</v>
      </c>
      <c r="F1169" s="9" t="s">
        <v>5</v>
      </c>
      <c r="G1169" s="9" t="s">
        <v>518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1"/>
        <v>14_70-75</v>
      </c>
      <c r="O1169" s="17" t="str">
        <f t="shared" si="102"/>
        <v>7_70-80</v>
      </c>
      <c r="P1169" s="17" t="str">
        <f t="shared" si="103"/>
        <v>07_70-80</v>
      </c>
      <c r="Q1169" s="9" t="s">
        <v>870</v>
      </c>
      <c r="R1169" s="9" t="s">
        <v>631</v>
      </c>
      <c r="S1169" s="9">
        <f t="shared" si="105"/>
        <v>48109750</v>
      </c>
      <c r="T1169" s="9">
        <f t="shared" si="104"/>
        <v>647507</v>
      </c>
    </row>
    <row r="1170" spans="1:20" ht="14.45" x14ac:dyDescent="0.3">
      <c r="A1170" s="9">
        <v>1133</v>
      </c>
      <c r="B1170" s="9" t="s">
        <v>14</v>
      </c>
      <c r="C1170" s="9" t="s">
        <v>732</v>
      </c>
      <c r="D1170" s="9" t="s">
        <v>224</v>
      </c>
      <c r="E1170" s="9" t="s">
        <v>227</v>
      </c>
      <c r="F1170" s="9" t="s">
        <v>1</v>
      </c>
      <c r="G1170" s="9" t="s">
        <v>303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1"/>
        <v>12_60-65</v>
      </c>
      <c r="O1170" s="17" t="str">
        <f t="shared" si="102"/>
        <v>6_60-70</v>
      </c>
      <c r="P1170" s="17" t="str">
        <f t="shared" si="103"/>
        <v>06_60-70</v>
      </c>
      <c r="Q1170" s="9" t="s">
        <v>870</v>
      </c>
      <c r="R1170" s="9" t="s">
        <v>631</v>
      </c>
      <c r="S1170" s="9">
        <f t="shared" si="105"/>
        <v>68589554</v>
      </c>
      <c r="T1170" s="9">
        <f t="shared" si="104"/>
        <v>923143</v>
      </c>
    </row>
    <row r="1171" spans="1:20" ht="14.45" x14ac:dyDescent="0.3">
      <c r="A1171" s="9">
        <v>213</v>
      </c>
      <c r="B1171" s="9" t="s">
        <v>14</v>
      </c>
      <c r="C1171" s="9" t="s">
        <v>282</v>
      </c>
      <c r="D1171" s="9" t="s">
        <v>222</v>
      </c>
      <c r="E1171" s="9" t="s">
        <v>227</v>
      </c>
      <c r="F1171" s="9" t="s">
        <v>5</v>
      </c>
      <c r="G1171" s="9" t="s">
        <v>169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1"/>
        <v>13_65-70</v>
      </c>
      <c r="O1171" s="17" t="str">
        <f t="shared" si="102"/>
        <v>6_60-70</v>
      </c>
      <c r="P1171" s="17" t="str">
        <f t="shared" si="103"/>
        <v>06_60-70</v>
      </c>
      <c r="Q1171" s="9" t="s">
        <v>870</v>
      </c>
      <c r="R1171" s="9" t="s">
        <v>631</v>
      </c>
      <c r="S1171" s="9">
        <f t="shared" si="105"/>
        <v>14712336</v>
      </c>
      <c r="T1171" s="9">
        <f t="shared" si="104"/>
        <v>198013</v>
      </c>
    </row>
    <row r="1172" spans="1:20" ht="14.45" x14ac:dyDescent="0.3">
      <c r="A1172" s="9">
        <v>34</v>
      </c>
      <c r="B1172" s="9" t="s">
        <v>14</v>
      </c>
      <c r="C1172" s="9" t="s">
        <v>620</v>
      </c>
      <c r="D1172" s="9" t="s">
        <v>228</v>
      </c>
      <c r="E1172" s="9" t="s">
        <v>227</v>
      </c>
      <c r="F1172" s="9" t="s">
        <v>5</v>
      </c>
      <c r="G1172" s="9" t="s">
        <v>518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1"/>
        <v>17_85-90</v>
      </c>
      <c r="O1172" s="17" t="str">
        <f t="shared" si="102"/>
        <v>8_80-90</v>
      </c>
      <c r="P1172" s="17" t="str">
        <f t="shared" si="103"/>
        <v>08_80&gt;</v>
      </c>
      <c r="Q1172" s="9" t="s">
        <v>870</v>
      </c>
      <c r="R1172" s="9" t="s">
        <v>631</v>
      </c>
      <c r="S1172" s="9">
        <f t="shared" si="105"/>
        <v>2918900</v>
      </c>
      <c r="T1172" s="9">
        <f t="shared" si="104"/>
        <v>39285</v>
      </c>
    </row>
    <row r="1173" spans="1:20" ht="14.45" x14ac:dyDescent="0.3">
      <c r="A1173" s="9">
        <v>34</v>
      </c>
      <c r="B1173" s="9" t="s">
        <v>14</v>
      </c>
      <c r="C1173" s="9" t="s">
        <v>621</v>
      </c>
      <c r="D1173" s="9" t="s">
        <v>228</v>
      </c>
      <c r="E1173" s="9" t="s">
        <v>227</v>
      </c>
      <c r="F1173" s="9" t="s">
        <v>1</v>
      </c>
      <c r="G1173" s="9" t="s">
        <v>303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1"/>
        <v>16_80-85</v>
      </c>
      <c r="O1173" s="17" t="str">
        <f t="shared" si="102"/>
        <v>8_80-90</v>
      </c>
      <c r="P1173" s="17" t="str">
        <f t="shared" si="103"/>
        <v>08_80&gt;</v>
      </c>
      <c r="Q1173" s="9" t="s">
        <v>870</v>
      </c>
      <c r="R1173" s="9" t="s">
        <v>631</v>
      </c>
      <c r="S1173" s="9">
        <f t="shared" si="105"/>
        <v>2765560</v>
      </c>
      <c r="T1173" s="9">
        <f t="shared" si="104"/>
        <v>37222</v>
      </c>
    </row>
    <row r="1174" spans="1:20" ht="14.45" x14ac:dyDescent="0.3">
      <c r="A1174" s="9">
        <v>32</v>
      </c>
      <c r="B1174" s="9" t="s">
        <v>14</v>
      </c>
      <c r="C1174" s="9" t="s">
        <v>138</v>
      </c>
      <c r="D1174" s="9" t="s">
        <v>228</v>
      </c>
      <c r="E1174" s="9" t="s">
        <v>227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1"/>
        <v>13_65-70</v>
      </c>
      <c r="O1174" s="17" t="str">
        <f t="shared" si="102"/>
        <v>6_60-70</v>
      </c>
      <c r="P1174" s="17" t="str">
        <f t="shared" si="103"/>
        <v>06_60-70</v>
      </c>
      <c r="Q1174" s="9" t="s">
        <v>870</v>
      </c>
      <c r="R1174" s="9" t="s">
        <v>631</v>
      </c>
      <c r="S1174" s="9">
        <f t="shared" si="105"/>
        <v>2200640</v>
      </c>
      <c r="T1174" s="9">
        <f t="shared" si="104"/>
        <v>29618</v>
      </c>
    </row>
    <row r="1175" spans="1:20" ht="14.45" x14ac:dyDescent="0.3">
      <c r="A1175" s="9">
        <v>194</v>
      </c>
      <c r="B1175" s="9" t="s">
        <v>14</v>
      </c>
      <c r="C1175" s="9" t="s">
        <v>622</v>
      </c>
      <c r="D1175" s="9" t="s">
        <v>228</v>
      </c>
      <c r="E1175" s="9" t="s">
        <v>227</v>
      </c>
      <c r="F1175" s="9" t="s">
        <v>5</v>
      </c>
      <c r="G1175" s="9" t="s">
        <v>518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1"/>
        <v>15_75-80</v>
      </c>
      <c r="O1175" s="17" t="str">
        <f t="shared" si="102"/>
        <v>7_70-80</v>
      </c>
      <c r="P1175" s="17" t="str">
        <f t="shared" si="103"/>
        <v>07_70-80</v>
      </c>
      <c r="Q1175" s="9" t="s">
        <v>870</v>
      </c>
      <c r="R1175" s="9" t="s">
        <v>631</v>
      </c>
      <c r="S1175" s="9">
        <f t="shared" si="105"/>
        <v>14839060</v>
      </c>
      <c r="T1175" s="9">
        <f t="shared" si="104"/>
        <v>199718</v>
      </c>
    </row>
    <row r="1176" spans="1:20" ht="14.45" x14ac:dyDescent="0.3">
      <c r="A1176" s="9">
        <v>29</v>
      </c>
      <c r="B1176" s="9" t="s">
        <v>14</v>
      </c>
      <c r="C1176" s="9" t="s">
        <v>139</v>
      </c>
      <c r="D1176" s="9" t="s">
        <v>224</v>
      </c>
      <c r="E1176" s="9" t="s">
        <v>227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1"/>
        <v>15_75-80</v>
      </c>
      <c r="O1176" s="17" t="str">
        <f t="shared" si="102"/>
        <v>7_70-80</v>
      </c>
      <c r="P1176" s="17" t="str">
        <f t="shared" si="103"/>
        <v>07_70-80</v>
      </c>
      <c r="Q1176" s="9" t="s">
        <v>870</v>
      </c>
      <c r="R1176" s="9" t="s">
        <v>631</v>
      </c>
      <c r="S1176" s="9">
        <f t="shared" si="105"/>
        <v>2201941</v>
      </c>
      <c r="T1176" s="9">
        <f t="shared" si="104"/>
        <v>29636</v>
      </c>
    </row>
    <row r="1177" spans="1:20" ht="14.45" x14ac:dyDescent="0.3">
      <c r="A1177" s="9">
        <v>177</v>
      </c>
      <c r="B1177" s="9" t="s">
        <v>14</v>
      </c>
      <c r="C1177" s="9" t="s">
        <v>588</v>
      </c>
      <c r="D1177" s="9" t="s">
        <v>224</v>
      </c>
      <c r="E1177" s="9" t="s">
        <v>227</v>
      </c>
      <c r="F1177" s="9" t="s">
        <v>5</v>
      </c>
      <c r="G1177" s="9" t="s">
        <v>518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1"/>
        <v>16_80-85</v>
      </c>
      <c r="O1177" s="17" t="str">
        <f t="shared" si="102"/>
        <v>8_80-90</v>
      </c>
      <c r="P1177" s="17" t="str">
        <f t="shared" si="103"/>
        <v>08_80&gt;</v>
      </c>
      <c r="Q1177" s="9" t="s">
        <v>870</v>
      </c>
      <c r="R1177" s="9" t="s">
        <v>631</v>
      </c>
      <c r="S1177" s="9">
        <f t="shared" si="105"/>
        <v>14888886</v>
      </c>
      <c r="T1177" s="9">
        <f t="shared" si="104"/>
        <v>200389</v>
      </c>
    </row>
    <row r="1178" spans="1:20" ht="14.45" x14ac:dyDescent="0.3">
      <c r="A1178" s="9">
        <v>41</v>
      </c>
      <c r="B1178" s="9" t="s">
        <v>14</v>
      </c>
      <c r="C1178" s="9" t="s">
        <v>733</v>
      </c>
      <c r="D1178" s="9" t="s">
        <v>228</v>
      </c>
      <c r="E1178" s="9" t="s">
        <v>227</v>
      </c>
      <c r="F1178" s="9" t="s">
        <v>1</v>
      </c>
      <c r="G1178" s="9" t="s">
        <v>303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1"/>
        <v>14_70-75</v>
      </c>
      <c r="O1178" s="17" t="str">
        <f t="shared" si="102"/>
        <v>7_70-80</v>
      </c>
      <c r="P1178" s="17" t="str">
        <f t="shared" si="103"/>
        <v>07_70-80</v>
      </c>
      <c r="Q1178" s="9" t="s">
        <v>870</v>
      </c>
      <c r="R1178" s="9" t="s">
        <v>631</v>
      </c>
      <c r="S1178" s="9">
        <f t="shared" si="105"/>
        <v>2937322</v>
      </c>
      <c r="T1178" s="9">
        <f t="shared" si="104"/>
        <v>39533</v>
      </c>
    </row>
    <row r="1179" spans="1:20" ht="14.45" x14ac:dyDescent="0.3">
      <c r="A1179" s="9">
        <v>8</v>
      </c>
      <c r="B1179" s="9" t="s">
        <v>14</v>
      </c>
      <c r="C1179" s="9" t="s">
        <v>734</v>
      </c>
      <c r="D1179" s="9" t="s">
        <v>228</v>
      </c>
      <c r="E1179" s="9" t="s">
        <v>223</v>
      </c>
      <c r="F1179" s="9" t="s">
        <v>5</v>
      </c>
      <c r="G1179" s="9" t="s">
        <v>169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1"/>
        <v>20_100-105</v>
      </c>
      <c r="O1179" s="17" t="str">
        <f t="shared" si="102"/>
        <v>10_100-110</v>
      </c>
      <c r="P1179" s="17" t="str">
        <f t="shared" si="103"/>
        <v>08_80&gt;</v>
      </c>
      <c r="Q1179" s="9" t="s">
        <v>870</v>
      </c>
      <c r="R1179" s="9" t="s">
        <v>631</v>
      </c>
      <c r="S1179" s="9">
        <f t="shared" si="105"/>
        <v>802272</v>
      </c>
      <c r="T1179" s="9">
        <f t="shared" si="104"/>
        <v>10798</v>
      </c>
    </row>
    <row r="1180" spans="1:20" ht="14.45" x14ac:dyDescent="0.3">
      <c r="A1180" s="9">
        <v>128</v>
      </c>
      <c r="B1180" s="9" t="s">
        <v>14</v>
      </c>
      <c r="C1180" s="9" t="s">
        <v>589</v>
      </c>
      <c r="D1180" s="9" t="s">
        <v>228</v>
      </c>
      <c r="E1180" s="9" t="s">
        <v>223</v>
      </c>
      <c r="F1180" s="9" t="s">
        <v>5</v>
      </c>
      <c r="G1180" s="9" t="s">
        <v>518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1"/>
        <v>25_125-130</v>
      </c>
      <c r="O1180" s="17" t="str">
        <f t="shared" si="102"/>
        <v>12_120-130</v>
      </c>
      <c r="P1180" s="17" t="str">
        <f t="shared" si="103"/>
        <v>08_80&gt;</v>
      </c>
      <c r="Q1180" s="9" t="s">
        <v>870</v>
      </c>
      <c r="R1180" s="9" t="s">
        <v>631</v>
      </c>
      <c r="S1180" s="9">
        <f t="shared" si="105"/>
        <v>16094976</v>
      </c>
      <c r="T1180" s="9">
        <f t="shared" si="104"/>
        <v>216621</v>
      </c>
    </row>
    <row r="1181" spans="1:20" ht="14.45" x14ac:dyDescent="0.3">
      <c r="A1181" s="9">
        <v>23</v>
      </c>
      <c r="B1181" s="9" t="s">
        <v>14</v>
      </c>
      <c r="C1181" s="9" t="s">
        <v>735</v>
      </c>
      <c r="D1181" s="9" t="s">
        <v>225</v>
      </c>
      <c r="E1181" s="9" t="s">
        <v>223</v>
      </c>
      <c r="F1181" s="9" t="s">
        <v>5</v>
      </c>
      <c r="G1181" s="9" t="s">
        <v>169</v>
      </c>
      <c r="H1181" s="9" t="s">
        <v>736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1"/>
        <v>32_160-165</v>
      </c>
      <c r="O1181" s="17" t="str">
        <f t="shared" si="102"/>
        <v>16_160-170</v>
      </c>
      <c r="P1181" s="17" t="str">
        <f t="shared" si="103"/>
        <v>08_80&gt;</v>
      </c>
      <c r="Q1181" s="9" t="s">
        <v>870</v>
      </c>
      <c r="R1181" s="9" t="s">
        <v>631</v>
      </c>
      <c r="S1181" s="9">
        <f t="shared" si="105"/>
        <v>3786421</v>
      </c>
      <c r="T1181" s="9">
        <f t="shared" si="104"/>
        <v>50961</v>
      </c>
    </row>
    <row r="1182" spans="1:20" ht="14.45" x14ac:dyDescent="0.3">
      <c r="A1182" s="9">
        <v>11</v>
      </c>
      <c r="B1182" s="9" t="s">
        <v>14</v>
      </c>
      <c r="C1182" s="9" t="s">
        <v>737</v>
      </c>
      <c r="D1182" s="9" t="s">
        <v>224</v>
      </c>
      <c r="E1182" s="9" t="s">
        <v>223</v>
      </c>
      <c r="F1182" s="9" t="s">
        <v>5</v>
      </c>
      <c r="G1182" s="9" t="s">
        <v>518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1"/>
        <v>28_140-145</v>
      </c>
      <c r="O1182" s="17" t="str">
        <f t="shared" si="102"/>
        <v>14_140-150</v>
      </c>
      <c r="P1182" s="17" t="str">
        <f t="shared" si="103"/>
        <v>08_80&gt;</v>
      </c>
      <c r="Q1182" s="9" t="s">
        <v>870</v>
      </c>
      <c r="R1182" s="9" t="s">
        <v>631</v>
      </c>
      <c r="S1182" s="9">
        <f t="shared" si="105"/>
        <v>1557160</v>
      </c>
      <c r="T1182" s="9">
        <f t="shared" si="104"/>
        <v>20958</v>
      </c>
    </row>
    <row r="1183" spans="1:20" ht="14.45" x14ac:dyDescent="0.3">
      <c r="A1183" s="9">
        <v>1</v>
      </c>
      <c r="B1183" s="9" t="s">
        <v>14</v>
      </c>
      <c r="C1183" s="9" t="s">
        <v>140</v>
      </c>
      <c r="D1183" s="9" t="s">
        <v>230</v>
      </c>
      <c r="E1183" s="9" t="s">
        <v>227</v>
      </c>
      <c r="F1183" s="9" t="s">
        <v>5</v>
      </c>
      <c r="G1183" s="9" t="s">
        <v>93</v>
      </c>
      <c r="H1183" s="9" t="s">
        <v>141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1"/>
        <v>14_70-75</v>
      </c>
      <c r="O1183" s="17" t="str">
        <f t="shared" si="102"/>
        <v>7_70-80</v>
      </c>
      <c r="P1183" s="17" t="str">
        <f t="shared" si="103"/>
        <v>07_70-80</v>
      </c>
      <c r="Q1183" s="9" t="s">
        <v>870</v>
      </c>
      <c r="R1183" s="9" t="s">
        <v>631</v>
      </c>
      <c r="S1183" s="9">
        <f t="shared" si="105"/>
        <v>71150</v>
      </c>
      <c r="T1183" s="9">
        <f t="shared" si="104"/>
        <v>958</v>
      </c>
    </row>
    <row r="1184" spans="1:20" ht="14.45" x14ac:dyDescent="0.3">
      <c r="A1184" s="9">
        <v>19</v>
      </c>
      <c r="B1184" s="9" t="s">
        <v>14</v>
      </c>
      <c r="C1184" s="9" t="s">
        <v>524</v>
      </c>
      <c r="D1184" s="9" t="s">
        <v>230</v>
      </c>
      <c r="E1184" s="9" t="s">
        <v>227</v>
      </c>
      <c r="F1184" s="9" t="s">
        <v>5</v>
      </c>
      <c r="G1184" s="9" t="s">
        <v>350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1"/>
        <v>42_210-215</v>
      </c>
      <c r="O1184" s="17" t="str">
        <f t="shared" si="102"/>
        <v>21_210-220</v>
      </c>
      <c r="P1184" s="17" t="str">
        <f t="shared" si="103"/>
        <v>08_80&gt;</v>
      </c>
      <c r="Q1184" s="9" t="s">
        <v>870</v>
      </c>
      <c r="R1184" s="9" t="s">
        <v>631</v>
      </c>
      <c r="S1184" s="9">
        <f t="shared" si="105"/>
        <v>4002483</v>
      </c>
      <c r="T1184" s="9">
        <f t="shared" si="104"/>
        <v>53869</v>
      </c>
    </row>
    <row r="1185" spans="1:20" ht="14.45" x14ac:dyDescent="0.3">
      <c r="A1185" s="9">
        <v>1</v>
      </c>
      <c r="B1185" s="9" t="s">
        <v>14</v>
      </c>
      <c r="C1185" s="9" t="s">
        <v>163</v>
      </c>
      <c r="D1185" s="9" t="s">
        <v>230</v>
      </c>
      <c r="E1185" s="9" t="s">
        <v>227</v>
      </c>
      <c r="F1185" s="9" t="s">
        <v>5</v>
      </c>
      <c r="G1185" s="9" t="s">
        <v>75</v>
      </c>
      <c r="H1185" s="9" t="s">
        <v>164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1"/>
        <v>45_225-230</v>
      </c>
      <c r="O1185" s="17" t="str">
        <f t="shared" si="102"/>
        <v>22_220-230</v>
      </c>
      <c r="P1185" s="17" t="str">
        <f t="shared" si="103"/>
        <v>08_80&gt;</v>
      </c>
      <c r="Q1185" s="9" t="s">
        <v>870</v>
      </c>
      <c r="R1185" s="9" t="s">
        <v>631</v>
      </c>
      <c r="S1185" s="9">
        <f t="shared" si="105"/>
        <v>225695</v>
      </c>
      <c r="T1185" s="9">
        <f t="shared" si="104"/>
        <v>3038</v>
      </c>
    </row>
    <row r="1186" spans="1:20" ht="14.45" x14ac:dyDescent="0.3">
      <c r="A1186" s="9">
        <v>140</v>
      </c>
      <c r="B1186" s="9" t="s">
        <v>14</v>
      </c>
      <c r="C1186" s="9" t="s">
        <v>590</v>
      </c>
      <c r="D1186" s="9" t="s">
        <v>230</v>
      </c>
      <c r="E1186" s="9" t="s">
        <v>227</v>
      </c>
      <c r="F1186" s="9" t="s">
        <v>5</v>
      </c>
      <c r="G1186" s="9" t="s">
        <v>350</v>
      </c>
      <c r="H1186" s="9" t="s">
        <v>184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1"/>
        <v>25_125-130</v>
      </c>
      <c r="O1186" s="17" t="str">
        <f t="shared" si="102"/>
        <v>12_120-130</v>
      </c>
      <c r="P1186" s="17" t="str">
        <f t="shared" si="103"/>
        <v>08_80&gt;</v>
      </c>
      <c r="Q1186" s="9" t="s">
        <v>870</v>
      </c>
      <c r="R1186" s="9" t="s">
        <v>631</v>
      </c>
      <c r="S1186" s="9">
        <f t="shared" si="105"/>
        <v>17834600</v>
      </c>
      <c r="T1186" s="9">
        <f t="shared" si="104"/>
        <v>240035</v>
      </c>
    </row>
    <row r="1187" spans="1:20" ht="14.45" x14ac:dyDescent="0.3">
      <c r="A1187" s="9">
        <v>1</v>
      </c>
      <c r="B1187" s="9" t="s">
        <v>14</v>
      </c>
      <c r="C1187" s="9" t="s">
        <v>738</v>
      </c>
      <c r="D1187" s="9" t="s">
        <v>230</v>
      </c>
      <c r="E1187" s="9" t="s">
        <v>227</v>
      </c>
      <c r="F1187" s="9" t="s">
        <v>5</v>
      </c>
      <c r="G1187" s="9" t="s">
        <v>75</v>
      </c>
      <c r="H1187" s="9" t="s">
        <v>739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1"/>
        <v>35_175-180</v>
      </c>
      <c r="O1187" s="17" t="str">
        <f t="shared" si="102"/>
        <v>17_170-180</v>
      </c>
      <c r="P1187" s="17" t="str">
        <f t="shared" si="103"/>
        <v>08_80&gt;</v>
      </c>
      <c r="Q1187" s="9" t="s">
        <v>870</v>
      </c>
      <c r="R1187" s="9" t="s">
        <v>631</v>
      </c>
      <c r="S1187" s="9">
        <f t="shared" si="105"/>
        <v>178990</v>
      </c>
      <c r="T1187" s="9">
        <f t="shared" si="104"/>
        <v>2409</v>
      </c>
    </row>
    <row r="1188" spans="1:20" ht="14.45" x14ac:dyDescent="0.3">
      <c r="A1188" s="9">
        <v>15</v>
      </c>
      <c r="B1188" s="9" t="s">
        <v>14</v>
      </c>
      <c r="C1188" s="9" t="s">
        <v>525</v>
      </c>
      <c r="D1188" s="9" t="s">
        <v>230</v>
      </c>
      <c r="E1188" s="9" t="s">
        <v>227</v>
      </c>
      <c r="F1188" s="9" t="s">
        <v>5</v>
      </c>
      <c r="G1188" s="9" t="s">
        <v>350</v>
      </c>
      <c r="H1188" s="9" t="s">
        <v>526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1"/>
        <v>41_205-210</v>
      </c>
      <c r="O1188" s="17" t="str">
        <f t="shared" si="102"/>
        <v>20_200-210</v>
      </c>
      <c r="P1188" s="17" t="str">
        <f t="shared" si="103"/>
        <v>08_80&gt;</v>
      </c>
      <c r="Q1188" s="9" t="s">
        <v>870</v>
      </c>
      <c r="R1188" s="9" t="s">
        <v>631</v>
      </c>
      <c r="S1188" s="9">
        <f t="shared" si="105"/>
        <v>3106695</v>
      </c>
      <c r="T1188" s="9">
        <f t="shared" si="104"/>
        <v>41813</v>
      </c>
    </row>
    <row r="1189" spans="1:20" ht="14.45" x14ac:dyDescent="0.3">
      <c r="A1189" s="9">
        <v>5</v>
      </c>
      <c r="B1189" s="9" t="s">
        <v>14</v>
      </c>
      <c r="C1189" s="9" t="s">
        <v>88</v>
      </c>
      <c r="D1189" s="9" t="s">
        <v>230</v>
      </c>
      <c r="E1189" s="9" t="s">
        <v>227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1"/>
        <v>21_105-110</v>
      </c>
      <c r="O1189" s="17" t="str">
        <f t="shared" si="102"/>
        <v>10_100-110</v>
      </c>
      <c r="P1189" s="17" t="str">
        <f t="shared" si="103"/>
        <v>08_80&gt;</v>
      </c>
      <c r="Q1189" s="9" t="s">
        <v>870</v>
      </c>
      <c r="R1189" s="9" t="s">
        <v>631</v>
      </c>
      <c r="S1189" s="9">
        <f t="shared" si="105"/>
        <v>549950</v>
      </c>
      <c r="T1189" s="9">
        <f t="shared" si="104"/>
        <v>7402</v>
      </c>
    </row>
    <row r="1190" spans="1:20" ht="14.45" x14ac:dyDescent="0.3">
      <c r="A1190" s="9">
        <v>6</v>
      </c>
      <c r="B1190" s="9" t="s">
        <v>14</v>
      </c>
      <c r="C1190" s="9" t="s">
        <v>165</v>
      </c>
      <c r="D1190" s="9" t="s">
        <v>230</v>
      </c>
      <c r="E1190" s="9" t="s">
        <v>227</v>
      </c>
      <c r="F1190" s="9" t="s">
        <v>5</v>
      </c>
      <c r="G1190" s="9" t="s">
        <v>75</v>
      </c>
      <c r="H1190" s="9" t="s">
        <v>166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1"/>
        <v>43_215-220</v>
      </c>
      <c r="O1190" s="17" t="str">
        <f t="shared" si="102"/>
        <v>21_210-220</v>
      </c>
      <c r="P1190" s="17" t="str">
        <f t="shared" si="103"/>
        <v>08_80&gt;</v>
      </c>
      <c r="Q1190" s="9" t="s">
        <v>870</v>
      </c>
      <c r="R1190" s="9" t="s">
        <v>631</v>
      </c>
      <c r="S1190" s="9">
        <f t="shared" si="105"/>
        <v>1318878</v>
      </c>
      <c r="T1190" s="9">
        <f t="shared" si="104"/>
        <v>17751</v>
      </c>
    </row>
    <row r="1191" spans="1:20" ht="14.45" x14ac:dyDescent="0.3">
      <c r="A1191" s="9">
        <v>8</v>
      </c>
      <c r="B1191" s="9" t="s">
        <v>14</v>
      </c>
      <c r="C1191" s="9" t="s">
        <v>527</v>
      </c>
      <c r="D1191" s="9" t="s">
        <v>230</v>
      </c>
      <c r="E1191" s="9" t="s">
        <v>227</v>
      </c>
      <c r="F1191" s="9" t="s">
        <v>5</v>
      </c>
      <c r="G1191" s="9" t="s">
        <v>350</v>
      </c>
      <c r="H1191" s="9" t="s">
        <v>528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1"/>
        <v>22_110-115</v>
      </c>
      <c r="O1191" s="17" t="str">
        <f t="shared" si="102"/>
        <v>11_110-120</v>
      </c>
      <c r="P1191" s="17" t="str">
        <f t="shared" si="103"/>
        <v>08_80&gt;</v>
      </c>
      <c r="Q1191" s="9" t="s">
        <v>870</v>
      </c>
      <c r="R1191" s="9" t="s">
        <v>631</v>
      </c>
      <c r="S1191" s="9">
        <f t="shared" si="105"/>
        <v>912720</v>
      </c>
      <c r="T1191" s="9">
        <f t="shared" si="104"/>
        <v>12284</v>
      </c>
    </row>
    <row r="1192" spans="1:20" ht="14.45" x14ac:dyDescent="0.3">
      <c r="A1192" s="9">
        <v>18</v>
      </c>
      <c r="B1192" s="9" t="s">
        <v>14</v>
      </c>
      <c r="C1192" s="9" t="s">
        <v>529</v>
      </c>
      <c r="D1192" s="9" t="s">
        <v>230</v>
      </c>
      <c r="E1192" s="9" t="s">
        <v>227</v>
      </c>
      <c r="F1192" s="9" t="s">
        <v>5</v>
      </c>
      <c r="G1192" s="9" t="s">
        <v>350</v>
      </c>
      <c r="H1192" s="9" t="s">
        <v>187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1"/>
        <v>27_135-140</v>
      </c>
      <c r="O1192" s="17" t="str">
        <f t="shared" si="102"/>
        <v>13_130-140</v>
      </c>
      <c r="P1192" s="17" t="str">
        <f t="shared" si="103"/>
        <v>08_80&gt;</v>
      </c>
      <c r="Q1192" s="9" t="s">
        <v>870</v>
      </c>
      <c r="R1192" s="9" t="s">
        <v>631</v>
      </c>
      <c r="S1192" s="9">
        <f t="shared" si="105"/>
        <v>2504700</v>
      </c>
      <c r="T1192" s="9">
        <f t="shared" si="104"/>
        <v>33711</v>
      </c>
    </row>
    <row r="1193" spans="1:20" ht="14.45" x14ac:dyDescent="0.3">
      <c r="A1193" s="9">
        <v>19</v>
      </c>
      <c r="B1193" s="9" t="s">
        <v>14</v>
      </c>
      <c r="C1193" s="9" t="s">
        <v>743</v>
      </c>
      <c r="D1193" s="9" t="s">
        <v>230</v>
      </c>
      <c r="E1193" s="9" t="s">
        <v>227</v>
      </c>
      <c r="F1193" s="9" t="s">
        <v>5</v>
      </c>
      <c r="G1193" s="9" t="s">
        <v>350</v>
      </c>
      <c r="H1193" s="9" t="s">
        <v>184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1"/>
        <v>45_225-230</v>
      </c>
      <c r="O1193" s="17" t="str">
        <f t="shared" si="102"/>
        <v>22_220-230</v>
      </c>
      <c r="P1193" s="17" t="str">
        <f t="shared" si="103"/>
        <v>08_80&gt;</v>
      </c>
      <c r="Q1193" s="9" t="s">
        <v>870</v>
      </c>
      <c r="R1193" s="9" t="s">
        <v>631</v>
      </c>
      <c r="S1193" s="9">
        <f t="shared" si="105"/>
        <v>4369810</v>
      </c>
      <c r="T1193" s="9">
        <f t="shared" si="104"/>
        <v>58813</v>
      </c>
    </row>
    <row r="1194" spans="1:20" ht="14.45" x14ac:dyDescent="0.3">
      <c r="A1194" s="9">
        <v>11</v>
      </c>
      <c r="B1194" s="9" t="s">
        <v>14</v>
      </c>
      <c r="C1194" s="9" t="s">
        <v>591</v>
      </c>
      <c r="D1194" s="9" t="s">
        <v>230</v>
      </c>
      <c r="E1194" s="9" t="s">
        <v>227</v>
      </c>
      <c r="F1194" s="9" t="s">
        <v>5</v>
      </c>
      <c r="G1194" s="9" t="s">
        <v>350</v>
      </c>
      <c r="H1194" s="9" t="s">
        <v>592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1"/>
        <v>45_225-230</v>
      </c>
      <c r="O1194" s="17" t="str">
        <f t="shared" si="102"/>
        <v>22_220-230</v>
      </c>
      <c r="P1194" s="17" t="str">
        <f t="shared" si="103"/>
        <v>08_80&gt;</v>
      </c>
      <c r="Q1194" s="9" t="s">
        <v>870</v>
      </c>
      <c r="R1194" s="9" t="s">
        <v>631</v>
      </c>
      <c r="S1194" s="9">
        <f t="shared" si="105"/>
        <v>2513896</v>
      </c>
      <c r="T1194" s="9">
        <f t="shared" si="104"/>
        <v>33834</v>
      </c>
    </row>
    <row r="1195" spans="1:20" ht="14.45" x14ac:dyDescent="0.3">
      <c r="A1195" s="9">
        <v>49</v>
      </c>
      <c r="B1195" s="9" t="s">
        <v>14</v>
      </c>
      <c r="C1195" s="9" t="s">
        <v>89</v>
      </c>
      <c r="D1195" s="9" t="s">
        <v>230</v>
      </c>
      <c r="E1195" s="9" t="s">
        <v>227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1"/>
        <v>40_200-205</v>
      </c>
      <c r="O1195" s="17" t="str">
        <f t="shared" si="102"/>
        <v>20_200-210</v>
      </c>
      <c r="P1195" s="17" t="str">
        <f t="shared" si="103"/>
        <v>08_80&gt;</v>
      </c>
      <c r="Q1195" s="9" t="s">
        <v>870</v>
      </c>
      <c r="R1195" s="9" t="s">
        <v>631</v>
      </c>
      <c r="S1195" s="9">
        <f t="shared" si="105"/>
        <v>9805145</v>
      </c>
      <c r="T1195" s="9">
        <f t="shared" si="104"/>
        <v>131967</v>
      </c>
    </row>
    <row r="1196" spans="1:20" ht="14.45" x14ac:dyDescent="0.3">
      <c r="A1196" s="9">
        <v>644</v>
      </c>
      <c r="B1196" s="9" t="s">
        <v>15</v>
      </c>
      <c r="C1196" s="9" t="s">
        <v>744</v>
      </c>
      <c r="D1196" s="9" t="s">
        <v>228</v>
      </c>
      <c r="E1196" s="9" t="s">
        <v>223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1"/>
        <v>7_35-40</v>
      </c>
      <c r="O1196" s="17" t="str">
        <f t="shared" si="102"/>
        <v>3_30-40</v>
      </c>
      <c r="P1196" s="17" t="str">
        <f t="shared" si="103"/>
        <v>03_30-40</v>
      </c>
      <c r="Q1196" s="9" t="s">
        <v>870</v>
      </c>
      <c r="R1196" s="9" t="s">
        <v>631</v>
      </c>
      <c r="S1196" s="9">
        <f t="shared" si="105"/>
        <v>25495960</v>
      </c>
      <c r="T1196" s="9">
        <f t="shared" si="104"/>
        <v>343149</v>
      </c>
    </row>
    <row r="1197" spans="1:20" ht="14.45" x14ac:dyDescent="0.3">
      <c r="A1197" s="9">
        <v>4811</v>
      </c>
      <c r="B1197" s="9" t="s">
        <v>15</v>
      </c>
      <c r="C1197" s="9" t="s">
        <v>420</v>
      </c>
      <c r="D1197" s="9" t="s">
        <v>224</v>
      </c>
      <c r="E1197" s="9" t="s">
        <v>223</v>
      </c>
      <c r="F1197" s="9" t="s">
        <v>1</v>
      </c>
      <c r="G1197" s="9" t="s">
        <v>303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1"/>
        <v>9_45-50</v>
      </c>
      <c r="O1197" s="17" t="str">
        <f t="shared" si="102"/>
        <v>4_40-50</v>
      </c>
      <c r="P1197" s="17" t="str">
        <f t="shared" si="103"/>
        <v>04_40-50</v>
      </c>
      <c r="Q1197" s="9" t="s">
        <v>870</v>
      </c>
      <c r="R1197" s="9" t="s">
        <v>631</v>
      </c>
      <c r="S1197" s="9">
        <f t="shared" si="105"/>
        <v>225616656</v>
      </c>
      <c r="T1197" s="9">
        <f t="shared" si="104"/>
        <v>3036563</v>
      </c>
    </row>
    <row r="1198" spans="1:20" ht="14.45" x14ac:dyDescent="0.3">
      <c r="A1198" s="9">
        <v>952</v>
      </c>
      <c r="B1198" s="9" t="s">
        <v>15</v>
      </c>
      <c r="C1198" s="9" t="s">
        <v>745</v>
      </c>
      <c r="D1198" s="9" t="s">
        <v>224</v>
      </c>
      <c r="E1198" s="9" t="s">
        <v>223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1"/>
        <v>6_30-35</v>
      </c>
      <c r="O1198" s="17" t="str">
        <f t="shared" si="102"/>
        <v>3_30-40</v>
      </c>
      <c r="P1198" s="17" t="str">
        <f t="shared" si="103"/>
        <v>03_30-40</v>
      </c>
      <c r="Q1198" s="9" t="s">
        <v>870</v>
      </c>
      <c r="R1198" s="9" t="s">
        <v>631</v>
      </c>
      <c r="S1198" s="9">
        <f t="shared" si="105"/>
        <v>32011000</v>
      </c>
      <c r="T1198" s="9">
        <f t="shared" si="104"/>
        <v>430834</v>
      </c>
    </row>
    <row r="1199" spans="1:20" ht="14.45" x14ac:dyDescent="0.3">
      <c r="A1199" s="9">
        <v>964</v>
      </c>
      <c r="B1199" s="9" t="s">
        <v>15</v>
      </c>
      <c r="C1199" s="9" t="s">
        <v>375</v>
      </c>
      <c r="D1199" s="9" t="s">
        <v>224</v>
      </c>
      <c r="E1199" s="9" t="s">
        <v>223</v>
      </c>
      <c r="F1199" s="9" t="s">
        <v>5</v>
      </c>
      <c r="G1199" s="9" t="s">
        <v>182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1"/>
        <v>9_45-50</v>
      </c>
      <c r="O1199" s="17" t="str">
        <f t="shared" si="102"/>
        <v>4_40-50</v>
      </c>
      <c r="P1199" s="17" t="str">
        <f t="shared" si="103"/>
        <v>04_40-50</v>
      </c>
      <c r="Q1199" s="9" t="s">
        <v>870</v>
      </c>
      <c r="R1199" s="9" t="s">
        <v>631</v>
      </c>
      <c r="S1199" s="9">
        <f t="shared" si="105"/>
        <v>45831452</v>
      </c>
      <c r="T1199" s="9">
        <f t="shared" si="104"/>
        <v>616843</v>
      </c>
    </row>
    <row r="1200" spans="1:20" ht="14.45" x14ac:dyDescent="0.3">
      <c r="A1200" s="9">
        <v>2</v>
      </c>
      <c r="B1200" s="9" t="s">
        <v>15</v>
      </c>
      <c r="C1200" s="9" t="s">
        <v>855</v>
      </c>
      <c r="D1200" s="9" t="s">
        <v>222</v>
      </c>
      <c r="E1200" s="9" t="s">
        <v>223</v>
      </c>
      <c r="F1200" s="9" t="s">
        <v>1</v>
      </c>
      <c r="G1200" s="9" t="s">
        <v>756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1"/>
        <v>5_25-30</v>
      </c>
      <c r="O1200" s="17" t="str">
        <f t="shared" si="102"/>
        <v>2_20-30</v>
      </c>
      <c r="P1200" s="17" t="str">
        <f t="shared" si="103"/>
        <v>02_20-30</v>
      </c>
      <c r="Q1200" s="9" t="s">
        <v>870</v>
      </c>
      <c r="R1200" s="9" t="s">
        <v>631</v>
      </c>
      <c r="S1200" s="9">
        <f t="shared" si="105"/>
        <v>51090</v>
      </c>
      <c r="T1200" s="9">
        <f t="shared" si="104"/>
        <v>688</v>
      </c>
    </row>
    <row r="1201" spans="1:20" ht="14.45" x14ac:dyDescent="0.3">
      <c r="A1201" s="9">
        <v>2</v>
      </c>
      <c r="B1201" s="9" t="s">
        <v>15</v>
      </c>
      <c r="C1201" s="9" t="s">
        <v>856</v>
      </c>
      <c r="D1201" s="9" t="s">
        <v>222</v>
      </c>
      <c r="E1201" s="9" t="s">
        <v>223</v>
      </c>
      <c r="F1201" s="9" t="s">
        <v>5</v>
      </c>
      <c r="G1201" s="9" t="s">
        <v>60</v>
      </c>
      <c r="H1201" s="9" t="s">
        <v>857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1"/>
        <v>7_35-40</v>
      </c>
      <c r="O1201" s="17" t="str">
        <f t="shared" si="102"/>
        <v>3_30-40</v>
      </c>
      <c r="P1201" s="17" t="str">
        <f t="shared" si="103"/>
        <v>03_30-40</v>
      </c>
      <c r="Q1201" s="9" t="s">
        <v>870</v>
      </c>
      <c r="R1201" s="9" t="s">
        <v>631</v>
      </c>
      <c r="S1201" s="9">
        <f t="shared" si="105"/>
        <v>77980</v>
      </c>
      <c r="T1201" s="9">
        <f t="shared" si="104"/>
        <v>1050</v>
      </c>
    </row>
    <row r="1202" spans="1:20" ht="14.45" x14ac:dyDescent="0.3">
      <c r="A1202" s="9">
        <v>5</v>
      </c>
      <c r="B1202" s="9" t="s">
        <v>15</v>
      </c>
      <c r="C1202" s="9" t="s">
        <v>78</v>
      </c>
      <c r="D1202" s="9" t="s">
        <v>222</v>
      </c>
      <c r="E1202" s="9" t="s">
        <v>223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1"/>
        <v>8_40-45</v>
      </c>
      <c r="O1202" s="17" t="str">
        <f t="shared" si="102"/>
        <v>4_40-50</v>
      </c>
      <c r="P1202" s="17" t="str">
        <f t="shared" si="103"/>
        <v>04_40-50</v>
      </c>
      <c r="Q1202" s="9" t="s">
        <v>870</v>
      </c>
      <c r="R1202" s="9" t="s">
        <v>631</v>
      </c>
      <c r="S1202" s="9">
        <f t="shared" si="105"/>
        <v>215980</v>
      </c>
      <c r="T1202" s="9">
        <f t="shared" si="104"/>
        <v>2907</v>
      </c>
    </row>
    <row r="1203" spans="1:20" ht="14.45" x14ac:dyDescent="0.3">
      <c r="A1203" s="9">
        <v>2</v>
      </c>
      <c r="B1203" s="9" t="s">
        <v>15</v>
      </c>
      <c r="C1203" s="9" t="s">
        <v>747</v>
      </c>
      <c r="D1203" s="9" t="s">
        <v>228</v>
      </c>
      <c r="E1203" s="9" t="s">
        <v>223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1"/>
        <v>9_45-50</v>
      </c>
      <c r="O1203" s="17" t="str">
        <f t="shared" si="102"/>
        <v>4_40-50</v>
      </c>
      <c r="P1203" s="17" t="str">
        <f t="shared" si="103"/>
        <v>04_40-50</v>
      </c>
      <c r="Q1203" s="9" t="s">
        <v>870</v>
      </c>
      <c r="R1203" s="9" t="s">
        <v>631</v>
      </c>
      <c r="S1203" s="9">
        <f t="shared" si="105"/>
        <v>95602</v>
      </c>
      <c r="T1203" s="9">
        <f t="shared" si="104"/>
        <v>1287</v>
      </c>
    </row>
    <row r="1204" spans="1:20" ht="14.45" x14ac:dyDescent="0.3">
      <c r="A1204" s="9">
        <v>20</v>
      </c>
      <c r="B1204" s="9" t="s">
        <v>15</v>
      </c>
      <c r="C1204" s="9" t="s">
        <v>370</v>
      </c>
      <c r="D1204" s="9" t="s">
        <v>228</v>
      </c>
      <c r="E1204" s="9" t="s">
        <v>223</v>
      </c>
      <c r="F1204" s="9" t="s">
        <v>1</v>
      </c>
      <c r="G1204" s="9" t="s">
        <v>303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1"/>
        <v>11_55-60</v>
      </c>
      <c r="O1204" s="17" t="str">
        <f t="shared" si="102"/>
        <v>5_50-60</v>
      </c>
      <c r="P1204" s="17" t="str">
        <f t="shared" si="103"/>
        <v>05_50-60</v>
      </c>
      <c r="Q1204" s="9" t="s">
        <v>870</v>
      </c>
      <c r="R1204" s="9" t="s">
        <v>631</v>
      </c>
      <c r="S1204" s="9">
        <f t="shared" si="105"/>
        <v>1163620</v>
      </c>
      <c r="T1204" s="9">
        <f t="shared" si="104"/>
        <v>15661</v>
      </c>
    </row>
    <row r="1205" spans="1:20" ht="14.45" x14ac:dyDescent="0.3">
      <c r="A1205" s="9">
        <v>24</v>
      </c>
      <c r="B1205" s="9" t="s">
        <v>15</v>
      </c>
      <c r="C1205" s="9" t="s">
        <v>339</v>
      </c>
      <c r="D1205" s="9" t="s">
        <v>228</v>
      </c>
      <c r="E1205" s="9" t="s">
        <v>223</v>
      </c>
      <c r="F1205" s="9" t="s">
        <v>5</v>
      </c>
      <c r="G1205" s="9" t="s">
        <v>182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1"/>
        <v>10_50-55</v>
      </c>
      <c r="O1205" s="17" t="str">
        <f t="shared" si="102"/>
        <v>5_50-60</v>
      </c>
      <c r="P1205" s="17" t="str">
        <f t="shared" si="103"/>
        <v>05_50-60</v>
      </c>
      <c r="Q1205" s="9" t="s">
        <v>870</v>
      </c>
      <c r="R1205" s="9" t="s">
        <v>631</v>
      </c>
      <c r="S1205" s="9">
        <f t="shared" si="105"/>
        <v>1289328</v>
      </c>
      <c r="T1205" s="9">
        <f t="shared" si="104"/>
        <v>17353</v>
      </c>
    </row>
    <row r="1206" spans="1:20" ht="14.45" x14ac:dyDescent="0.3">
      <c r="A1206" s="9">
        <v>2</v>
      </c>
      <c r="B1206" s="9" t="s">
        <v>15</v>
      </c>
      <c r="C1206" s="9" t="s">
        <v>593</v>
      </c>
      <c r="D1206" s="9" t="s">
        <v>228</v>
      </c>
      <c r="E1206" s="9" t="s">
        <v>223</v>
      </c>
      <c r="F1206" s="9" t="s">
        <v>5</v>
      </c>
      <c r="G1206" s="9" t="s">
        <v>518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1"/>
        <v>12_60-65</v>
      </c>
      <c r="O1206" s="17" t="str">
        <f t="shared" si="102"/>
        <v>6_60-70</v>
      </c>
      <c r="P1206" s="17" t="str">
        <f t="shared" si="103"/>
        <v>06_60-70</v>
      </c>
      <c r="Q1206" s="9" t="s">
        <v>870</v>
      </c>
      <c r="R1206" s="9" t="s">
        <v>631</v>
      </c>
      <c r="S1206" s="9">
        <f t="shared" si="105"/>
        <v>129780</v>
      </c>
      <c r="T1206" s="9">
        <f t="shared" si="104"/>
        <v>1747</v>
      </c>
    </row>
    <row r="1207" spans="1:20" ht="14.45" x14ac:dyDescent="0.3">
      <c r="A1207" s="9">
        <v>629</v>
      </c>
      <c r="B1207" s="9" t="s">
        <v>15</v>
      </c>
      <c r="C1207" s="9" t="s">
        <v>376</v>
      </c>
      <c r="D1207" s="9" t="s">
        <v>224</v>
      </c>
      <c r="E1207" s="9" t="s">
        <v>223</v>
      </c>
      <c r="F1207" s="9" t="s">
        <v>1</v>
      </c>
      <c r="G1207" s="9" t="s">
        <v>303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1"/>
        <v>11_55-60</v>
      </c>
      <c r="O1207" s="17" t="str">
        <f t="shared" si="102"/>
        <v>5_50-60</v>
      </c>
      <c r="P1207" s="17" t="str">
        <f t="shared" si="103"/>
        <v>05_50-60</v>
      </c>
      <c r="Q1207" s="9" t="s">
        <v>870</v>
      </c>
      <c r="R1207" s="9" t="s">
        <v>631</v>
      </c>
      <c r="S1207" s="9">
        <f t="shared" si="105"/>
        <v>36429793</v>
      </c>
      <c r="T1207" s="9">
        <f t="shared" si="104"/>
        <v>490307</v>
      </c>
    </row>
    <row r="1208" spans="1:20" ht="14.45" x14ac:dyDescent="0.3">
      <c r="A1208" s="9">
        <v>42</v>
      </c>
      <c r="B1208" s="9" t="s">
        <v>15</v>
      </c>
      <c r="C1208" s="9" t="s">
        <v>340</v>
      </c>
      <c r="D1208" s="9" t="s">
        <v>224</v>
      </c>
      <c r="E1208" s="9" t="s">
        <v>223</v>
      </c>
      <c r="F1208" s="9" t="s">
        <v>5</v>
      </c>
      <c r="G1208" s="9" t="s">
        <v>182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1"/>
        <v>11_55-60</v>
      </c>
      <c r="O1208" s="17" t="str">
        <f t="shared" si="102"/>
        <v>5_50-60</v>
      </c>
      <c r="P1208" s="17" t="str">
        <f t="shared" si="103"/>
        <v>05_50-60</v>
      </c>
      <c r="Q1208" s="9" t="s">
        <v>870</v>
      </c>
      <c r="R1208" s="9" t="s">
        <v>631</v>
      </c>
      <c r="S1208" s="9">
        <f t="shared" si="105"/>
        <v>2466240</v>
      </c>
      <c r="T1208" s="9">
        <f t="shared" si="104"/>
        <v>33193</v>
      </c>
    </row>
    <row r="1209" spans="1:20" ht="14.45" x14ac:dyDescent="0.3">
      <c r="A1209" s="9">
        <v>11</v>
      </c>
      <c r="B1209" s="9" t="s">
        <v>15</v>
      </c>
      <c r="C1209" s="9" t="s">
        <v>594</v>
      </c>
      <c r="D1209" s="9" t="s">
        <v>224</v>
      </c>
      <c r="E1209" s="9" t="s">
        <v>223</v>
      </c>
      <c r="F1209" s="9" t="s">
        <v>5</v>
      </c>
      <c r="G1209" s="9" t="s">
        <v>518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1"/>
        <v>12_60-65</v>
      </c>
      <c r="O1209" s="17" t="str">
        <f t="shared" si="102"/>
        <v>6_60-70</v>
      </c>
      <c r="P1209" s="17" t="str">
        <f t="shared" si="103"/>
        <v>06_60-70</v>
      </c>
      <c r="Q1209" s="9" t="s">
        <v>870</v>
      </c>
      <c r="R1209" s="9" t="s">
        <v>631</v>
      </c>
      <c r="S1209" s="9">
        <f t="shared" si="105"/>
        <v>695673</v>
      </c>
      <c r="T1209" s="9">
        <f t="shared" si="104"/>
        <v>9363</v>
      </c>
    </row>
    <row r="1210" spans="1:20" ht="14.45" x14ac:dyDescent="0.3">
      <c r="A1210" s="9">
        <v>2</v>
      </c>
      <c r="B1210" s="9" t="s">
        <v>15</v>
      </c>
      <c r="C1210" s="9" t="s">
        <v>298</v>
      </c>
      <c r="D1210" s="9" t="s">
        <v>228</v>
      </c>
      <c r="E1210" s="9" t="s">
        <v>223</v>
      </c>
      <c r="F1210" s="9" t="s">
        <v>5</v>
      </c>
      <c r="G1210" s="9" t="s">
        <v>169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1"/>
        <v>9_45-50</v>
      </c>
      <c r="O1210" s="17" t="str">
        <f t="shared" si="102"/>
        <v>4_40-50</v>
      </c>
      <c r="P1210" s="17" t="str">
        <f t="shared" si="103"/>
        <v>04_40-50</v>
      </c>
      <c r="Q1210" s="9" t="s">
        <v>870</v>
      </c>
      <c r="R1210" s="9" t="s">
        <v>631</v>
      </c>
      <c r="S1210" s="9">
        <f t="shared" si="105"/>
        <v>95980</v>
      </c>
      <c r="T1210" s="9">
        <f t="shared" si="104"/>
        <v>1292</v>
      </c>
    </row>
    <row r="1211" spans="1:20" ht="14.45" x14ac:dyDescent="0.3">
      <c r="A1211" s="9">
        <v>5</v>
      </c>
      <c r="B1211" s="9" t="s">
        <v>15</v>
      </c>
      <c r="C1211" s="9" t="s">
        <v>748</v>
      </c>
      <c r="D1211" s="9" t="s">
        <v>225</v>
      </c>
      <c r="E1211" s="9" t="s">
        <v>223</v>
      </c>
      <c r="F1211" s="9" t="s">
        <v>5</v>
      </c>
      <c r="G1211" s="9" t="s">
        <v>350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1"/>
        <v>21_105-110</v>
      </c>
      <c r="O1211" s="17" t="str">
        <f t="shared" si="102"/>
        <v>10_100-110</v>
      </c>
      <c r="P1211" s="17" t="str">
        <f t="shared" si="103"/>
        <v>08_80&gt;</v>
      </c>
      <c r="Q1211" s="9" t="s">
        <v>870</v>
      </c>
      <c r="R1211" s="9" t="s">
        <v>631</v>
      </c>
      <c r="S1211" s="9">
        <f t="shared" si="105"/>
        <v>533210</v>
      </c>
      <c r="T1211" s="9">
        <f t="shared" si="104"/>
        <v>7176</v>
      </c>
    </row>
    <row r="1212" spans="1:20" ht="14.45" x14ac:dyDescent="0.3">
      <c r="A1212" s="9">
        <v>6</v>
      </c>
      <c r="B1212" s="9" t="s">
        <v>15</v>
      </c>
      <c r="C1212" s="9" t="s">
        <v>749</v>
      </c>
      <c r="D1212" s="9" t="s">
        <v>229</v>
      </c>
      <c r="E1212" s="9" t="s">
        <v>223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06">CONCATENATE(ROUNDDOWN(M1212/5000,0),"_",ROUNDDOWN(M1212/5000,0)*5,"-",ROUNDUP((M1212+1)/5000,0)*5)</f>
        <v>6_30-35</v>
      </c>
      <c r="O1212" s="17" t="str">
        <f t="shared" ref="O1212:O1274" si="107">CONCATENATE(ROUNDDOWN(M1212/10000,0),"_",ROUNDDOWN(M1212/10000,0)*10,"-",ROUNDUP((M1212+1)/10000,0)*10)</f>
        <v>3_30-40</v>
      </c>
      <c r="P1212" s="17" t="str">
        <f t="shared" ref="P1212:P1274" si="108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870</v>
      </c>
      <c r="R1212" s="9" t="s">
        <v>631</v>
      </c>
      <c r="S1212" s="9">
        <f t="shared" si="105"/>
        <v>191940</v>
      </c>
      <c r="T1212" s="9">
        <f t="shared" ref="T1212:T1274" si="109">ROUND(S1212/74.3,0)</f>
        <v>2583</v>
      </c>
    </row>
    <row r="1213" spans="1:20" ht="14.45" x14ac:dyDescent="0.3">
      <c r="A1213" s="9">
        <v>2055</v>
      </c>
      <c r="B1213" s="9" t="s">
        <v>15</v>
      </c>
      <c r="C1213" s="9" t="s">
        <v>464</v>
      </c>
      <c r="D1213" s="9" t="s">
        <v>225</v>
      </c>
      <c r="E1213" s="9" t="s">
        <v>223</v>
      </c>
      <c r="F1213" s="9" t="s">
        <v>1</v>
      </c>
      <c r="G1213" s="9" t="s">
        <v>303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06"/>
        <v>14_70-75</v>
      </c>
      <c r="O1213" s="17" t="str">
        <f t="shared" si="107"/>
        <v>7_70-80</v>
      </c>
      <c r="P1213" s="17" t="str">
        <f t="shared" si="108"/>
        <v>07_70-80</v>
      </c>
      <c r="Q1213" s="9" t="s">
        <v>870</v>
      </c>
      <c r="R1213" s="9" t="s">
        <v>631</v>
      </c>
      <c r="S1213" s="9">
        <f t="shared" si="105"/>
        <v>150962355</v>
      </c>
      <c r="T1213" s="9">
        <f t="shared" si="109"/>
        <v>2031795</v>
      </c>
    </row>
    <row r="1214" spans="1:20" ht="14.45" x14ac:dyDescent="0.3">
      <c r="A1214" s="9">
        <v>3117</v>
      </c>
      <c r="B1214" s="9" t="s">
        <v>15</v>
      </c>
      <c r="C1214" s="9" t="s">
        <v>421</v>
      </c>
      <c r="D1214" s="9" t="s">
        <v>225</v>
      </c>
      <c r="E1214" s="9" t="s">
        <v>223</v>
      </c>
      <c r="F1214" s="9" t="s">
        <v>5</v>
      </c>
      <c r="G1214" s="9" t="s">
        <v>350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06"/>
        <v>15_75-80</v>
      </c>
      <c r="O1214" s="17" t="str">
        <f t="shared" si="107"/>
        <v>7_70-80</v>
      </c>
      <c r="P1214" s="17" t="str">
        <f t="shared" si="108"/>
        <v>07_70-80</v>
      </c>
      <c r="Q1214" s="9" t="s">
        <v>870</v>
      </c>
      <c r="R1214" s="9" t="s">
        <v>631</v>
      </c>
      <c r="S1214" s="9">
        <f t="shared" si="105"/>
        <v>246448722</v>
      </c>
      <c r="T1214" s="9">
        <f t="shared" si="109"/>
        <v>3316941</v>
      </c>
    </row>
    <row r="1215" spans="1:20" ht="14.45" x14ac:dyDescent="0.3">
      <c r="A1215" s="9">
        <v>1013</v>
      </c>
      <c r="B1215" s="9" t="s">
        <v>15</v>
      </c>
      <c r="C1215" s="9" t="s">
        <v>314</v>
      </c>
      <c r="D1215" s="9" t="s">
        <v>224</v>
      </c>
      <c r="E1215" s="9" t="s">
        <v>223</v>
      </c>
      <c r="F1215" s="9" t="s">
        <v>5</v>
      </c>
      <c r="G1215" s="9" t="s">
        <v>169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06"/>
        <v>7_35-40</v>
      </c>
      <c r="O1215" s="17" t="str">
        <f t="shared" si="107"/>
        <v>3_30-40</v>
      </c>
      <c r="P1215" s="17" t="str">
        <f t="shared" si="108"/>
        <v>03_30-40</v>
      </c>
      <c r="Q1215" s="9" t="s">
        <v>870</v>
      </c>
      <c r="R1215" s="9" t="s">
        <v>631</v>
      </c>
      <c r="S1215" s="9">
        <f t="shared" si="105"/>
        <v>37809212</v>
      </c>
      <c r="T1215" s="9">
        <f t="shared" si="109"/>
        <v>508872</v>
      </c>
    </row>
    <row r="1216" spans="1:20" ht="14.45" x14ac:dyDescent="0.3">
      <c r="A1216" s="9">
        <v>2293</v>
      </c>
      <c r="B1216" s="9" t="s">
        <v>15</v>
      </c>
      <c r="C1216" s="9" t="s">
        <v>120</v>
      </c>
      <c r="D1216" s="9" t="s">
        <v>224</v>
      </c>
      <c r="E1216" s="9" t="s">
        <v>223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06"/>
        <v>8_40-45</v>
      </c>
      <c r="O1216" s="17" t="str">
        <f t="shared" si="107"/>
        <v>4_40-50</v>
      </c>
      <c r="P1216" s="17" t="str">
        <f t="shared" si="108"/>
        <v>04_40-50</v>
      </c>
      <c r="Q1216" s="9" t="s">
        <v>870</v>
      </c>
      <c r="R1216" s="9" t="s">
        <v>631</v>
      </c>
      <c r="S1216" s="9">
        <f t="shared" si="105"/>
        <v>97567150</v>
      </c>
      <c r="T1216" s="9">
        <f t="shared" si="109"/>
        <v>1313151</v>
      </c>
    </row>
    <row r="1217" spans="1:20" ht="14.45" x14ac:dyDescent="0.3">
      <c r="A1217" s="9">
        <v>246</v>
      </c>
      <c r="B1217" s="9" t="s">
        <v>15</v>
      </c>
      <c r="C1217" s="9" t="s">
        <v>121</v>
      </c>
      <c r="D1217" s="9" t="s">
        <v>224</v>
      </c>
      <c r="E1217" s="9" t="s">
        <v>223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06"/>
        <v>8_40-45</v>
      </c>
      <c r="O1217" s="17" t="str">
        <f t="shared" si="107"/>
        <v>4_40-50</v>
      </c>
      <c r="P1217" s="17" t="str">
        <f t="shared" si="108"/>
        <v>04_40-50</v>
      </c>
      <c r="Q1217" s="9" t="s">
        <v>870</v>
      </c>
      <c r="R1217" s="9" t="s">
        <v>631</v>
      </c>
      <c r="S1217" s="9">
        <f t="shared" si="105"/>
        <v>10737162</v>
      </c>
      <c r="T1217" s="9">
        <f t="shared" si="109"/>
        <v>144511</v>
      </c>
    </row>
    <row r="1218" spans="1:20" ht="14.45" x14ac:dyDescent="0.3">
      <c r="A1218" s="9">
        <v>14</v>
      </c>
      <c r="B1218" s="9" t="s">
        <v>15</v>
      </c>
      <c r="C1218" s="9" t="s">
        <v>167</v>
      </c>
      <c r="D1218" s="9" t="s">
        <v>224</v>
      </c>
      <c r="E1218" s="9" t="s">
        <v>223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06"/>
        <v>11_55-60</v>
      </c>
      <c r="O1218" s="17" t="str">
        <f t="shared" si="107"/>
        <v>5_50-60</v>
      </c>
      <c r="P1218" s="17" t="str">
        <f t="shared" si="108"/>
        <v>05_50-60</v>
      </c>
      <c r="Q1218" s="9" t="s">
        <v>870</v>
      </c>
      <c r="R1218" s="9" t="s">
        <v>631</v>
      </c>
      <c r="S1218" s="9">
        <f t="shared" si="105"/>
        <v>771260</v>
      </c>
      <c r="T1218" s="9">
        <f t="shared" si="109"/>
        <v>10380</v>
      </c>
    </row>
    <row r="1219" spans="1:20" ht="14.45" x14ac:dyDescent="0.3">
      <c r="A1219" s="9">
        <v>2</v>
      </c>
      <c r="B1219" s="9" t="s">
        <v>15</v>
      </c>
      <c r="C1219" s="9" t="s">
        <v>117</v>
      </c>
      <c r="D1219" s="9" t="s">
        <v>225</v>
      </c>
      <c r="E1219" s="9" t="s">
        <v>223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06"/>
        <v>13_65-70</v>
      </c>
      <c r="O1219" s="17" t="str">
        <f t="shared" si="107"/>
        <v>6_60-70</v>
      </c>
      <c r="P1219" s="17" t="str">
        <f t="shared" si="108"/>
        <v>06_60-70</v>
      </c>
      <c r="Q1219" s="9" t="s">
        <v>870</v>
      </c>
      <c r="R1219" s="9" t="s">
        <v>631</v>
      </c>
      <c r="S1219" s="9">
        <f t="shared" ref="S1219:S1282" si="110">M1219*A1219</f>
        <v>138276</v>
      </c>
      <c r="T1219" s="9">
        <f t="shared" si="109"/>
        <v>1861</v>
      </c>
    </row>
    <row r="1220" spans="1:20" ht="14.45" x14ac:dyDescent="0.3">
      <c r="A1220" s="9">
        <v>2934</v>
      </c>
      <c r="B1220" s="9" t="s">
        <v>15</v>
      </c>
      <c r="C1220" s="9" t="s">
        <v>750</v>
      </c>
      <c r="D1220" s="9" t="s">
        <v>224</v>
      </c>
      <c r="E1220" s="9" t="s">
        <v>223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06"/>
        <v>7_35-40</v>
      </c>
      <c r="O1220" s="17" t="str">
        <f t="shared" si="107"/>
        <v>3_30-40</v>
      </c>
      <c r="P1220" s="17" t="str">
        <f t="shared" si="108"/>
        <v>03_30-40</v>
      </c>
      <c r="Q1220" s="9" t="s">
        <v>870</v>
      </c>
      <c r="R1220" s="9" t="s">
        <v>631</v>
      </c>
      <c r="S1220" s="9">
        <f t="shared" si="110"/>
        <v>113387364</v>
      </c>
      <c r="T1220" s="9">
        <f t="shared" si="109"/>
        <v>1526075</v>
      </c>
    </row>
    <row r="1221" spans="1:20" ht="14.45" x14ac:dyDescent="0.3">
      <c r="A1221" s="9">
        <v>3881</v>
      </c>
      <c r="B1221" s="9" t="s">
        <v>15</v>
      </c>
      <c r="C1221" s="9" t="s">
        <v>432</v>
      </c>
      <c r="D1221" s="9" t="s">
        <v>224</v>
      </c>
      <c r="E1221" s="9" t="s">
        <v>223</v>
      </c>
      <c r="F1221" s="9" t="s">
        <v>5</v>
      </c>
      <c r="G1221" s="9" t="s">
        <v>182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06"/>
        <v>8_40-45</v>
      </c>
      <c r="O1221" s="17" t="str">
        <f t="shared" si="107"/>
        <v>4_40-50</v>
      </c>
      <c r="P1221" s="17" t="str">
        <f t="shared" si="108"/>
        <v>04_40-50</v>
      </c>
      <c r="Q1221" s="9" t="s">
        <v>870</v>
      </c>
      <c r="R1221" s="9" t="s">
        <v>631</v>
      </c>
      <c r="S1221" s="9">
        <f t="shared" si="110"/>
        <v>155391359</v>
      </c>
      <c r="T1221" s="9">
        <f t="shared" si="109"/>
        <v>2091405</v>
      </c>
    </row>
    <row r="1222" spans="1:20" ht="14.45" x14ac:dyDescent="0.3">
      <c r="A1222" s="9">
        <v>214</v>
      </c>
      <c r="B1222" s="9" t="s">
        <v>15</v>
      </c>
      <c r="C1222" s="9" t="s">
        <v>751</v>
      </c>
      <c r="D1222" s="9" t="s">
        <v>228</v>
      </c>
      <c r="E1222" s="9" t="s">
        <v>223</v>
      </c>
      <c r="F1222" s="9" t="s">
        <v>1</v>
      </c>
      <c r="G1222" s="9" t="s">
        <v>303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06"/>
        <v>17_85-90</v>
      </c>
      <c r="O1222" s="17" t="str">
        <f t="shared" si="107"/>
        <v>8_80-90</v>
      </c>
      <c r="P1222" s="17" t="str">
        <f t="shared" si="108"/>
        <v>08_80&gt;</v>
      </c>
      <c r="Q1222" s="9" t="s">
        <v>870</v>
      </c>
      <c r="R1222" s="9" t="s">
        <v>631</v>
      </c>
      <c r="S1222" s="9">
        <f t="shared" si="110"/>
        <v>18413202</v>
      </c>
      <c r="T1222" s="9">
        <f t="shared" si="109"/>
        <v>247822</v>
      </c>
    </row>
    <row r="1223" spans="1:20" ht="14.45" x14ac:dyDescent="0.3">
      <c r="A1223" s="9">
        <v>48</v>
      </c>
      <c r="B1223" s="9" t="s">
        <v>15</v>
      </c>
      <c r="C1223" s="9" t="s">
        <v>427</v>
      </c>
      <c r="D1223" s="9" t="s">
        <v>225</v>
      </c>
      <c r="E1223" s="9" t="s">
        <v>223</v>
      </c>
      <c r="F1223" s="9" t="s">
        <v>1</v>
      </c>
      <c r="G1223" s="9" t="s">
        <v>303</v>
      </c>
      <c r="H1223" s="9" t="s">
        <v>197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06"/>
        <v>19_95-100</v>
      </c>
      <c r="O1223" s="17" t="str">
        <f t="shared" si="107"/>
        <v>9_90-100</v>
      </c>
      <c r="P1223" s="17" t="str">
        <f t="shared" si="108"/>
        <v>08_80&gt;</v>
      </c>
      <c r="Q1223" s="9" t="s">
        <v>870</v>
      </c>
      <c r="R1223" s="9" t="s">
        <v>631</v>
      </c>
      <c r="S1223" s="9">
        <f t="shared" si="110"/>
        <v>4640352</v>
      </c>
      <c r="T1223" s="9">
        <f t="shared" si="109"/>
        <v>62454</v>
      </c>
    </row>
    <row r="1224" spans="1:20" ht="14.45" x14ac:dyDescent="0.3">
      <c r="A1224" s="9">
        <v>23</v>
      </c>
      <c r="B1224" s="9" t="s">
        <v>15</v>
      </c>
      <c r="C1224" s="9" t="s">
        <v>752</v>
      </c>
      <c r="D1224" s="9" t="s">
        <v>225</v>
      </c>
      <c r="E1224" s="9" t="s">
        <v>223</v>
      </c>
      <c r="F1224" s="9" t="s">
        <v>1</v>
      </c>
      <c r="G1224" s="9" t="s">
        <v>303</v>
      </c>
      <c r="H1224" s="9" t="s">
        <v>153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06"/>
        <v>19_95-100</v>
      </c>
      <c r="O1224" s="17" t="str">
        <f t="shared" si="107"/>
        <v>9_90-100</v>
      </c>
      <c r="P1224" s="17" t="str">
        <f t="shared" si="108"/>
        <v>08_80&gt;</v>
      </c>
      <c r="Q1224" s="9" t="s">
        <v>870</v>
      </c>
      <c r="R1224" s="9" t="s">
        <v>631</v>
      </c>
      <c r="S1224" s="9">
        <f t="shared" si="110"/>
        <v>2207977</v>
      </c>
      <c r="T1224" s="9">
        <f t="shared" si="109"/>
        <v>29717</v>
      </c>
    </row>
    <row r="1225" spans="1:20" ht="14.45" x14ac:dyDescent="0.3">
      <c r="A1225" s="9">
        <v>636</v>
      </c>
      <c r="B1225" s="9" t="s">
        <v>15</v>
      </c>
      <c r="C1225" s="9" t="s">
        <v>465</v>
      </c>
      <c r="D1225" s="9" t="s">
        <v>225</v>
      </c>
      <c r="E1225" s="9" t="s">
        <v>223</v>
      </c>
      <c r="F1225" s="9" t="s">
        <v>5</v>
      </c>
      <c r="G1225" s="9" t="s">
        <v>350</v>
      </c>
      <c r="H1225" s="9" t="s">
        <v>147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06"/>
        <v>22_110-115</v>
      </c>
      <c r="O1225" s="17" t="str">
        <f t="shared" si="107"/>
        <v>11_110-120</v>
      </c>
      <c r="P1225" s="17" t="str">
        <f t="shared" si="108"/>
        <v>08_80&gt;</v>
      </c>
      <c r="Q1225" s="9" t="s">
        <v>870</v>
      </c>
      <c r="R1225" s="9" t="s">
        <v>631</v>
      </c>
      <c r="S1225" s="9">
        <f t="shared" si="110"/>
        <v>70660236</v>
      </c>
      <c r="T1225" s="9">
        <f t="shared" si="109"/>
        <v>951013</v>
      </c>
    </row>
    <row r="1226" spans="1:20" ht="14.45" x14ac:dyDescent="0.3">
      <c r="A1226" s="9">
        <v>322</v>
      </c>
      <c r="B1226" s="9" t="s">
        <v>15</v>
      </c>
      <c r="C1226" s="9" t="s">
        <v>428</v>
      </c>
      <c r="D1226" s="9" t="s">
        <v>225</v>
      </c>
      <c r="E1226" s="9" t="s">
        <v>223</v>
      </c>
      <c r="F1226" s="9" t="s">
        <v>5</v>
      </c>
      <c r="G1226" s="9" t="s">
        <v>350</v>
      </c>
      <c r="H1226" s="9" t="s">
        <v>148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06"/>
        <v>20_100-105</v>
      </c>
      <c r="O1226" s="17" t="str">
        <f t="shared" si="107"/>
        <v>10_100-110</v>
      </c>
      <c r="P1226" s="17" t="str">
        <f t="shared" si="108"/>
        <v>08_80&gt;</v>
      </c>
      <c r="Q1226" s="9" t="s">
        <v>870</v>
      </c>
      <c r="R1226" s="9" t="s">
        <v>631</v>
      </c>
      <c r="S1226" s="9">
        <f t="shared" si="110"/>
        <v>33138630</v>
      </c>
      <c r="T1226" s="9">
        <f t="shared" si="109"/>
        <v>446011</v>
      </c>
    </row>
    <row r="1227" spans="1:20" ht="14.45" x14ac:dyDescent="0.3">
      <c r="A1227" s="9">
        <v>124</v>
      </c>
      <c r="B1227" s="9" t="s">
        <v>15</v>
      </c>
      <c r="C1227" s="9" t="s">
        <v>422</v>
      </c>
      <c r="D1227" s="9" t="s">
        <v>225</v>
      </c>
      <c r="E1227" s="9" t="s">
        <v>223</v>
      </c>
      <c r="F1227" s="9" t="s">
        <v>5</v>
      </c>
      <c r="G1227" s="9" t="s">
        <v>350</v>
      </c>
      <c r="H1227" s="9" t="s">
        <v>197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06"/>
        <v>21_105-110</v>
      </c>
      <c r="O1227" s="17" t="str">
        <f t="shared" si="107"/>
        <v>10_100-110</v>
      </c>
      <c r="P1227" s="17" t="str">
        <f t="shared" si="108"/>
        <v>08_80&gt;</v>
      </c>
      <c r="Q1227" s="9" t="s">
        <v>870</v>
      </c>
      <c r="R1227" s="9" t="s">
        <v>631</v>
      </c>
      <c r="S1227" s="9">
        <f t="shared" si="110"/>
        <v>13459332</v>
      </c>
      <c r="T1227" s="9">
        <f t="shared" si="109"/>
        <v>181148</v>
      </c>
    </row>
    <row r="1228" spans="1:20" ht="14.45" x14ac:dyDescent="0.3">
      <c r="A1228" s="9">
        <v>147</v>
      </c>
      <c r="B1228" s="9" t="s">
        <v>15</v>
      </c>
      <c r="C1228" s="9" t="s">
        <v>429</v>
      </c>
      <c r="D1228" s="9" t="s">
        <v>225</v>
      </c>
      <c r="E1228" s="9" t="s">
        <v>223</v>
      </c>
      <c r="F1228" s="9" t="s">
        <v>5</v>
      </c>
      <c r="G1228" s="9" t="s">
        <v>350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06"/>
        <v>32_160-165</v>
      </c>
      <c r="O1228" s="17" t="str">
        <f t="shared" si="107"/>
        <v>16_160-170</v>
      </c>
      <c r="P1228" s="17" t="str">
        <f t="shared" si="108"/>
        <v>08_80&gt;</v>
      </c>
      <c r="Q1228" s="9" t="s">
        <v>870</v>
      </c>
      <c r="R1228" s="9" t="s">
        <v>631</v>
      </c>
      <c r="S1228" s="9">
        <f t="shared" si="110"/>
        <v>24096681</v>
      </c>
      <c r="T1228" s="9">
        <f t="shared" si="109"/>
        <v>324316</v>
      </c>
    </row>
    <row r="1229" spans="1:20" ht="14.45" x14ac:dyDescent="0.3">
      <c r="A1229" s="9">
        <v>24</v>
      </c>
      <c r="B1229" s="9" t="s">
        <v>15</v>
      </c>
      <c r="C1229" s="9" t="s">
        <v>502</v>
      </c>
      <c r="D1229" s="9" t="s">
        <v>225</v>
      </c>
      <c r="E1229" s="9" t="s">
        <v>223</v>
      </c>
      <c r="F1229" s="9" t="s">
        <v>5</v>
      </c>
      <c r="G1229" s="9" t="s">
        <v>350</v>
      </c>
      <c r="H1229" s="9" t="s">
        <v>342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06"/>
        <v>39_195-200</v>
      </c>
      <c r="O1229" s="17" t="str">
        <f t="shared" si="107"/>
        <v>19_190-200</v>
      </c>
      <c r="P1229" s="17" t="str">
        <f t="shared" si="108"/>
        <v>08_80&gt;</v>
      </c>
      <c r="Q1229" s="9" t="s">
        <v>870</v>
      </c>
      <c r="R1229" s="9" t="s">
        <v>631</v>
      </c>
      <c r="S1229" s="9">
        <f t="shared" si="110"/>
        <v>4771800</v>
      </c>
      <c r="T1229" s="9">
        <f t="shared" si="109"/>
        <v>64223</v>
      </c>
    </row>
    <row r="1230" spans="1:20" ht="14.45" x14ac:dyDescent="0.3">
      <c r="A1230" s="9">
        <v>15</v>
      </c>
      <c r="B1230" s="9" t="s">
        <v>15</v>
      </c>
      <c r="C1230" s="9" t="s">
        <v>858</v>
      </c>
      <c r="D1230" s="9" t="s">
        <v>225</v>
      </c>
      <c r="E1230" s="9" t="s">
        <v>223</v>
      </c>
      <c r="F1230" s="9" t="s">
        <v>5</v>
      </c>
      <c r="G1230" s="9" t="s">
        <v>350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06"/>
        <v>28_140-145</v>
      </c>
      <c r="O1230" s="17" t="str">
        <f t="shared" si="107"/>
        <v>14_140-150</v>
      </c>
      <c r="P1230" s="17" t="str">
        <f t="shared" si="108"/>
        <v>08_80&gt;</v>
      </c>
      <c r="Q1230" s="9" t="s">
        <v>870</v>
      </c>
      <c r="R1230" s="9" t="s">
        <v>631</v>
      </c>
      <c r="S1230" s="9">
        <f t="shared" si="110"/>
        <v>2135700</v>
      </c>
      <c r="T1230" s="9">
        <f t="shared" si="109"/>
        <v>28744</v>
      </c>
    </row>
    <row r="1231" spans="1:20" ht="14.45" x14ac:dyDescent="0.3">
      <c r="A1231" s="9">
        <v>160</v>
      </c>
      <c r="B1231" s="9" t="s">
        <v>15</v>
      </c>
      <c r="C1231" s="9" t="s">
        <v>146</v>
      </c>
      <c r="D1231" s="9" t="s">
        <v>225</v>
      </c>
      <c r="E1231" s="9" t="s">
        <v>223</v>
      </c>
      <c r="F1231" s="9" t="s">
        <v>5</v>
      </c>
      <c r="G1231" s="9" t="s">
        <v>75</v>
      </c>
      <c r="H1231" s="9" t="s">
        <v>147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06"/>
        <v>19_95-100</v>
      </c>
      <c r="O1231" s="17" t="str">
        <f t="shared" si="107"/>
        <v>9_90-100</v>
      </c>
      <c r="P1231" s="17" t="str">
        <f t="shared" si="108"/>
        <v>08_80&gt;</v>
      </c>
      <c r="Q1231" s="9" t="s">
        <v>870</v>
      </c>
      <c r="R1231" s="9" t="s">
        <v>631</v>
      </c>
      <c r="S1231" s="9">
        <f t="shared" si="110"/>
        <v>15212800</v>
      </c>
      <c r="T1231" s="9">
        <f t="shared" si="109"/>
        <v>204748</v>
      </c>
    </row>
    <row r="1232" spans="1:20" ht="14.45" x14ac:dyDescent="0.3">
      <c r="A1232" s="9">
        <v>27</v>
      </c>
      <c r="B1232" s="9" t="s">
        <v>15</v>
      </c>
      <c r="C1232" s="9" t="s">
        <v>231</v>
      </c>
      <c r="D1232" s="9" t="s">
        <v>228</v>
      </c>
      <c r="E1232" s="9" t="s">
        <v>227</v>
      </c>
      <c r="F1232" s="9" t="s">
        <v>5</v>
      </c>
      <c r="G1232" s="9" t="s">
        <v>169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06"/>
        <v>13_65-70</v>
      </c>
      <c r="O1232" s="17" t="str">
        <f t="shared" si="107"/>
        <v>6_60-70</v>
      </c>
      <c r="P1232" s="17" t="str">
        <f t="shared" si="108"/>
        <v>06_60-70</v>
      </c>
      <c r="Q1232" s="9" t="s">
        <v>870</v>
      </c>
      <c r="R1232" s="9" t="s">
        <v>631</v>
      </c>
      <c r="S1232" s="9">
        <f t="shared" si="110"/>
        <v>1876797</v>
      </c>
      <c r="T1232" s="9">
        <f t="shared" si="109"/>
        <v>25260</v>
      </c>
    </row>
    <row r="1233" spans="1:20" ht="14.45" x14ac:dyDescent="0.3">
      <c r="A1233" s="9">
        <v>1163</v>
      </c>
      <c r="B1233" s="9" t="s">
        <v>15</v>
      </c>
      <c r="C1233" s="9" t="s">
        <v>595</v>
      </c>
      <c r="D1233" s="9" t="s">
        <v>228</v>
      </c>
      <c r="E1233" s="9" t="s">
        <v>227</v>
      </c>
      <c r="F1233" s="9" t="s">
        <v>5</v>
      </c>
      <c r="G1233" s="9" t="s">
        <v>518</v>
      </c>
      <c r="H1233" s="9" t="s">
        <v>2</v>
      </c>
      <c r="I1233" s="9">
        <v>13</v>
      </c>
      <c r="J1233" s="9" t="s">
        <v>596</v>
      </c>
      <c r="L1233" s="9" t="s">
        <v>50</v>
      </c>
      <c r="M1233" s="9">
        <v>84192</v>
      </c>
      <c r="N1233" s="17" t="str">
        <f t="shared" si="106"/>
        <v>16_80-85</v>
      </c>
      <c r="O1233" s="17" t="str">
        <f t="shared" si="107"/>
        <v>8_80-90</v>
      </c>
      <c r="P1233" s="17" t="str">
        <f t="shared" si="108"/>
        <v>08_80&gt;</v>
      </c>
      <c r="Q1233" s="9" t="s">
        <v>870</v>
      </c>
      <c r="R1233" s="9" t="s">
        <v>631</v>
      </c>
      <c r="S1233" s="9">
        <f t="shared" si="110"/>
        <v>97915296</v>
      </c>
      <c r="T1233" s="9">
        <f t="shared" si="109"/>
        <v>1317837</v>
      </c>
    </row>
    <row r="1234" spans="1:20" ht="14.45" x14ac:dyDescent="0.3">
      <c r="A1234" s="9">
        <v>772</v>
      </c>
      <c r="B1234" s="9" t="s">
        <v>15</v>
      </c>
      <c r="C1234" s="9" t="s">
        <v>753</v>
      </c>
      <c r="D1234" s="9" t="s">
        <v>228</v>
      </c>
      <c r="E1234" s="9" t="s">
        <v>227</v>
      </c>
      <c r="F1234" s="9" t="s">
        <v>1</v>
      </c>
      <c r="G1234" s="9" t="s">
        <v>303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06"/>
        <v>11_55-60</v>
      </c>
      <c r="O1234" s="17" t="str">
        <f t="shared" si="107"/>
        <v>5_50-60</v>
      </c>
      <c r="P1234" s="17" t="str">
        <f t="shared" si="108"/>
        <v>05_50-60</v>
      </c>
      <c r="Q1234" s="9" t="s">
        <v>870</v>
      </c>
      <c r="R1234" s="9" t="s">
        <v>631</v>
      </c>
      <c r="S1234" s="9">
        <f t="shared" si="110"/>
        <v>44545944</v>
      </c>
      <c r="T1234" s="9">
        <f t="shared" si="109"/>
        <v>599542</v>
      </c>
    </row>
    <row r="1235" spans="1:20" ht="14.45" x14ac:dyDescent="0.3">
      <c r="A1235" s="9">
        <v>881</v>
      </c>
      <c r="B1235" s="9" t="s">
        <v>15</v>
      </c>
      <c r="C1235" s="9" t="s">
        <v>299</v>
      </c>
      <c r="D1235" s="9" t="s">
        <v>228</v>
      </c>
      <c r="E1235" s="9" t="s">
        <v>227</v>
      </c>
      <c r="F1235" s="9" t="s">
        <v>5</v>
      </c>
      <c r="G1235" s="9" t="s">
        <v>169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06"/>
        <v>11_55-60</v>
      </c>
      <c r="O1235" s="17" t="str">
        <f t="shared" si="107"/>
        <v>5_50-60</v>
      </c>
      <c r="P1235" s="17" t="str">
        <f t="shared" si="108"/>
        <v>05_50-60</v>
      </c>
      <c r="Q1235" s="9" t="s">
        <v>870</v>
      </c>
      <c r="R1235" s="9" t="s">
        <v>631</v>
      </c>
      <c r="S1235" s="9">
        <f t="shared" si="110"/>
        <v>50495396</v>
      </c>
      <c r="T1235" s="9">
        <f t="shared" si="109"/>
        <v>679615</v>
      </c>
    </row>
    <row r="1236" spans="1:20" ht="14.45" x14ac:dyDescent="0.3">
      <c r="A1236" s="9">
        <v>301</v>
      </c>
      <c r="B1236" s="9" t="s">
        <v>15</v>
      </c>
      <c r="C1236" s="9" t="s">
        <v>597</v>
      </c>
      <c r="D1236" s="9" t="s">
        <v>228</v>
      </c>
      <c r="E1236" s="9" t="s">
        <v>227</v>
      </c>
      <c r="F1236" s="9" t="s">
        <v>5</v>
      </c>
      <c r="G1236" s="9" t="s">
        <v>518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06"/>
        <v>14_70-75</v>
      </c>
      <c r="O1236" s="17" t="str">
        <f t="shared" si="107"/>
        <v>7_70-80</v>
      </c>
      <c r="P1236" s="17" t="str">
        <f t="shared" si="108"/>
        <v>07_70-80</v>
      </c>
      <c r="Q1236" s="9" t="s">
        <v>870</v>
      </c>
      <c r="R1236" s="9" t="s">
        <v>631</v>
      </c>
      <c r="S1236" s="9">
        <f t="shared" si="110"/>
        <v>21177457</v>
      </c>
      <c r="T1236" s="9">
        <f t="shared" si="109"/>
        <v>285026</v>
      </c>
    </row>
    <row r="1237" spans="1:20" ht="14.45" x14ac:dyDescent="0.3">
      <c r="A1237" s="9">
        <v>45</v>
      </c>
      <c r="B1237" s="9" t="s">
        <v>15</v>
      </c>
      <c r="C1237" s="9" t="s">
        <v>754</v>
      </c>
      <c r="D1237" s="9" t="s">
        <v>228</v>
      </c>
      <c r="E1237" s="9" t="s">
        <v>227</v>
      </c>
      <c r="F1237" s="9" t="s">
        <v>5</v>
      </c>
      <c r="G1237" s="9" t="s">
        <v>518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06"/>
        <v>14_70-75</v>
      </c>
      <c r="O1237" s="17" t="str">
        <f t="shared" si="107"/>
        <v>7_70-80</v>
      </c>
      <c r="P1237" s="17" t="str">
        <f t="shared" si="108"/>
        <v>07_70-80</v>
      </c>
      <c r="Q1237" s="9" t="s">
        <v>870</v>
      </c>
      <c r="R1237" s="9" t="s">
        <v>631</v>
      </c>
      <c r="S1237" s="9">
        <f t="shared" si="110"/>
        <v>3347325</v>
      </c>
      <c r="T1237" s="9">
        <f t="shared" si="109"/>
        <v>45051</v>
      </c>
    </row>
    <row r="1238" spans="1:20" ht="14.45" x14ac:dyDescent="0.3">
      <c r="A1238" s="9">
        <v>696</v>
      </c>
      <c r="B1238" s="9" t="s">
        <v>15</v>
      </c>
      <c r="C1238" s="9" t="s">
        <v>598</v>
      </c>
      <c r="D1238" s="9" t="s">
        <v>224</v>
      </c>
      <c r="E1238" s="9" t="s">
        <v>227</v>
      </c>
      <c r="F1238" s="9" t="s">
        <v>1</v>
      </c>
      <c r="G1238" s="9" t="s">
        <v>303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06"/>
        <v>12_60-65</v>
      </c>
      <c r="O1238" s="17" t="str">
        <f t="shared" si="107"/>
        <v>6_60-70</v>
      </c>
      <c r="P1238" s="17" t="str">
        <f t="shared" si="108"/>
        <v>06_60-70</v>
      </c>
      <c r="Q1238" s="9" t="s">
        <v>870</v>
      </c>
      <c r="R1238" s="9" t="s">
        <v>631</v>
      </c>
      <c r="S1238" s="9">
        <f t="shared" si="110"/>
        <v>42312624</v>
      </c>
      <c r="T1238" s="9">
        <f t="shared" si="109"/>
        <v>569483</v>
      </c>
    </row>
    <row r="1239" spans="1:20" ht="14.45" x14ac:dyDescent="0.3">
      <c r="A1239" s="9">
        <v>1041</v>
      </c>
      <c r="B1239" s="9" t="s">
        <v>15</v>
      </c>
      <c r="C1239" s="9" t="s">
        <v>232</v>
      </c>
      <c r="D1239" s="9" t="s">
        <v>224</v>
      </c>
      <c r="E1239" s="9" t="s">
        <v>227</v>
      </c>
      <c r="F1239" s="9" t="s">
        <v>5</v>
      </c>
      <c r="G1239" s="9" t="s">
        <v>182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06"/>
        <v>12_60-65</v>
      </c>
      <c r="O1239" s="17" t="str">
        <f t="shared" si="107"/>
        <v>6_60-70</v>
      </c>
      <c r="P1239" s="17" t="str">
        <f t="shared" si="108"/>
        <v>06_60-70</v>
      </c>
      <c r="Q1239" s="9" t="s">
        <v>870</v>
      </c>
      <c r="R1239" s="9" t="s">
        <v>631</v>
      </c>
      <c r="S1239" s="9">
        <f t="shared" si="110"/>
        <v>63008607</v>
      </c>
      <c r="T1239" s="9">
        <f t="shared" si="109"/>
        <v>848030</v>
      </c>
    </row>
    <row r="1240" spans="1:20" ht="14.45" x14ac:dyDescent="0.3">
      <c r="A1240" s="9">
        <v>247</v>
      </c>
      <c r="B1240" s="9" t="s">
        <v>15</v>
      </c>
      <c r="C1240" s="9" t="s">
        <v>568</v>
      </c>
      <c r="D1240" s="9" t="s">
        <v>224</v>
      </c>
      <c r="E1240" s="9" t="s">
        <v>227</v>
      </c>
      <c r="F1240" s="9" t="s">
        <v>5</v>
      </c>
      <c r="G1240" s="9" t="s">
        <v>518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06"/>
        <v>11_55-60</v>
      </c>
      <c r="O1240" s="17" t="str">
        <f t="shared" si="107"/>
        <v>5_50-60</v>
      </c>
      <c r="P1240" s="17" t="str">
        <f t="shared" si="108"/>
        <v>05_50-60</v>
      </c>
      <c r="Q1240" s="9" t="s">
        <v>870</v>
      </c>
      <c r="R1240" s="9" t="s">
        <v>631</v>
      </c>
      <c r="S1240" s="9">
        <f t="shared" si="110"/>
        <v>14769859</v>
      </c>
      <c r="T1240" s="9">
        <f t="shared" si="109"/>
        <v>198787</v>
      </c>
    </row>
    <row r="1241" spans="1:20" ht="14.45" x14ac:dyDescent="0.3">
      <c r="A1241" s="9">
        <v>85</v>
      </c>
      <c r="B1241" s="9" t="s">
        <v>15</v>
      </c>
      <c r="C1241" s="9" t="s">
        <v>624</v>
      </c>
      <c r="D1241" s="9" t="s">
        <v>225</v>
      </c>
      <c r="E1241" s="9" t="s">
        <v>227</v>
      </c>
      <c r="F1241" s="9" t="s">
        <v>5</v>
      </c>
      <c r="G1241" s="9" t="s">
        <v>350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06"/>
        <v>23_115-120</v>
      </c>
      <c r="O1241" s="17" t="str">
        <f t="shared" si="107"/>
        <v>11_110-120</v>
      </c>
      <c r="P1241" s="17" t="str">
        <f t="shared" si="108"/>
        <v>08_80&gt;</v>
      </c>
      <c r="Q1241" s="9" t="s">
        <v>870</v>
      </c>
      <c r="R1241" s="9" t="s">
        <v>631</v>
      </c>
      <c r="S1241" s="9">
        <f t="shared" si="110"/>
        <v>9798290</v>
      </c>
      <c r="T1241" s="9">
        <f t="shared" si="109"/>
        <v>131875</v>
      </c>
    </row>
    <row r="1242" spans="1:20" ht="14.45" x14ac:dyDescent="0.3">
      <c r="A1242" s="9">
        <v>138</v>
      </c>
      <c r="B1242" s="9" t="s">
        <v>15</v>
      </c>
      <c r="C1242" s="9" t="s">
        <v>503</v>
      </c>
      <c r="D1242" s="9" t="s">
        <v>228</v>
      </c>
      <c r="E1242" s="9" t="s">
        <v>227</v>
      </c>
      <c r="F1242" s="9" t="s">
        <v>1</v>
      </c>
      <c r="G1242" s="9" t="s">
        <v>303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06"/>
        <v>12_60-65</v>
      </c>
      <c r="O1242" s="17" t="str">
        <f t="shared" si="107"/>
        <v>6_60-70</v>
      </c>
      <c r="P1242" s="17" t="str">
        <f t="shared" si="108"/>
        <v>06_60-70</v>
      </c>
      <c r="Q1242" s="9" t="s">
        <v>870</v>
      </c>
      <c r="R1242" s="9" t="s">
        <v>631</v>
      </c>
      <c r="S1242" s="9">
        <f t="shared" si="110"/>
        <v>8734848</v>
      </c>
      <c r="T1242" s="9">
        <f t="shared" si="109"/>
        <v>117562</v>
      </c>
    </row>
    <row r="1243" spans="1:20" ht="14.45" x14ac:dyDescent="0.3">
      <c r="A1243" s="9">
        <v>525</v>
      </c>
      <c r="B1243" s="9" t="s">
        <v>15</v>
      </c>
      <c r="C1243" s="9" t="s">
        <v>757</v>
      </c>
      <c r="D1243" s="9" t="s">
        <v>228</v>
      </c>
      <c r="E1243" s="9" t="s">
        <v>227</v>
      </c>
      <c r="F1243" s="9" t="s">
        <v>5</v>
      </c>
      <c r="G1243" s="9" t="s">
        <v>518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06"/>
        <v>14_70-75</v>
      </c>
      <c r="O1243" s="17" t="str">
        <f t="shared" si="107"/>
        <v>7_70-80</v>
      </c>
      <c r="P1243" s="17" t="str">
        <f t="shared" si="108"/>
        <v>07_70-80</v>
      </c>
      <c r="Q1243" s="9" t="s">
        <v>870</v>
      </c>
      <c r="R1243" s="9" t="s">
        <v>631</v>
      </c>
      <c r="S1243" s="9">
        <f t="shared" si="110"/>
        <v>37878225</v>
      </c>
      <c r="T1243" s="9">
        <f t="shared" si="109"/>
        <v>509801</v>
      </c>
    </row>
    <row r="1244" spans="1:20" ht="14.45" x14ac:dyDescent="0.3">
      <c r="A1244" s="9">
        <v>422</v>
      </c>
      <c r="B1244" s="9" t="s">
        <v>15</v>
      </c>
      <c r="C1244" s="9" t="s">
        <v>216</v>
      </c>
      <c r="D1244" s="9" t="s">
        <v>228</v>
      </c>
      <c r="E1244" s="9" t="s">
        <v>227</v>
      </c>
      <c r="F1244" s="9" t="s">
        <v>5</v>
      </c>
      <c r="G1244" s="9" t="s">
        <v>169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06"/>
        <v>15_75-80</v>
      </c>
      <c r="O1244" s="17" t="str">
        <f t="shared" si="107"/>
        <v>7_70-80</v>
      </c>
      <c r="P1244" s="17" t="str">
        <f t="shared" si="108"/>
        <v>07_70-80</v>
      </c>
      <c r="Q1244" s="9" t="s">
        <v>870</v>
      </c>
      <c r="R1244" s="9" t="s">
        <v>631</v>
      </c>
      <c r="S1244" s="9">
        <f t="shared" si="110"/>
        <v>32323934</v>
      </c>
      <c r="T1244" s="9">
        <f t="shared" si="109"/>
        <v>435046</v>
      </c>
    </row>
    <row r="1245" spans="1:20" ht="14.45" x14ac:dyDescent="0.3">
      <c r="A1245" s="9">
        <v>217</v>
      </c>
      <c r="B1245" s="9" t="s">
        <v>15</v>
      </c>
      <c r="C1245" s="9" t="s">
        <v>504</v>
      </c>
      <c r="D1245" s="9" t="s">
        <v>224</v>
      </c>
      <c r="E1245" s="9" t="s">
        <v>227</v>
      </c>
      <c r="F1245" s="9" t="s">
        <v>1</v>
      </c>
      <c r="G1245" s="9" t="s">
        <v>303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06"/>
        <v>12_60-65</v>
      </c>
      <c r="O1245" s="17" t="str">
        <f t="shared" si="107"/>
        <v>6_60-70</v>
      </c>
      <c r="P1245" s="17" t="str">
        <f t="shared" si="108"/>
        <v>06_60-70</v>
      </c>
      <c r="Q1245" s="9" t="s">
        <v>870</v>
      </c>
      <c r="R1245" s="9" t="s">
        <v>631</v>
      </c>
      <c r="S1245" s="9">
        <f t="shared" si="110"/>
        <v>13569661</v>
      </c>
      <c r="T1245" s="9">
        <f t="shared" si="109"/>
        <v>182633</v>
      </c>
    </row>
    <row r="1246" spans="1:20" ht="14.45" x14ac:dyDescent="0.3">
      <c r="A1246" s="9">
        <v>330</v>
      </c>
      <c r="B1246" s="9" t="s">
        <v>15</v>
      </c>
      <c r="C1246" s="9" t="s">
        <v>758</v>
      </c>
      <c r="D1246" s="9" t="s">
        <v>224</v>
      </c>
      <c r="E1246" s="9" t="s">
        <v>227</v>
      </c>
      <c r="F1246" s="9" t="s">
        <v>5</v>
      </c>
      <c r="G1246" s="9" t="s">
        <v>518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06"/>
        <v>16_80-85</v>
      </c>
      <c r="O1246" s="17" t="str">
        <f t="shared" si="107"/>
        <v>8_80-90</v>
      </c>
      <c r="P1246" s="17" t="str">
        <f t="shared" si="108"/>
        <v>08_80&gt;</v>
      </c>
      <c r="Q1246" s="9" t="s">
        <v>870</v>
      </c>
      <c r="R1246" s="9" t="s">
        <v>631</v>
      </c>
      <c r="S1246" s="9">
        <f t="shared" si="110"/>
        <v>26930970</v>
      </c>
      <c r="T1246" s="9">
        <f t="shared" si="109"/>
        <v>362463</v>
      </c>
    </row>
    <row r="1247" spans="1:20" ht="14.45" x14ac:dyDescent="0.3">
      <c r="A1247" s="9">
        <v>322</v>
      </c>
      <c r="B1247" s="9" t="s">
        <v>15</v>
      </c>
      <c r="C1247" s="9" t="s">
        <v>217</v>
      </c>
      <c r="D1247" s="9" t="s">
        <v>224</v>
      </c>
      <c r="E1247" s="9" t="s">
        <v>227</v>
      </c>
      <c r="F1247" s="9" t="s">
        <v>5</v>
      </c>
      <c r="G1247" s="9" t="s">
        <v>169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06"/>
        <v>15_75-80</v>
      </c>
      <c r="O1247" s="17" t="str">
        <f t="shared" si="107"/>
        <v>7_70-80</v>
      </c>
      <c r="P1247" s="17" t="str">
        <f t="shared" si="108"/>
        <v>07_70-80</v>
      </c>
      <c r="Q1247" s="9" t="s">
        <v>870</v>
      </c>
      <c r="R1247" s="9" t="s">
        <v>631</v>
      </c>
      <c r="S1247" s="9">
        <f t="shared" si="110"/>
        <v>24788204</v>
      </c>
      <c r="T1247" s="9">
        <f t="shared" si="109"/>
        <v>333623</v>
      </c>
    </row>
    <row r="1248" spans="1:20" ht="14.45" x14ac:dyDescent="0.3">
      <c r="A1248" s="9">
        <v>187</v>
      </c>
      <c r="B1248" s="9" t="s">
        <v>15</v>
      </c>
      <c r="C1248" s="9" t="s">
        <v>218</v>
      </c>
      <c r="D1248" s="9" t="s">
        <v>228</v>
      </c>
      <c r="E1248" s="9" t="s">
        <v>227</v>
      </c>
      <c r="F1248" s="9" t="s">
        <v>5</v>
      </c>
      <c r="G1248" s="9" t="s">
        <v>169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06"/>
        <v>16_80-85</v>
      </c>
      <c r="O1248" s="17" t="str">
        <f t="shared" si="107"/>
        <v>8_80-90</v>
      </c>
      <c r="P1248" s="17" t="str">
        <f t="shared" si="108"/>
        <v>08_80&gt;</v>
      </c>
      <c r="Q1248" s="9" t="s">
        <v>870</v>
      </c>
      <c r="R1248" s="9" t="s">
        <v>631</v>
      </c>
      <c r="S1248" s="9">
        <f t="shared" si="110"/>
        <v>15128861</v>
      </c>
      <c r="T1248" s="9">
        <f t="shared" si="109"/>
        <v>203619</v>
      </c>
    </row>
    <row r="1249" spans="1:20" ht="14.45" x14ac:dyDescent="0.3">
      <c r="A1249" s="9">
        <v>206</v>
      </c>
      <c r="B1249" s="9" t="s">
        <v>15</v>
      </c>
      <c r="C1249" s="9" t="s">
        <v>599</v>
      </c>
      <c r="D1249" s="9" t="s">
        <v>228</v>
      </c>
      <c r="E1249" s="9" t="s">
        <v>227</v>
      </c>
      <c r="F1249" s="9" t="s">
        <v>5</v>
      </c>
      <c r="G1249" s="9" t="s">
        <v>518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06"/>
        <v>14_70-75</v>
      </c>
      <c r="O1249" s="17" t="str">
        <f t="shared" si="107"/>
        <v>7_70-80</v>
      </c>
      <c r="P1249" s="17" t="str">
        <f t="shared" si="108"/>
        <v>07_70-80</v>
      </c>
      <c r="Q1249" s="9" t="s">
        <v>870</v>
      </c>
      <c r="R1249" s="9" t="s">
        <v>631</v>
      </c>
      <c r="S1249" s="9">
        <f t="shared" si="110"/>
        <v>15122254</v>
      </c>
      <c r="T1249" s="9">
        <f t="shared" si="109"/>
        <v>203530</v>
      </c>
    </row>
    <row r="1250" spans="1:20" ht="14.45" x14ac:dyDescent="0.3">
      <c r="A1250" s="9">
        <v>42</v>
      </c>
      <c r="B1250" s="9" t="s">
        <v>15</v>
      </c>
      <c r="C1250" s="9" t="s">
        <v>219</v>
      </c>
      <c r="D1250" s="9" t="s">
        <v>228</v>
      </c>
      <c r="E1250" s="9" t="s">
        <v>227</v>
      </c>
      <c r="F1250" s="9" t="s">
        <v>5</v>
      </c>
      <c r="G1250" s="9" t="s">
        <v>169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06"/>
        <v>17_85-90</v>
      </c>
      <c r="O1250" s="17" t="str">
        <f t="shared" si="107"/>
        <v>8_80-90</v>
      </c>
      <c r="P1250" s="17" t="str">
        <f t="shared" si="108"/>
        <v>08_80&gt;</v>
      </c>
      <c r="Q1250" s="9" t="s">
        <v>870</v>
      </c>
      <c r="R1250" s="9" t="s">
        <v>631</v>
      </c>
      <c r="S1250" s="9">
        <f t="shared" si="110"/>
        <v>3761268</v>
      </c>
      <c r="T1250" s="9">
        <f t="shared" si="109"/>
        <v>50623</v>
      </c>
    </row>
    <row r="1251" spans="1:20" ht="14.45" x14ac:dyDescent="0.3">
      <c r="A1251" s="9">
        <v>15</v>
      </c>
      <c r="B1251" s="9" t="s">
        <v>15</v>
      </c>
      <c r="C1251" s="9" t="s">
        <v>760</v>
      </c>
      <c r="D1251" s="9" t="s">
        <v>228</v>
      </c>
      <c r="E1251" s="9" t="s">
        <v>227</v>
      </c>
      <c r="F1251" s="9" t="s">
        <v>5</v>
      </c>
      <c r="G1251" s="9" t="s">
        <v>518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06"/>
        <v>22_110-115</v>
      </c>
      <c r="O1251" s="17" t="str">
        <f t="shared" si="107"/>
        <v>11_110-120</v>
      </c>
      <c r="P1251" s="17" t="str">
        <f t="shared" si="108"/>
        <v>08_80&gt;</v>
      </c>
      <c r="Q1251" s="9" t="s">
        <v>870</v>
      </c>
      <c r="R1251" s="9" t="s">
        <v>631</v>
      </c>
      <c r="S1251" s="9">
        <f t="shared" si="110"/>
        <v>1701750</v>
      </c>
      <c r="T1251" s="9">
        <f t="shared" si="109"/>
        <v>22904</v>
      </c>
    </row>
    <row r="1252" spans="1:20" ht="14.45" x14ac:dyDescent="0.3">
      <c r="A1252" s="9">
        <v>2</v>
      </c>
      <c r="B1252" s="9" t="s">
        <v>15</v>
      </c>
      <c r="C1252" s="9" t="s">
        <v>600</v>
      </c>
      <c r="D1252" s="9" t="s">
        <v>228</v>
      </c>
      <c r="E1252" s="9" t="s">
        <v>227</v>
      </c>
      <c r="F1252" s="9" t="s">
        <v>1</v>
      </c>
      <c r="G1252" s="9" t="s">
        <v>303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06"/>
        <v>19_95-100</v>
      </c>
      <c r="O1252" s="17" t="str">
        <f t="shared" si="107"/>
        <v>9_90-100</v>
      </c>
      <c r="P1252" s="17" t="str">
        <f t="shared" si="108"/>
        <v>08_80&gt;</v>
      </c>
      <c r="Q1252" s="9" t="s">
        <v>870</v>
      </c>
      <c r="R1252" s="9" t="s">
        <v>631</v>
      </c>
      <c r="S1252" s="9">
        <f t="shared" si="110"/>
        <v>192600</v>
      </c>
      <c r="T1252" s="9">
        <f t="shared" si="109"/>
        <v>2592</v>
      </c>
    </row>
    <row r="1253" spans="1:20" ht="14.45" x14ac:dyDescent="0.3">
      <c r="A1253" s="9">
        <v>265</v>
      </c>
      <c r="B1253" s="9" t="s">
        <v>15</v>
      </c>
      <c r="C1253" s="9" t="s">
        <v>469</v>
      </c>
      <c r="D1253" s="9" t="s">
        <v>228</v>
      </c>
      <c r="E1253" s="9" t="s">
        <v>227</v>
      </c>
      <c r="F1253" s="9" t="s">
        <v>5</v>
      </c>
      <c r="G1253" s="9" t="s">
        <v>169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06"/>
        <v>22_110-115</v>
      </c>
      <c r="O1253" s="17" t="str">
        <f t="shared" si="107"/>
        <v>11_110-120</v>
      </c>
      <c r="P1253" s="17" t="str">
        <f t="shared" si="108"/>
        <v>08_80&gt;</v>
      </c>
      <c r="Q1253" s="9" t="s">
        <v>870</v>
      </c>
      <c r="R1253" s="9" t="s">
        <v>631</v>
      </c>
      <c r="S1253" s="9">
        <f t="shared" si="110"/>
        <v>29395655</v>
      </c>
      <c r="T1253" s="9">
        <f t="shared" si="109"/>
        <v>395635</v>
      </c>
    </row>
    <row r="1254" spans="1:20" ht="14.45" x14ac:dyDescent="0.3">
      <c r="A1254" s="9">
        <v>236</v>
      </c>
      <c r="B1254" s="9" t="s">
        <v>15</v>
      </c>
      <c r="C1254" s="9" t="s">
        <v>859</v>
      </c>
      <c r="D1254" s="9" t="s">
        <v>224</v>
      </c>
      <c r="E1254" s="9" t="s">
        <v>227</v>
      </c>
      <c r="F1254" s="9" t="s">
        <v>1</v>
      </c>
      <c r="G1254" s="9" t="s">
        <v>303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06"/>
        <v>18_90-95</v>
      </c>
      <c r="O1254" s="17" t="str">
        <f t="shared" si="107"/>
        <v>9_90-100</v>
      </c>
      <c r="P1254" s="17" t="str">
        <f t="shared" si="108"/>
        <v>08_80&gt;</v>
      </c>
      <c r="Q1254" s="9" t="s">
        <v>870</v>
      </c>
      <c r="R1254" s="9" t="s">
        <v>631</v>
      </c>
      <c r="S1254" s="9">
        <f t="shared" si="110"/>
        <v>22213028</v>
      </c>
      <c r="T1254" s="9">
        <f t="shared" si="109"/>
        <v>298964</v>
      </c>
    </row>
    <row r="1255" spans="1:20" ht="14.45" x14ac:dyDescent="0.3">
      <c r="A1255" s="9">
        <v>6</v>
      </c>
      <c r="B1255" s="9" t="s">
        <v>15</v>
      </c>
      <c r="C1255" s="9" t="s">
        <v>505</v>
      </c>
      <c r="D1255" s="9" t="s">
        <v>224</v>
      </c>
      <c r="E1255" s="9" t="s">
        <v>227</v>
      </c>
      <c r="F1255" s="9" t="s">
        <v>5</v>
      </c>
      <c r="G1255" s="9" t="s">
        <v>350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06"/>
        <v>26_130-135</v>
      </c>
      <c r="O1255" s="17" t="str">
        <f t="shared" si="107"/>
        <v>13_130-140</v>
      </c>
      <c r="P1255" s="17" t="str">
        <f t="shared" si="108"/>
        <v>08_80&gt;</v>
      </c>
      <c r="Q1255" s="9" t="s">
        <v>870</v>
      </c>
      <c r="R1255" s="9" t="s">
        <v>631</v>
      </c>
      <c r="S1255" s="9">
        <f t="shared" si="110"/>
        <v>792894</v>
      </c>
      <c r="T1255" s="9">
        <f t="shared" si="109"/>
        <v>10672</v>
      </c>
    </row>
    <row r="1256" spans="1:20" ht="14.45" x14ac:dyDescent="0.3">
      <c r="A1256" s="9">
        <v>23</v>
      </c>
      <c r="B1256" s="9" t="s">
        <v>15</v>
      </c>
      <c r="C1256" s="9" t="s">
        <v>530</v>
      </c>
      <c r="D1256" s="9" t="s">
        <v>230</v>
      </c>
      <c r="E1256" s="9" t="s">
        <v>227</v>
      </c>
      <c r="F1256" s="9" t="s">
        <v>5</v>
      </c>
      <c r="G1256" s="9" t="s">
        <v>350</v>
      </c>
      <c r="H1256" s="9" t="s">
        <v>601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06"/>
        <v>51_255-260</v>
      </c>
      <c r="O1256" s="17" t="str">
        <f t="shared" si="107"/>
        <v>25_250-260</v>
      </c>
      <c r="P1256" s="17" t="str">
        <f t="shared" si="108"/>
        <v>08_80&gt;</v>
      </c>
      <c r="Q1256" s="9" t="s">
        <v>870</v>
      </c>
      <c r="R1256" s="9" t="s">
        <v>631</v>
      </c>
      <c r="S1256" s="9">
        <f t="shared" si="110"/>
        <v>5947800</v>
      </c>
      <c r="T1256" s="9">
        <f t="shared" si="109"/>
        <v>80051</v>
      </c>
    </row>
    <row r="1257" spans="1:20" ht="14.45" x14ac:dyDescent="0.3">
      <c r="A1257" s="9">
        <v>21</v>
      </c>
      <c r="B1257" s="9" t="s">
        <v>15</v>
      </c>
      <c r="C1257" s="9" t="s">
        <v>470</v>
      </c>
      <c r="D1257" s="9" t="s">
        <v>230</v>
      </c>
      <c r="E1257" s="9" t="s">
        <v>227</v>
      </c>
      <c r="F1257" s="9" t="s">
        <v>5</v>
      </c>
      <c r="G1257" s="9" t="s">
        <v>169</v>
      </c>
      <c r="H1257" s="9" t="s">
        <v>187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06"/>
        <v>22_110-115</v>
      </c>
      <c r="O1257" s="17" t="str">
        <f t="shared" si="107"/>
        <v>11_110-120</v>
      </c>
      <c r="P1257" s="17" t="str">
        <f t="shared" si="108"/>
        <v>08_80&gt;</v>
      </c>
      <c r="Q1257" s="9" t="s">
        <v>870</v>
      </c>
      <c r="R1257" s="9" t="s">
        <v>631</v>
      </c>
      <c r="S1257" s="9">
        <f t="shared" si="110"/>
        <v>2386629</v>
      </c>
      <c r="T1257" s="9">
        <f t="shared" si="109"/>
        <v>32122</v>
      </c>
    </row>
    <row r="1258" spans="1:20" ht="14.45" x14ac:dyDescent="0.3">
      <c r="A1258" s="9">
        <v>42</v>
      </c>
      <c r="B1258" s="9" t="s">
        <v>15</v>
      </c>
      <c r="C1258" s="9" t="s">
        <v>552</v>
      </c>
      <c r="D1258" s="9" t="s">
        <v>230</v>
      </c>
      <c r="E1258" s="9" t="s">
        <v>227</v>
      </c>
      <c r="F1258" s="9" t="s">
        <v>5</v>
      </c>
      <c r="G1258" s="9" t="s">
        <v>350</v>
      </c>
      <c r="H1258" s="9" t="s">
        <v>157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06"/>
        <v>81_405-410</v>
      </c>
      <c r="O1258" s="17" t="str">
        <f t="shared" si="107"/>
        <v>40_400-410</v>
      </c>
      <c r="P1258" s="17" t="str">
        <f t="shared" si="108"/>
        <v>08_80&gt;</v>
      </c>
      <c r="Q1258" s="9" t="s">
        <v>870</v>
      </c>
      <c r="R1258" s="9" t="s">
        <v>631</v>
      </c>
      <c r="S1258" s="9">
        <f t="shared" si="110"/>
        <v>17015964</v>
      </c>
      <c r="T1258" s="9">
        <f t="shared" si="109"/>
        <v>229017</v>
      </c>
    </row>
    <row r="1259" spans="1:20" ht="14.45" x14ac:dyDescent="0.3">
      <c r="A1259" s="9">
        <v>20</v>
      </c>
      <c r="B1259" s="9" t="s">
        <v>15</v>
      </c>
      <c r="C1259" s="9" t="s">
        <v>471</v>
      </c>
      <c r="D1259" s="9" t="s">
        <v>230</v>
      </c>
      <c r="E1259" s="9" t="s">
        <v>227</v>
      </c>
      <c r="F1259" s="9" t="s">
        <v>5</v>
      </c>
      <c r="G1259" s="9" t="s">
        <v>169</v>
      </c>
      <c r="H1259" s="9" t="s">
        <v>186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06"/>
        <v>28_140-145</v>
      </c>
      <c r="O1259" s="17" t="str">
        <f t="shared" si="107"/>
        <v>14_140-150</v>
      </c>
      <c r="P1259" s="17" t="str">
        <f t="shared" si="108"/>
        <v>08_80&gt;</v>
      </c>
      <c r="Q1259" s="9" t="s">
        <v>870</v>
      </c>
      <c r="R1259" s="9" t="s">
        <v>631</v>
      </c>
      <c r="S1259" s="9">
        <f t="shared" si="110"/>
        <v>2877000</v>
      </c>
      <c r="T1259" s="9">
        <f t="shared" si="109"/>
        <v>38721</v>
      </c>
    </row>
    <row r="1260" spans="1:20" ht="14.45" x14ac:dyDescent="0.3">
      <c r="A1260" s="9">
        <v>15</v>
      </c>
      <c r="B1260" s="9" t="s">
        <v>15</v>
      </c>
      <c r="C1260" s="9" t="s">
        <v>531</v>
      </c>
      <c r="D1260" s="9" t="s">
        <v>230</v>
      </c>
      <c r="E1260" s="9" t="s">
        <v>227</v>
      </c>
      <c r="F1260" s="9" t="s">
        <v>5</v>
      </c>
      <c r="G1260" s="9" t="s">
        <v>350</v>
      </c>
      <c r="H1260" s="9" t="s">
        <v>532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06"/>
        <v>23_115-120</v>
      </c>
      <c r="O1260" s="17" t="str">
        <f t="shared" si="107"/>
        <v>11_110-120</v>
      </c>
      <c r="P1260" s="17" t="str">
        <f t="shared" si="108"/>
        <v>08_80&gt;</v>
      </c>
      <c r="Q1260" s="9" t="s">
        <v>870</v>
      </c>
      <c r="R1260" s="9" t="s">
        <v>631</v>
      </c>
      <c r="S1260" s="9">
        <f t="shared" si="110"/>
        <v>1775310</v>
      </c>
      <c r="T1260" s="9">
        <f t="shared" si="109"/>
        <v>23894</v>
      </c>
    </row>
    <row r="1261" spans="1:20" ht="14.45" x14ac:dyDescent="0.3">
      <c r="A1261" s="9">
        <v>17</v>
      </c>
      <c r="B1261" s="9" t="s">
        <v>15</v>
      </c>
      <c r="C1261" s="9" t="s">
        <v>553</v>
      </c>
      <c r="D1261" s="9" t="s">
        <v>230</v>
      </c>
      <c r="E1261" s="9" t="s">
        <v>227</v>
      </c>
      <c r="F1261" s="9" t="s">
        <v>5</v>
      </c>
      <c r="G1261" s="9" t="s">
        <v>350</v>
      </c>
      <c r="H1261" s="9" t="s">
        <v>554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06"/>
        <v>39_195-200</v>
      </c>
      <c r="O1261" s="17" t="str">
        <f t="shared" si="107"/>
        <v>19_190-200</v>
      </c>
      <c r="P1261" s="17" t="str">
        <f t="shared" si="108"/>
        <v>08_80&gt;</v>
      </c>
      <c r="Q1261" s="9" t="s">
        <v>870</v>
      </c>
      <c r="R1261" s="9" t="s">
        <v>631</v>
      </c>
      <c r="S1261" s="9">
        <f t="shared" si="110"/>
        <v>3388780</v>
      </c>
      <c r="T1261" s="9">
        <f t="shared" si="109"/>
        <v>45609</v>
      </c>
    </row>
    <row r="1262" spans="1:20" ht="14.45" x14ac:dyDescent="0.3">
      <c r="A1262" s="9">
        <v>1</v>
      </c>
      <c r="B1262" s="9" t="s">
        <v>15</v>
      </c>
      <c r="C1262" s="9" t="s">
        <v>860</v>
      </c>
      <c r="D1262" s="9" t="s">
        <v>230</v>
      </c>
      <c r="E1262" s="9" t="s">
        <v>227</v>
      </c>
      <c r="F1262" s="9" t="s">
        <v>5</v>
      </c>
      <c r="G1262" s="9" t="s">
        <v>75</v>
      </c>
      <c r="H1262" s="9" t="s">
        <v>184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06"/>
        <v>41_205-210</v>
      </c>
      <c r="O1262" s="17" t="str">
        <f t="shared" si="107"/>
        <v>20_200-210</v>
      </c>
      <c r="P1262" s="17" t="str">
        <f t="shared" si="108"/>
        <v>08_80&gt;</v>
      </c>
      <c r="Q1262" s="9" t="s">
        <v>870</v>
      </c>
      <c r="R1262" s="9" t="s">
        <v>631</v>
      </c>
      <c r="S1262" s="9">
        <f t="shared" si="110"/>
        <v>208600</v>
      </c>
      <c r="T1262" s="9">
        <f t="shared" si="109"/>
        <v>2808</v>
      </c>
    </row>
    <row r="1263" spans="1:20" ht="14.45" x14ac:dyDescent="0.3">
      <c r="A1263" s="9">
        <v>351</v>
      </c>
      <c r="B1263" s="9" t="s">
        <v>15</v>
      </c>
      <c r="C1263" s="9" t="s">
        <v>472</v>
      </c>
      <c r="D1263" s="9" t="s">
        <v>228</v>
      </c>
      <c r="E1263" s="9" t="s">
        <v>227</v>
      </c>
      <c r="F1263" s="9" t="s">
        <v>1</v>
      </c>
      <c r="G1263" s="9" t="s">
        <v>303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06"/>
        <v>18_90-95</v>
      </c>
      <c r="O1263" s="17" t="str">
        <f t="shared" si="107"/>
        <v>9_90-100</v>
      </c>
      <c r="P1263" s="17" t="str">
        <f t="shared" si="108"/>
        <v>08_80&gt;</v>
      </c>
      <c r="Q1263" s="9" t="s">
        <v>870</v>
      </c>
      <c r="R1263" s="9" t="s">
        <v>631</v>
      </c>
      <c r="S1263" s="9">
        <f t="shared" si="110"/>
        <v>32255847</v>
      </c>
      <c r="T1263" s="9">
        <f t="shared" si="109"/>
        <v>434130</v>
      </c>
    </row>
    <row r="1264" spans="1:20" ht="14.45" x14ac:dyDescent="0.3">
      <c r="A1264" s="9">
        <v>981</v>
      </c>
      <c r="B1264" s="9" t="s">
        <v>15</v>
      </c>
      <c r="C1264" s="9" t="s">
        <v>371</v>
      </c>
      <c r="D1264" s="9" t="s">
        <v>228</v>
      </c>
      <c r="E1264" s="9" t="s">
        <v>227</v>
      </c>
      <c r="F1264" s="9" t="s">
        <v>5</v>
      </c>
      <c r="G1264" s="9" t="s">
        <v>169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06"/>
        <v>21_105-110</v>
      </c>
      <c r="O1264" s="17" t="str">
        <f t="shared" si="107"/>
        <v>10_100-110</v>
      </c>
      <c r="P1264" s="17" t="str">
        <f t="shared" si="108"/>
        <v>08_80&gt;</v>
      </c>
      <c r="Q1264" s="9" t="s">
        <v>870</v>
      </c>
      <c r="R1264" s="9" t="s">
        <v>631</v>
      </c>
      <c r="S1264" s="9">
        <f t="shared" si="110"/>
        <v>105591897</v>
      </c>
      <c r="T1264" s="9">
        <f t="shared" si="109"/>
        <v>1421156</v>
      </c>
    </row>
    <row r="1265" spans="1:20" ht="14.45" x14ac:dyDescent="0.3">
      <c r="A1265" s="9">
        <v>17</v>
      </c>
      <c r="B1265" s="9" t="s">
        <v>15</v>
      </c>
      <c r="C1265" s="9" t="s">
        <v>506</v>
      </c>
      <c r="D1265" s="9" t="s">
        <v>228</v>
      </c>
      <c r="E1265" s="9" t="s">
        <v>227</v>
      </c>
      <c r="F1265" s="9" t="s">
        <v>1</v>
      </c>
      <c r="G1265" s="9" t="s">
        <v>303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06"/>
        <v>20_100-105</v>
      </c>
      <c r="O1265" s="17" t="str">
        <f t="shared" si="107"/>
        <v>10_100-110</v>
      </c>
      <c r="P1265" s="17" t="str">
        <f t="shared" si="108"/>
        <v>08_80&gt;</v>
      </c>
      <c r="Q1265" s="9" t="s">
        <v>870</v>
      </c>
      <c r="R1265" s="9" t="s">
        <v>631</v>
      </c>
      <c r="S1265" s="9">
        <f t="shared" si="110"/>
        <v>1759483</v>
      </c>
      <c r="T1265" s="9">
        <f t="shared" si="109"/>
        <v>23681</v>
      </c>
    </row>
    <row r="1266" spans="1:20" ht="14.45" x14ac:dyDescent="0.3">
      <c r="A1266" s="9">
        <v>99</v>
      </c>
      <c r="B1266" s="9" t="s">
        <v>15</v>
      </c>
      <c r="C1266" s="9" t="s">
        <v>372</v>
      </c>
      <c r="D1266" s="9" t="s">
        <v>228</v>
      </c>
      <c r="E1266" s="9" t="s">
        <v>227</v>
      </c>
      <c r="F1266" s="9" t="s">
        <v>5</v>
      </c>
      <c r="G1266" s="9" t="s">
        <v>169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06"/>
        <v>24_120-125</v>
      </c>
      <c r="O1266" s="17" t="str">
        <f t="shared" si="107"/>
        <v>12_120-130</v>
      </c>
      <c r="P1266" s="17" t="str">
        <f t="shared" si="108"/>
        <v>08_80&gt;</v>
      </c>
      <c r="Q1266" s="9" t="s">
        <v>870</v>
      </c>
      <c r="R1266" s="9" t="s">
        <v>631</v>
      </c>
      <c r="S1266" s="9">
        <f t="shared" si="110"/>
        <v>12033351</v>
      </c>
      <c r="T1266" s="9">
        <f t="shared" si="109"/>
        <v>161956</v>
      </c>
    </row>
    <row r="1267" spans="1:20" ht="14.45" x14ac:dyDescent="0.3">
      <c r="A1267" s="9">
        <v>558</v>
      </c>
      <c r="B1267" s="9" t="s">
        <v>15</v>
      </c>
      <c r="C1267" s="9" t="s">
        <v>423</v>
      </c>
      <c r="D1267" s="9" t="s">
        <v>222</v>
      </c>
      <c r="E1267" s="9" t="s">
        <v>227</v>
      </c>
      <c r="F1267" s="9" t="s">
        <v>5</v>
      </c>
      <c r="G1267" s="9" t="s">
        <v>169</v>
      </c>
      <c r="H1267" s="9" t="s">
        <v>367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06"/>
        <v>21_105-110</v>
      </c>
      <c r="O1267" s="17" t="str">
        <f t="shared" si="107"/>
        <v>10_100-110</v>
      </c>
      <c r="P1267" s="17" t="str">
        <f t="shared" si="108"/>
        <v>08_80&gt;</v>
      </c>
      <c r="Q1267" s="9" t="s">
        <v>870</v>
      </c>
      <c r="R1267" s="9" t="s">
        <v>631</v>
      </c>
      <c r="S1267" s="9">
        <f t="shared" si="110"/>
        <v>60521796</v>
      </c>
      <c r="T1267" s="9">
        <f t="shared" si="109"/>
        <v>814560</v>
      </c>
    </row>
    <row r="1268" spans="1:20" ht="14.45" x14ac:dyDescent="0.3">
      <c r="A1268" s="9">
        <v>6</v>
      </c>
      <c r="B1268" s="9" t="s">
        <v>15</v>
      </c>
      <c r="C1268" s="9" t="s">
        <v>861</v>
      </c>
      <c r="D1268" s="9" t="s">
        <v>225</v>
      </c>
      <c r="E1268" s="9" t="s">
        <v>227</v>
      </c>
      <c r="F1268" s="9" t="s">
        <v>5</v>
      </c>
      <c r="G1268" s="9" t="s">
        <v>350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06"/>
        <v>56_280-285</v>
      </c>
      <c r="O1268" s="17" t="str">
        <f t="shared" si="107"/>
        <v>28_280-290</v>
      </c>
      <c r="P1268" s="17" t="str">
        <f t="shared" si="108"/>
        <v>08_80&gt;</v>
      </c>
      <c r="Q1268" s="9" t="s">
        <v>870</v>
      </c>
      <c r="R1268" s="9" t="s">
        <v>631</v>
      </c>
      <c r="S1268" s="9">
        <f t="shared" si="110"/>
        <v>1708680</v>
      </c>
      <c r="T1268" s="9">
        <f t="shared" si="109"/>
        <v>22997</v>
      </c>
    </row>
    <row r="1269" spans="1:20" ht="14.45" x14ac:dyDescent="0.3">
      <c r="A1269" s="9">
        <v>9</v>
      </c>
      <c r="B1269" s="9" t="s">
        <v>15</v>
      </c>
      <c r="C1269" s="9" t="s">
        <v>556</v>
      </c>
      <c r="D1269" s="9" t="s">
        <v>222</v>
      </c>
      <c r="E1269" s="9" t="s">
        <v>227</v>
      </c>
      <c r="F1269" s="9" t="s">
        <v>5</v>
      </c>
      <c r="G1269" s="9" t="s">
        <v>350</v>
      </c>
      <c r="H1269" s="9" t="s">
        <v>557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06"/>
        <v>21_105-110</v>
      </c>
      <c r="O1269" s="17" t="str">
        <f t="shared" si="107"/>
        <v>10_100-110</v>
      </c>
      <c r="P1269" s="17" t="str">
        <f t="shared" si="108"/>
        <v>08_80&gt;</v>
      </c>
      <c r="Q1269" s="9" t="s">
        <v>870</v>
      </c>
      <c r="R1269" s="9" t="s">
        <v>631</v>
      </c>
      <c r="S1269" s="9">
        <f t="shared" si="110"/>
        <v>971613</v>
      </c>
      <c r="T1269" s="9">
        <f t="shared" si="109"/>
        <v>13077</v>
      </c>
    </row>
    <row r="1270" spans="1:20" ht="14.45" x14ac:dyDescent="0.3">
      <c r="A1270" s="9">
        <v>1</v>
      </c>
      <c r="B1270" s="9" t="s">
        <v>15</v>
      </c>
      <c r="C1270" s="9" t="s">
        <v>108</v>
      </c>
      <c r="D1270" s="9" t="s">
        <v>228</v>
      </c>
      <c r="E1270" s="9" t="s">
        <v>227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06"/>
        <v>19_95-100</v>
      </c>
      <c r="O1270" s="17" t="str">
        <f t="shared" si="107"/>
        <v>9_90-100</v>
      </c>
      <c r="P1270" s="17" t="str">
        <f t="shared" si="108"/>
        <v>08_80&gt;</v>
      </c>
      <c r="Q1270" s="9" t="s">
        <v>870</v>
      </c>
      <c r="R1270" s="9" t="s">
        <v>631</v>
      </c>
      <c r="S1270" s="9">
        <f t="shared" si="110"/>
        <v>96948</v>
      </c>
      <c r="T1270" s="9">
        <f t="shared" si="109"/>
        <v>1305</v>
      </c>
    </row>
    <row r="1271" spans="1:20" ht="14.45" x14ac:dyDescent="0.3">
      <c r="A1271" s="9">
        <v>87</v>
      </c>
      <c r="B1271" s="9" t="s">
        <v>15</v>
      </c>
      <c r="C1271" s="9" t="s">
        <v>764</v>
      </c>
      <c r="D1271" s="9" t="s">
        <v>228</v>
      </c>
      <c r="E1271" s="9" t="s">
        <v>227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06"/>
        <v>21_105-110</v>
      </c>
      <c r="O1271" s="17" t="str">
        <f t="shared" si="107"/>
        <v>10_100-110</v>
      </c>
      <c r="P1271" s="17" t="str">
        <f t="shared" si="108"/>
        <v>08_80&gt;</v>
      </c>
      <c r="Q1271" s="9" t="s">
        <v>870</v>
      </c>
      <c r="R1271" s="9" t="s">
        <v>631</v>
      </c>
      <c r="S1271" s="9">
        <f t="shared" si="110"/>
        <v>9293601</v>
      </c>
      <c r="T1271" s="9">
        <f t="shared" si="109"/>
        <v>125082</v>
      </c>
    </row>
    <row r="1272" spans="1:20" ht="14.45" x14ac:dyDescent="0.3">
      <c r="A1272" s="9">
        <v>31</v>
      </c>
      <c r="B1272" s="9" t="s">
        <v>15</v>
      </c>
      <c r="C1272" s="9" t="s">
        <v>110</v>
      </c>
      <c r="D1272" s="9" t="s">
        <v>222</v>
      </c>
      <c r="E1272" s="9" t="s">
        <v>227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06"/>
        <v>24_120-125</v>
      </c>
      <c r="O1272" s="17" t="str">
        <f t="shared" si="107"/>
        <v>12_120-130</v>
      </c>
      <c r="P1272" s="17" t="str">
        <f t="shared" si="108"/>
        <v>08_80&gt;</v>
      </c>
      <c r="Q1272" s="9" t="s">
        <v>870</v>
      </c>
      <c r="R1272" s="9" t="s">
        <v>631</v>
      </c>
      <c r="S1272" s="9">
        <f t="shared" si="110"/>
        <v>3783550</v>
      </c>
      <c r="T1272" s="9">
        <f t="shared" si="109"/>
        <v>50923</v>
      </c>
    </row>
    <row r="1273" spans="1:20" ht="14.45" x14ac:dyDescent="0.3">
      <c r="A1273" s="9">
        <v>44</v>
      </c>
      <c r="B1273" s="9" t="s">
        <v>15</v>
      </c>
      <c r="C1273" s="9" t="s">
        <v>122</v>
      </c>
      <c r="D1273" s="9" t="s">
        <v>228</v>
      </c>
      <c r="E1273" s="9" t="s">
        <v>227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06"/>
        <v>27_135-140</v>
      </c>
      <c r="O1273" s="17" t="str">
        <f t="shared" si="107"/>
        <v>13_130-140</v>
      </c>
      <c r="P1273" s="17" t="str">
        <f t="shared" si="108"/>
        <v>08_80&gt;</v>
      </c>
      <c r="Q1273" s="9" t="s">
        <v>870</v>
      </c>
      <c r="R1273" s="9" t="s">
        <v>631</v>
      </c>
      <c r="S1273" s="9">
        <f t="shared" si="110"/>
        <v>5960064</v>
      </c>
      <c r="T1273" s="9">
        <f t="shared" si="109"/>
        <v>80216</v>
      </c>
    </row>
    <row r="1274" spans="1:20" ht="14.45" x14ac:dyDescent="0.3">
      <c r="A1274" s="9">
        <v>264</v>
      </c>
      <c r="B1274" s="9" t="s">
        <v>15</v>
      </c>
      <c r="C1274" s="9" t="s">
        <v>373</v>
      </c>
      <c r="D1274" s="9" t="s">
        <v>228</v>
      </c>
      <c r="E1274" s="9" t="s">
        <v>227</v>
      </c>
      <c r="F1274" s="9" t="s">
        <v>5</v>
      </c>
      <c r="G1274" s="9" t="s">
        <v>169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06"/>
        <v>29_145-150</v>
      </c>
      <c r="O1274" s="17" t="str">
        <f t="shared" si="107"/>
        <v>14_140-150</v>
      </c>
      <c r="P1274" s="17" t="str">
        <f t="shared" si="108"/>
        <v>08_80&gt;</v>
      </c>
      <c r="Q1274" s="9" t="s">
        <v>870</v>
      </c>
      <c r="R1274" s="9" t="s">
        <v>631</v>
      </c>
      <c r="S1274" s="9">
        <f t="shared" si="110"/>
        <v>39510240</v>
      </c>
      <c r="T1274" s="9">
        <f t="shared" si="109"/>
        <v>531766</v>
      </c>
    </row>
    <row r="1275" spans="1:20" ht="14.45" x14ac:dyDescent="0.3">
      <c r="A1275" s="9">
        <v>3</v>
      </c>
      <c r="B1275" s="9" t="s">
        <v>15</v>
      </c>
      <c r="C1275" s="9" t="s">
        <v>185</v>
      </c>
      <c r="D1275" s="9" t="s">
        <v>225</v>
      </c>
      <c r="E1275" s="9" t="s">
        <v>227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1">CONCATENATE(ROUNDDOWN(M1275/5000,0),"_",ROUNDDOWN(M1275/5000,0)*5,"-",ROUNDUP((M1275+1)/5000,0)*5)</f>
        <v>42_210-215</v>
      </c>
      <c r="O1275" s="17" t="str">
        <f t="shared" ref="O1275:O1338" si="112">CONCATENATE(ROUNDDOWN(M1275/10000,0),"_",ROUNDDOWN(M1275/10000,0)*10,"-",ROUNDUP((M1275+1)/10000,0)*10)</f>
        <v>21_210-220</v>
      </c>
      <c r="P1275" s="17" t="str">
        <f t="shared" ref="P1275:P1338" si="113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870</v>
      </c>
      <c r="R1275" s="9" t="s">
        <v>631</v>
      </c>
      <c r="S1275" s="9">
        <f t="shared" si="110"/>
        <v>633000</v>
      </c>
      <c r="T1275" s="9">
        <f t="shared" ref="T1275:T1338" si="114">ROUND(S1275/74.3,0)</f>
        <v>8520</v>
      </c>
    </row>
    <row r="1276" spans="1:20" ht="14.45" x14ac:dyDescent="0.3">
      <c r="A1276" s="9">
        <v>6</v>
      </c>
      <c r="B1276" s="9" t="s">
        <v>15</v>
      </c>
      <c r="C1276" s="9" t="s">
        <v>558</v>
      </c>
      <c r="D1276" s="9" t="s">
        <v>225</v>
      </c>
      <c r="E1276" s="9" t="s">
        <v>227</v>
      </c>
      <c r="F1276" s="9" t="s">
        <v>5</v>
      </c>
      <c r="G1276" s="9" t="s">
        <v>350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1"/>
        <v>39_195-200</v>
      </c>
      <c r="O1276" s="17" t="str">
        <f t="shared" si="112"/>
        <v>19_190-200</v>
      </c>
      <c r="P1276" s="17" t="str">
        <f t="shared" si="113"/>
        <v>08_80&gt;</v>
      </c>
      <c r="Q1276" s="9" t="s">
        <v>870</v>
      </c>
      <c r="R1276" s="9" t="s">
        <v>631</v>
      </c>
      <c r="S1276" s="9">
        <f t="shared" si="110"/>
        <v>1171878</v>
      </c>
      <c r="T1276" s="9">
        <f t="shared" si="114"/>
        <v>15772</v>
      </c>
    </row>
    <row r="1277" spans="1:20" ht="14.45" x14ac:dyDescent="0.3">
      <c r="A1277" s="9">
        <v>3</v>
      </c>
      <c r="B1277" s="9" t="s">
        <v>15</v>
      </c>
      <c r="C1277" s="9" t="s">
        <v>603</v>
      </c>
      <c r="D1277" s="9" t="s">
        <v>228</v>
      </c>
      <c r="E1277" s="9" t="s">
        <v>227</v>
      </c>
      <c r="F1277" s="9" t="s">
        <v>5</v>
      </c>
      <c r="G1277" s="9" t="s">
        <v>795</v>
      </c>
      <c r="H1277" s="9" t="s">
        <v>2</v>
      </c>
      <c r="I1277" s="9">
        <v>13</v>
      </c>
      <c r="J1277" s="9" t="s">
        <v>604</v>
      </c>
      <c r="K1277" s="9" t="s">
        <v>7</v>
      </c>
      <c r="L1277" s="9" t="s">
        <v>47</v>
      </c>
      <c r="M1277" s="9">
        <v>329990</v>
      </c>
      <c r="N1277" s="17" t="str">
        <f t="shared" si="111"/>
        <v>65_325-330</v>
      </c>
      <c r="O1277" s="17" t="str">
        <f t="shared" si="112"/>
        <v>32_320-330</v>
      </c>
      <c r="P1277" s="17" t="str">
        <f t="shared" si="113"/>
        <v>08_80&gt;</v>
      </c>
      <c r="Q1277" s="9" t="s">
        <v>870</v>
      </c>
      <c r="R1277" s="9" t="s">
        <v>631</v>
      </c>
      <c r="S1277" s="9">
        <f t="shared" si="110"/>
        <v>989970</v>
      </c>
      <c r="T1277" s="9">
        <f t="shared" si="114"/>
        <v>13324</v>
      </c>
    </row>
    <row r="1278" spans="1:20" ht="14.45" x14ac:dyDescent="0.3">
      <c r="A1278" s="9">
        <v>53</v>
      </c>
      <c r="B1278" s="9" t="s">
        <v>15</v>
      </c>
      <c r="C1278" s="9" t="s">
        <v>765</v>
      </c>
      <c r="D1278" s="9" t="s">
        <v>228</v>
      </c>
      <c r="E1278" s="9" t="s">
        <v>227</v>
      </c>
      <c r="F1278" s="9" t="s">
        <v>5</v>
      </c>
      <c r="G1278" s="9" t="s">
        <v>518</v>
      </c>
      <c r="H1278" s="9" t="s">
        <v>2</v>
      </c>
      <c r="I1278" s="9">
        <v>13</v>
      </c>
      <c r="J1278" s="9" t="s">
        <v>766</v>
      </c>
      <c r="K1278" s="9" t="s">
        <v>7</v>
      </c>
      <c r="L1278" s="9" t="s">
        <v>50</v>
      </c>
      <c r="M1278" s="9">
        <v>209000</v>
      </c>
      <c r="N1278" s="17" t="str">
        <f t="shared" si="111"/>
        <v>41_205-210</v>
      </c>
      <c r="O1278" s="17" t="str">
        <f t="shared" si="112"/>
        <v>20_200-210</v>
      </c>
      <c r="P1278" s="17" t="str">
        <f t="shared" si="113"/>
        <v>08_80&gt;</v>
      </c>
      <c r="Q1278" s="9" t="s">
        <v>870</v>
      </c>
      <c r="R1278" s="9" t="s">
        <v>631</v>
      </c>
      <c r="S1278" s="9">
        <f t="shared" si="110"/>
        <v>11077000</v>
      </c>
      <c r="T1278" s="9">
        <f t="shared" si="114"/>
        <v>149085</v>
      </c>
    </row>
    <row r="1279" spans="1:20" ht="14.45" x14ac:dyDescent="0.3">
      <c r="A1279" s="9">
        <v>1</v>
      </c>
      <c r="B1279" s="9" t="s">
        <v>15</v>
      </c>
      <c r="C1279" s="9" t="s">
        <v>473</v>
      </c>
      <c r="D1279" s="9" t="s">
        <v>228</v>
      </c>
      <c r="E1279" s="9" t="s">
        <v>227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474</v>
      </c>
      <c r="K1279" s="9" t="s">
        <v>7</v>
      </c>
      <c r="L1279" s="9" t="s">
        <v>50</v>
      </c>
      <c r="M1279" s="9">
        <v>134125</v>
      </c>
      <c r="N1279" s="17" t="str">
        <f t="shared" si="111"/>
        <v>26_130-135</v>
      </c>
      <c r="O1279" s="17" t="str">
        <f t="shared" si="112"/>
        <v>13_130-140</v>
      </c>
      <c r="P1279" s="17" t="str">
        <f t="shared" si="113"/>
        <v>08_80&gt;</v>
      </c>
      <c r="Q1279" s="9" t="s">
        <v>870</v>
      </c>
      <c r="R1279" s="9" t="s">
        <v>631</v>
      </c>
      <c r="S1279" s="9">
        <f t="shared" si="110"/>
        <v>134125</v>
      </c>
      <c r="T1279" s="9">
        <f t="shared" si="114"/>
        <v>1805</v>
      </c>
    </row>
    <row r="1280" spans="1:20" ht="14.45" x14ac:dyDescent="0.3">
      <c r="A1280" s="9">
        <v>10</v>
      </c>
      <c r="B1280" s="9" t="s">
        <v>15</v>
      </c>
      <c r="C1280" s="9" t="s">
        <v>143</v>
      </c>
      <c r="D1280" s="9" t="s">
        <v>228</v>
      </c>
      <c r="E1280" s="9" t="s">
        <v>227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144</v>
      </c>
      <c r="K1280" s="9" t="s">
        <v>7</v>
      </c>
      <c r="L1280" s="9" t="s">
        <v>50</v>
      </c>
      <c r="M1280" s="9">
        <v>144242</v>
      </c>
      <c r="N1280" s="17" t="str">
        <f t="shared" si="111"/>
        <v>28_140-145</v>
      </c>
      <c r="O1280" s="17" t="str">
        <f t="shared" si="112"/>
        <v>14_140-150</v>
      </c>
      <c r="P1280" s="17" t="str">
        <f t="shared" si="113"/>
        <v>08_80&gt;</v>
      </c>
      <c r="Q1280" s="9" t="s">
        <v>870</v>
      </c>
      <c r="R1280" s="9" t="s">
        <v>631</v>
      </c>
      <c r="S1280" s="9">
        <f t="shared" si="110"/>
        <v>1442420</v>
      </c>
      <c r="T1280" s="9">
        <f t="shared" si="114"/>
        <v>19413</v>
      </c>
    </row>
    <row r="1281" spans="1:20" ht="14.45" x14ac:dyDescent="0.3">
      <c r="A1281" s="9">
        <v>66</v>
      </c>
      <c r="B1281" s="9" t="s">
        <v>15</v>
      </c>
      <c r="C1281" s="9" t="s">
        <v>424</v>
      </c>
      <c r="D1281" s="9" t="s">
        <v>228</v>
      </c>
      <c r="E1281" s="9" t="s">
        <v>227</v>
      </c>
      <c r="F1281" s="9" t="s">
        <v>5</v>
      </c>
      <c r="G1281" s="9" t="s">
        <v>169</v>
      </c>
      <c r="H1281" s="9" t="s">
        <v>2</v>
      </c>
      <c r="I1281" s="9">
        <v>14</v>
      </c>
      <c r="J1281" s="9" t="s">
        <v>144</v>
      </c>
      <c r="K1281" s="9" t="s">
        <v>7</v>
      </c>
      <c r="L1281" s="9" t="s">
        <v>50</v>
      </c>
      <c r="M1281" s="9">
        <v>179573</v>
      </c>
      <c r="N1281" s="17" t="str">
        <f t="shared" si="111"/>
        <v>35_175-180</v>
      </c>
      <c r="O1281" s="17" t="str">
        <f t="shared" si="112"/>
        <v>17_170-180</v>
      </c>
      <c r="P1281" s="17" t="str">
        <f t="shared" si="113"/>
        <v>08_80&gt;</v>
      </c>
      <c r="Q1281" s="9" t="s">
        <v>870</v>
      </c>
      <c r="R1281" s="9" t="s">
        <v>631</v>
      </c>
      <c r="S1281" s="9">
        <f t="shared" si="110"/>
        <v>11851818</v>
      </c>
      <c r="T1281" s="9">
        <f t="shared" si="114"/>
        <v>159513</v>
      </c>
    </row>
    <row r="1282" spans="1:20" ht="14.45" x14ac:dyDescent="0.3">
      <c r="A1282" s="9">
        <v>67</v>
      </c>
      <c r="B1282" s="9" t="s">
        <v>15</v>
      </c>
      <c r="C1282" s="9" t="s">
        <v>500</v>
      </c>
      <c r="D1282" s="9" t="s">
        <v>228</v>
      </c>
      <c r="E1282" s="9" t="s">
        <v>227</v>
      </c>
      <c r="F1282" s="9" t="s">
        <v>1</v>
      </c>
      <c r="G1282" s="9" t="s">
        <v>303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1"/>
        <v>18_90-95</v>
      </c>
      <c r="O1282" s="17" t="str">
        <f t="shared" si="112"/>
        <v>9_90-100</v>
      </c>
      <c r="P1282" s="17" t="str">
        <f t="shared" si="113"/>
        <v>08_80&gt;</v>
      </c>
      <c r="Q1282" s="9" t="s">
        <v>870</v>
      </c>
      <c r="R1282" s="9" t="s">
        <v>631</v>
      </c>
      <c r="S1282" s="9">
        <f t="shared" si="110"/>
        <v>6257331</v>
      </c>
      <c r="T1282" s="9">
        <f t="shared" si="114"/>
        <v>84217</v>
      </c>
    </row>
    <row r="1283" spans="1:20" ht="14.45" x14ac:dyDescent="0.3">
      <c r="A1283" s="9">
        <v>395</v>
      </c>
      <c r="B1283" s="9" t="s">
        <v>15</v>
      </c>
      <c r="C1283" s="9" t="s">
        <v>369</v>
      </c>
      <c r="D1283" s="9" t="s">
        <v>228</v>
      </c>
      <c r="E1283" s="9" t="s">
        <v>227</v>
      </c>
      <c r="F1283" s="9" t="s">
        <v>5</v>
      </c>
      <c r="G1283" s="9" t="s">
        <v>169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1"/>
        <v>22_110-115</v>
      </c>
      <c r="O1283" s="17" t="str">
        <f t="shared" si="112"/>
        <v>11_110-120</v>
      </c>
      <c r="P1283" s="17" t="str">
        <f t="shared" si="113"/>
        <v>08_80&gt;</v>
      </c>
      <c r="Q1283" s="9" t="s">
        <v>870</v>
      </c>
      <c r="R1283" s="9" t="s">
        <v>631</v>
      </c>
      <c r="S1283" s="9">
        <f t="shared" ref="S1283:S1346" si="115">M1283*A1283</f>
        <v>43863960</v>
      </c>
      <c r="T1283" s="9">
        <f t="shared" si="114"/>
        <v>590363</v>
      </c>
    </row>
    <row r="1284" spans="1:20" ht="14.45" x14ac:dyDescent="0.3">
      <c r="A1284" s="9">
        <v>50</v>
      </c>
      <c r="B1284" s="9" t="s">
        <v>15</v>
      </c>
      <c r="C1284" s="9" t="s">
        <v>468</v>
      </c>
      <c r="D1284" s="9" t="s">
        <v>228</v>
      </c>
      <c r="E1284" s="9" t="s">
        <v>227</v>
      </c>
      <c r="F1284" s="9" t="s">
        <v>5</v>
      </c>
      <c r="G1284" s="9" t="s">
        <v>169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1"/>
        <v>27_135-140</v>
      </c>
      <c r="O1284" s="17" t="str">
        <f t="shared" si="112"/>
        <v>13_130-140</v>
      </c>
      <c r="P1284" s="17" t="str">
        <f t="shared" si="113"/>
        <v>08_80&gt;</v>
      </c>
      <c r="Q1284" s="9" t="s">
        <v>870</v>
      </c>
      <c r="R1284" s="9" t="s">
        <v>631</v>
      </c>
      <c r="S1284" s="9">
        <f t="shared" si="115"/>
        <v>6839150</v>
      </c>
      <c r="T1284" s="9">
        <f t="shared" si="114"/>
        <v>92048</v>
      </c>
    </row>
    <row r="1285" spans="1:20" ht="14.45" x14ac:dyDescent="0.3">
      <c r="A1285" s="9">
        <v>2</v>
      </c>
      <c r="B1285" s="9" t="s">
        <v>15</v>
      </c>
      <c r="C1285" s="9" t="s">
        <v>145</v>
      </c>
      <c r="D1285" s="9" t="s">
        <v>228</v>
      </c>
      <c r="E1285" s="9" t="s">
        <v>227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1"/>
        <v>21_105-110</v>
      </c>
      <c r="O1285" s="17" t="str">
        <f t="shared" si="112"/>
        <v>10_100-110</v>
      </c>
      <c r="P1285" s="17" t="str">
        <f t="shared" si="113"/>
        <v>08_80&gt;</v>
      </c>
      <c r="Q1285" s="9" t="s">
        <v>870</v>
      </c>
      <c r="R1285" s="9" t="s">
        <v>631</v>
      </c>
      <c r="S1285" s="9">
        <f t="shared" si="115"/>
        <v>215800</v>
      </c>
      <c r="T1285" s="9">
        <f t="shared" si="114"/>
        <v>2904</v>
      </c>
    </row>
    <row r="1286" spans="1:20" ht="14.45" x14ac:dyDescent="0.3">
      <c r="A1286" s="9">
        <v>141</v>
      </c>
      <c r="B1286" s="9" t="s">
        <v>15</v>
      </c>
      <c r="C1286" s="9" t="s">
        <v>862</v>
      </c>
      <c r="D1286" s="9" t="s">
        <v>228</v>
      </c>
      <c r="E1286" s="9" t="s">
        <v>227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1"/>
        <v>15_75-80</v>
      </c>
      <c r="O1286" s="17" t="str">
        <f t="shared" si="112"/>
        <v>7_70-80</v>
      </c>
      <c r="P1286" s="17" t="str">
        <f t="shared" si="113"/>
        <v>07_70-80</v>
      </c>
      <c r="Q1286" s="9" t="s">
        <v>870</v>
      </c>
      <c r="R1286" s="9" t="s">
        <v>631</v>
      </c>
      <c r="S1286" s="9">
        <f t="shared" si="115"/>
        <v>11278590</v>
      </c>
      <c r="T1286" s="9">
        <f t="shared" si="114"/>
        <v>151798</v>
      </c>
    </row>
    <row r="1287" spans="1:20" ht="14.45" x14ac:dyDescent="0.3">
      <c r="A1287" s="9">
        <v>2</v>
      </c>
      <c r="B1287" s="9" t="s">
        <v>15</v>
      </c>
      <c r="C1287" s="9" t="s">
        <v>863</v>
      </c>
      <c r="D1287" s="9" t="s">
        <v>224</v>
      </c>
      <c r="E1287" s="9" t="s">
        <v>227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1"/>
        <v>7_35-40</v>
      </c>
      <c r="O1287" s="17" t="str">
        <f t="shared" si="112"/>
        <v>3_30-40</v>
      </c>
      <c r="P1287" s="17" t="str">
        <f t="shared" si="113"/>
        <v>03_30-40</v>
      </c>
      <c r="Q1287" s="9" t="s">
        <v>870</v>
      </c>
      <c r="R1287" s="9" t="s">
        <v>631</v>
      </c>
      <c r="S1287" s="9">
        <f t="shared" si="115"/>
        <v>79800</v>
      </c>
      <c r="T1287" s="9">
        <f t="shared" si="114"/>
        <v>1074</v>
      </c>
    </row>
    <row r="1288" spans="1:20" ht="14.45" x14ac:dyDescent="0.3">
      <c r="A1288" s="9">
        <v>597</v>
      </c>
      <c r="B1288" s="9" t="s">
        <v>15</v>
      </c>
      <c r="C1288" s="9" t="s">
        <v>315</v>
      </c>
      <c r="D1288" s="9" t="s">
        <v>224</v>
      </c>
      <c r="E1288" s="9" t="s">
        <v>227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1"/>
        <v>9_45-50</v>
      </c>
      <c r="O1288" s="17" t="str">
        <f t="shared" si="112"/>
        <v>4_40-50</v>
      </c>
      <c r="P1288" s="17" t="str">
        <f t="shared" si="113"/>
        <v>04_40-50</v>
      </c>
      <c r="Q1288" s="9" t="s">
        <v>870</v>
      </c>
      <c r="R1288" s="9" t="s">
        <v>631</v>
      </c>
      <c r="S1288" s="9">
        <f t="shared" si="115"/>
        <v>27137829</v>
      </c>
      <c r="T1288" s="9">
        <f t="shared" si="114"/>
        <v>365247</v>
      </c>
    </row>
    <row r="1289" spans="1:20" ht="14.45" x14ac:dyDescent="0.3">
      <c r="A1289" s="9">
        <v>928</v>
      </c>
      <c r="B1289" s="9" t="s">
        <v>15</v>
      </c>
      <c r="C1289" s="9" t="s">
        <v>425</v>
      </c>
      <c r="D1289" s="9" t="s">
        <v>228</v>
      </c>
      <c r="E1289" s="9" t="s">
        <v>227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1"/>
        <v>8_40-45</v>
      </c>
      <c r="O1289" s="17" t="str">
        <f t="shared" si="112"/>
        <v>4_40-50</v>
      </c>
      <c r="P1289" s="17" t="str">
        <f t="shared" si="113"/>
        <v>04_40-50</v>
      </c>
      <c r="Q1289" s="9" t="s">
        <v>870</v>
      </c>
      <c r="R1289" s="9" t="s">
        <v>631</v>
      </c>
      <c r="S1289" s="9">
        <f t="shared" si="115"/>
        <v>39005696</v>
      </c>
      <c r="T1289" s="9">
        <f t="shared" si="114"/>
        <v>524976</v>
      </c>
    </row>
    <row r="1290" spans="1:20" ht="14.45" x14ac:dyDescent="0.3">
      <c r="A1290" s="9">
        <v>955</v>
      </c>
      <c r="B1290" s="9" t="s">
        <v>15</v>
      </c>
      <c r="C1290" s="9" t="s">
        <v>767</v>
      </c>
      <c r="D1290" s="9" t="s">
        <v>228</v>
      </c>
      <c r="E1290" s="9" t="s">
        <v>227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1"/>
        <v>5_25-30</v>
      </c>
      <c r="O1290" s="17" t="str">
        <f t="shared" si="112"/>
        <v>2_20-30</v>
      </c>
      <c r="P1290" s="17" t="str">
        <f t="shared" si="113"/>
        <v>02_20-30</v>
      </c>
      <c r="Q1290" s="9" t="s">
        <v>870</v>
      </c>
      <c r="R1290" s="9" t="s">
        <v>631</v>
      </c>
      <c r="S1290" s="9">
        <f t="shared" si="115"/>
        <v>27154470</v>
      </c>
      <c r="T1290" s="9">
        <f t="shared" si="114"/>
        <v>365471</v>
      </c>
    </row>
    <row r="1291" spans="1:20" ht="14.45" x14ac:dyDescent="0.3">
      <c r="A1291" s="9">
        <v>35</v>
      </c>
      <c r="B1291" s="9" t="s">
        <v>15</v>
      </c>
      <c r="C1291" s="9" t="s">
        <v>320</v>
      </c>
      <c r="D1291" s="9" t="s">
        <v>228</v>
      </c>
      <c r="E1291" s="9" t="s">
        <v>227</v>
      </c>
      <c r="F1291" s="9" t="s">
        <v>5</v>
      </c>
      <c r="G1291" s="9" t="s">
        <v>182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1"/>
        <v>10_50-55</v>
      </c>
      <c r="O1291" s="17" t="str">
        <f t="shared" si="112"/>
        <v>5_50-60</v>
      </c>
      <c r="P1291" s="17" t="str">
        <f t="shared" si="113"/>
        <v>05_50-60</v>
      </c>
      <c r="Q1291" s="9" t="s">
        <v>870</v>
      </c>
      <c r="R1291" s="9" t="s">
        <v>631</v>
      </c>
      <c r="S1291" s="9">
        <f t="shared" si="115"/>
        <v>1758435</v>
      </c>
      <c r="T1291" s="9">
        <f t="shared" si="114"/>
        <v>23667</v>
      </c>
    </row>
    <row r="1292" spans="1:20" ht="14.45" x14ac:dyDescent="0.3">
      <c r="A1292" s="9">
        <v>2195</v>
      </c>
      <c r="B1292" s="9" t="s">
        <v>15</v>
      </c>
      <c r="C1292" s="9" t="s">
        <v>318</v>
      </c>
      <c r="D1292" s="9" t="s">
        <v>224</v>
      </c>
      <c r="E1292" s="9" t="s">
        <v>227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1"/>
        <v>9_45-50</v>
      </c>
      <c r="O1292" s="17" t="str">
        <f t="shared" si="112"/>
        <v>4_40-50</v>
      </c>
      <c r="P1292" s="17" t="str">
        <f t="shared" si="113"/>
        <v>04_40-50</v>
      </c>
      <c r="Q1292" s="9" t="s">
        <v>870</v>
      </c>
      <c r="R1292" s="9" t="s">
        <v>631</v>
      </c>
      <c r="S1292" s="9">
        <f t="shared" si="115"/>
        <v>100937075</v>
      </c>
      <c r="T1292" s="9">
        <f t="shared" si="114"/>
        <v>1358507</v>
      </c>
    </row>
    <row r="1293" spans="1:20" ht="14.45" x14ac:dyDescent="0.3">
      <c r="A1293" s="9">
        <v>793</v>
      </c>
      <c r="B1293" s="9" t="s">
        <v>15</v>
      </c>
      <c r="C1293" s="9" t="s">
        <v>426</v>
      </c>
      <c r="D1293" s="9" t="s">
        <v>224</v>
      </c>
      <c r="E1293" s="9" t="s">
        <v>227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1"/>
        <v>9_45-50</v>
      </c>
      <c r="O1293" s="17" t="str">
        <f t="shared" si="112"/>
        <v>4_40-50</v>
      </c>
      <c r="P1293" s="17" t="str">
        <f t="shared" si="113"/>
        <v>04_40-50</v>
      </c>
      <c r="Q1293" s="9" t="s">
        <v>870</v>
      </c>
      <c r="R1293" s="9" t="s">
        <v>631</v>
      </c>
      <c r="S1293" s="9">
        <f t="shared" si="115"/>
        <v>36383633</v>
      </c>
      <c r="T1293" s="9">
        <f t="shared" si="114"/>
        <v>489686</v>
      </c>
    </row>
    <row r="1294" spans="1:20" ht="14.45" x14ac:dyDescent="0.3">
      <c r="A1294" s="9">
        <v>1645</v>
      </c>
      <c r="B1294" s="9" t="s">
        <v>15</v>
      </c>
      <c r="C1294" s="9" t="s">
        <v>319</v>
      </c>
      <c r="D1294" s="9" t="s">
        <v>224</v>
      </c>
      <c r="E1294" s="9" t="s">
        <v>227</v>
      </c>
      <c r="F1294" s="9" t="s">
        <v>5</v>
      </c>
      <c r="G1294" s="9" t="s">
        <v>182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1"/>
        <v>11_55-60</v>
      </c>
      <c r="O1294" s="17" t="str">
        <f t="shared" si="112"/>
        <v>5_50-60</v>
      </c>
      <c r="P1294" s="17" t="str">
        <f t="shared" si="113"/>
        <v>05_50-60</v>
      </c>
      <c r="Q1294" s="9" t="s">
        <v>870</v>
      </c>
      <c r="R1294" s="9" t="s">
        <v>631</v>
      </c>
      <c r="S1294" s="9">
        <f t="shared" si="115"/>
        <v>92570730</v>
      </c>
      <c r="T1294" s="9">
        <f t="shared" si="114"/>
        <v>1245905</v>
      </c>
    </row>
    <row r="1295" spans="1:20" ht="14.45" x14ac:dyDescent="0.3">
      <c r="A1295" s="9">
        <v>381</v>
      </c>
      <c r="B1295" s="9" t="s">
        <v>15</v>
      </c>
      <c r="C1295" s="9" t="s">
        <v>605</v>
      </c>
      <c r="D1295" s="9" t="s">
        <v>222</v>
      </c>
      <c r="E1295" s="9" t="s">
        <v>227</v>
      </c>
      <c r="F1295" s="9" t="s">
        <v>5</v>
      </c>
      <c r="G1295" s="9" t="s">
        <v>182</v>
      </c>
      <c r="H1295" s="9" t="s">
        <v>367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1"/>
        <v>14_70-75</v>
      </c>
      <c r="O1295" s="17" t="str">
        <f t="shared" si="112"/>
        <v>7_70-80</v>
      </c>
      <c r="P1295" s="17" t="str">
        <f t="shared" si="113"/>
        <v>07_70-80</v>
      </c>
      <c r="Q1295" s="9" t="s">
        <v>870</v>
      </c>
      <c r="R1295" s="9" t="s">
        <v>631</v>
      </c>
      <c r="S1295" s="9">
        <f t="shared" si="115"/>
        <v>28472511</v>
      </c>
      <c r="T1295" s="9">
        <f t="shared" si="114"/>
        <v>383210</v>
      </c>
    </row>
    <row r="1296" spans="1:20" ht="14.45" x14ac:dyDescent="0.3">
      <c r="A1296" s="9">
        <v>28</v>
      </c>
      <c r="B1296" s="9" t="s">
        <v>15</v>
      </c>
      <c r="C1296" s="9" t="s">
        <v>317</v>
      </c>
      <c r="D1296" s="9" t="s">
        <v>224</v>
      </c>
      <c r="E1296" s="9" t="s">
        <v>227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1"/>
        <v>18_90-95</v>
      </c>
      <c r="O1296" s="17" t="str">
        <f t="shared" si="112"/>
        <v>9_90-100</v>
      </c>
      <c r="P1296" s="17" t="str">
        <f t="shared" si="113"/>
        <v>08_80&gt;</v>
      </c>
      <c r="Q1296" s="9" t="s">
        <v>870</v>
      </c>
      <c r="R1296" s="9" t="s">
        <v>631</v>
      </c>
      <c r="S1296" s="9">
        <f t="shared" si="115"/>
        <v>2573900</v>
      </c>
      <c r="T1296" s="9">
        <f t="shared" si="114"/>
        <v>34642</v>
      </c>
    </row>
    <row r="1297" spans="1:20" ht="14.45" x14ac:dyDescent="0.3">
      <c r="A1297" s="9">
        <v>171</v>
      </c>
      <c r="B1297" s="9" t="s">
        <v>15</v>
      </c>
      <c r="C1297" s="9" t="s">
        <v>149</v>
      </c>
      <c r="D1297" s="9" t="s">
        <v>229</v>
      </c>
      <c r="E1297" s="9" t="s">
        <v>223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1"/>
        <v>7_35-40</v>
      </c>
      <c r="O1297" s="17" t="str">
        <f t="shared" si="112"/>
        <v>3_30-40</v>
      </c>
      <c r="P1297" s="17" t="str">
        <f t="shared" si="113"/>
        <v>03_30-40</v>
      </c>
      <c r="Q1297" s="9" t="s">
        <v>870</v>
      </c>
      <c r="R1297" s="9" t="s">
        <v>631</v>
      </c>
      <c r="S1297" s="9">
        <f t="shared" si="115"/>
        <v>6532200</v>
      </c>
      <c r="T1297" s="9">
        <f t="shared" si="114"/>
        <v>87917</v>
      </c>
    </row>
    <row r="1298" spans="1:20" ht="14.45" x14ac:dyDescent="0.3">
      <c r="A1298" s="9">
        <v>108</v>
      </c>
      <c r="B1298" s="9" t="s">
        <v>15</v>
      </c>
      <c r="C1298" s="9" t="s">
        <v>606</v>
      </c>
      <c r="D1298" s="9" t="s">
        <v>228</v>
      </c>
      <c r="E1298" s="9" t="s">
        <v>223</v>
      </c>
      <c r="F1298" s="9" t="s">
        <v>5</v>
      </c>
      <c r="G1298" s="9" t="s">
        <v>518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1"/>
        <v>19_95-100</v>
      </c>
      <c r="O1298" s="17" t="str">
        <f t="shared" si="112"/>
        <v>9_90-100</v>
      </c>
      <c r="P1298" s="17" t="str">
        <f t="shared" si="113"/>
        <v>08_80&gt;</v>
      </c>
      <c r="Q1298" s="9" t="s">
        <v>870</v>
      </c>
      <c r="R1298" s="9" t="s">
        <v>631</v>
      </c>
      <c r="S1298" s="9">
        <f t="shared" si="115"/>
        <v>10777320</v>
      </c>
      <c r="T1298" s="9">
        <f t="shared" si="114"/>
        <v>145051</v>
      </c>
    </row>
    <row r="1299" spans="1:20" ht="14.45" x14ac:dyDescent="0.3">
      <c r="A1299" s="9">
        <v>81</v>
      </c>
      <c r="B1299" s="9" t="s">
        <v>15</v>
      </c>
      <c r="C1299" s="9" t="s">
        <v>625</v>
      </c>
      <c r="D1299" s="9" t="s">
        <v>224</v>
      </c>
      <c r="E1299" s="9" t="s">
        <v>223</v>
      </c>
      <c r="F1299" s="9" t="s">
        <v>5</v>
      </c>
      <c r="G1299" s="9" t="s">
        <v>518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1"/>
        <v>18_90-95</v>
      </c>
      <c r="O1299" s="17" t="str">
        <f t="shared" si="112"/>
        <v>9_90-100</v>
      </c>
      <c r="P1299" s="17" t="str">
        <f t="shared" si="113"/>
        <v>08_80&gt;</v>
      </c>
      <c r="Q1299" s="9" t="s">
        <v>870</v>
      </c>
      <c r="R1299" s="9" t="s">
        <v>631</v>
      </c>
      <c r="S1299" s="9">
        <f t="shared" si="115"/>
        <v>7614729</v>
      </c>
      <c r="T1299" s="9">
        <f t="shared" si="114"/>
        <v>102486</v>
      </c>
    </row>
    <row r="1300" spans="1:20" ht="14.45" x14ac:dyDescent="0.3">
      <c r="A1300" s="9">
        <v>9</v>
      </c>
      <c r="B1300" s="9" t="s">
        <v>15</v>
      </c>
      <c r="C1300" s="9" t="s">
        <v>769</v>
      </c>
      <c r="D1300" s="9" t="s">
        <v>225</v>
      </c>
      <c r="E1300" s="9" t="s">
        <v>223</v>
      </c>
      <c r="F1300" s="9" t="s">
        <v>5</v>
      </c>
      <c r="G1300" s="9" t="s">
        <v>350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1"/>
        <v>37_185-190</v>
      </c>
      <c r="O1300" s="17" t="str">
        <f t="shared" si="112"/>
        <v>18_180-190</v>
      </c>
      <c r="P1300" s="17" t="str">
        <f t="shared" si="113"/>
        <v>08_80&gt;</v>
      </c>
      <c r="Q1300" s="9" t="s">
        <v>870</v>
      </c>
      <c r="R1300" s="9" t="s">
        <v>631</v>
      </c>
      <c r="S1300" s="9">
        <f t="shared" si="115"/>
        <v>1678428</v>
      </c>
      <c r="T1300" s="9">
        <f t="shared" si="114"/>
        <v>22590</v>
      </c>
    </row>
    <row r="1301" spans="1:20" ht="14.45" x14ac:dyDescent="0.3">
      <c r="A1301" s="9">
        <v>24</v>
      </c>
      <c r="B1301" s="9" t="s">
        <v>15</v>
      </c>
      <c r="C1301" s="9" t="s">
        <v>626</v>
      </c>
      <c r="D1301" s="9" t="s">
        <v>228</v>
      </c>
      <c r="E1301" s="9" t="s">
        <v>223</v>
      </c>
      <c r="F1301" s="9" t="s">
        <v>5</v>
      </c>
      <c r="G1301" s="9" t="s">
        <v>518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1"/>
        <v>33_165-170</v>
      </c>
      <c r="O1301" s="17" t="str">
        <f t="shared" si="112"/>
        <v>16_160-170</v>
      </c>
      <c r="P1301" s="17" t="str">
        <f t="shared" si="113"/>
        <v>08_80&gt;</v>
      </c>
      <c r="Q1301" s="9" t="s">
        <v>870</v>
      </c>
      <c r="R1301" s="9" t="s">
        <v>631</v>
      </c>
      <c r="S1301" s="9">
        <f t="shared" si="115"/>
        <v>4006200</v>
      </c>
      <c r="T1301" s="9">
        <f t="shared" si="114"/>
        <v>53919</v>
      </c>
    </row>
    <row r="1302" spans="1:20" ht="14.45" x14ac:dyDescent="0.3">
      <c r="A1302" s="9">
        <v>2</v>
      </c>
      <c r="B1302" s="9" t="s">
        <v>15</v>
      </c>
      <c r="C1302" s="9" t="s">
        <v>864</v>
      </c>
      <c r="D1302" s="9" t="s">
        <v>228</v>
      </c>
      <c r="E1302" s="9" t="s">
        <v>223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1"/>
        <v>12_60-65</v>
      </c>
      <c r="O1302" s="17" t="str">
        <f t="shared" si="112"/>
        <v>6_60-70</v>
      </c>
      <c r="P1302" s="17" t="str">
        <f t="shared" si="113"/>
        <v>06_60-70</v>
      </c>
      <c r="Q1302" s="9" t="s">
        <v>870</v>
      </c>
      <c r="R1302" s="9" t="s">
        <v>631</v>
      </c>
      <c r="S1302" s="9">
        <f t="shared" si="115"/>
        <v>127980</v>
      </c>
      <c r="T1302" s="9">
        <f t="shared" si="114"/>
        <v>1722</v>
      </c>
    </row>
    <row r="1303" spans="1:20" ht="14.45" x14ac:dyDescent="0.3">
      <c r="A1303" s="9">
        <v>2</v>
      </c>
      <c r="B1303" s="9" t="s">
        <v>15</v>
      </c>
      <c r="C1303" s="9" t="s">
        <v>770</v>
      </c>
      <c r="D1303" s="9" t="s">
        <v>225</v>
      </c>
      <c r="E1303" s="9" t="s">
        <v>223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1"/>
        <v>37_185-190</v>
      </c>
      <c r="O1303" s="17" t="str">
        <f t="shared" si="112"/>
        <v>18_180-190</v>
      </c>
      <c r="P1303" s="17" t="str">
        <f t="shared" si="113"/>
        <v>08_80&gt;</v>
      </c>
      <c r="Q1303" s="9" t="s">
        <v>870</v>
      </c>
      <c r="R1303" s="9" t="s">
        <v>631</v>
      </c>
      <c r="S1303" s="9">
        <f t="shared" si="115"/>
        <v>373228</v>
      </c>
      <c r="T1303" s="9">
        <f t="shared" si="114"/>
        <v>5023</v>
      </c>
    </row>
    <row r="1304" spans="1:20" ht="14.45" x14ac:dyDescent="0.3">
      <c r="A1304" s="9">
        <v>5</v>
      </c>
      <c r="B1304" s="9" t="s">
        <v>15</v>
      </c>
      <c r="C1304" s="9" t="s">
        <v>220</v>
      </c>
      <c r="D1304" s="9" t="s">
        <v>225</v>
      </c>
      <c r="E1304" s="9" t="s">
        <v>223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1"/>
        <v>21_105-110</v>
      </c>
      <c r="O1304" s="17" t="str">
        <f t="shared" si="112"/>
        <v>10_100-110</v>
      </c>
      <c r="P1304" s="17" t="str">
        <f t="shared" si="113"/>
        <v>08_80&gt;</v>
      </c>
      <c r="Q1304" s="9" t="s">
        <v>870</v>
      </c>
      <c r="R1304" s="9" t="s">
        <v>631</v>
      </c>
      <c r="S1304" s="9">
        <f t="shared" si="115"/>
        <v>540760</v>
      </c>
      <c r="T1304" s="9">
        <f t="shared" si="114"/>
        <v>7278</v>
      </c>
    </row>
    <row r="1305" spans="1:20" ht="14.45" x14ac:dyDescent="0.3">
      <c r="A1305" s="9">
        <v>5</v>
      </c>
      <c r="B1305" s="9" t="s">
        <v>15</v>
      </c>
      <c r="C1305" s="9" t="s">
        <v>771</v>
      </c>
      <c r="D1305" s="9" t="s">
        <v>228</v>
      </c>
      <c r="E1305" s="9" t="s">
        <v>223</v>
      </c>
      <c r="F1305" s="9" t="s">
        <v>5</v>
      </c>
      <c r="G1305" s="9" t="s">
        <v>182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1"/>
        <v>26_130-135</v>
      </c>
      <c r="O1305" s="17" t="str">
        <f t="shared" si="112"/>
        <v>13_130-140</v>
      </c>
      <c r="P1305" s="17" t="str">
        <f t="shared" si="113"/>
        <v>08_80&gt;</v>
      </c>
      <c r="Q1305" s="9" t="s">
        <v>870</v>
      </c>
      <c r="R1305" s="9" t="s">
        <v>631</v>
      </c>
      <c r="S1305" s="9">
        <f t="shared" si="115"/>
        <v>654165</v>
      </c>
      <c r="T1305" s="9">
        <f t="shared" si="114"/>
        <v>8804</v>
      </c>
    </row>
    <row r="1306" spans="1:20" ht="14.45" x14ac:dyDescent="0.3">
      <c r="A1306" s="9">
        <v>795</v>
      </c>
      <c r="B1306" s="9" t="s">
        <v>15</v>
      </c>
      <c r="C1306" s="9" t="s">
        <v>463</v>
      </c>
      <c r="D1306" s="9" t="s">
        <v>228</v>
      </c>
      <c r="E1306" s="9" t="s">
        <v>223</v>
      </c>
      <c r="F1306" s="9" t="s">
        <v>1</v>
      </c>
      <c r="G1306" s="9" t="s">
        <v>303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1"/>
        <v>17_85-90</v>
      </c>
      <c r="O1306" s="17" t="str">
        <f t="shared" si="112"/>
        <v>8_80-90</v>
      </c>
      <c r="P1306" s="17" t="str">
        <f t="shared" si="113"/>
        <v>08_80&gt;</v>
      </c>
      <c r="Q1306" s="9" t="s">
        <v>870</v>
      </c>
      <c r="R1306" s="9" t="s">
        <v>631</v>
      </c>
      <c r="S1306" s="9">
        <f t="shared" si="115"/>
        <v>70750230</v>
      </c>
      <c r="T1306" s="9">
        <f t="shared" si="114"/>
        <v>952224</v>
      </c>
    </row>
    <row r="1307" spans="1:20" ht="14.45" x14ac:dyDescent="0.3">
      <c r="A1307" s="9">
        <v>55</v>
      </c>
      <c r="B1307" s="9" t="s">
        <v>15</v>
      </c>
      <c r="C1307" s="9" t="s">
        <v>499</v>
      </c>
      <c r="D1307" s="9" t="s">
        <v>228</v>
      </c>
      <c r="E1307" s="9" t="s">
        <v>223</v>
      </c>
      <c r="F1307" s="9" t="s">
        <v>5</v>
      </c>
      <c r="G1307" s="9" t="s">
        <v>182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1"/>
        <v>16_80-85</v>
      </c>
      <c r="O1307" s="17" t="str">
        <f t="shared" si="112"/>
        <v>8_80-90</v>
      </c>
      <c r="P1307" s="17" t="str">
        <f t="shared" si="113"/>
        <v>08_80&gt;</v>
      </c>
      <c r="Q1307" s="9" t="s">
        <v>870</v>
      </c>
      <c r="R1307" s="9" t="s">
        <v>631</v>
      </c>
      <c r="S1307" s="9">
        <f t="shared" si="115"/>
        <v>4522265</v>
      </c>
      <c r="T1307" s="9">
        <f t="shared" si="114"/>
        <v>60865</v>
      </c>
    </row>
    <row r="1308" spans="1:20" ht="14.45" x14ac:dyDescent="0.3">
      <c r="A1308" s="9">
        <v>298</v>
      </c>
      <c r="B1308" s="9" t="s">
        <v>15</v>
      </c>
      <c r="C1308" s="9" t="s">
        <v>607</v>
      </c>
      <c r="D1308" s="9" t="s">
        <v>228</v>
      </c>
      <c r="E1308" s="9" t="s">
        <v>223</v>
      </c>
      <c r="F1308" s="9" t="s">
        <v>5</v>
      </c>
      <c r="G1308" s="9" t="s">
        <v>518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1"/>
        <v>18_90-95</v>
      </c>
      <c r="O1308" s="17" t="str">
        <f t="shared" si="112"/>
        <v>9_90-100</v>
      </c>
      <c r="P1308" s="17" t="str">
        <f t="shared" si="113"/>
        <v>08_80&gt;</v>
      </c>
      <c r="Q1308" s="9" t="s">
        <v>870</v>
      </c>
      <c r="R1308" s="9" t="s">
        <v>631</v>
      </c>
      <c r="S1308" s="9">
        <f t="shared" si="115"/>
        <v>27640394</v>
      </c>
      <c r="T1308" s="9">
        <f t="shared" si="114"/>
        <v>372011</v>
      </c>
    </row>
    <row r="1309" spans="1:20" ht="14.45" x14ac:dyDescent="0.3">
      <c r="A1309" s="9">
        <v>45</v>
      </c>
      <c r="B1309" s="9" t="s">
        <v>15</v>
      </c>
      <c r="C1309" s="9" t="s">
        <v>501</v>
      </c>
      <c r="D1309" s="9" t="s">
        <v>224</v>
      </c>
      <c r="E1309" s="9" t="s">
        <v>223</v>
      </c>
      <c r="F1309" s="9" t="s">
        <v>5</v>
      </c>
      <c r="G1309" s="9" t="s">
        <v>182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1"/>
        <v>13_65-70</v>
      </c>
      <c r="O1309" s="17" t="str">
        <f t="shared" si="112"/>
        <v>6_60-70</v>
      </c>
      <c r="P1309" s="17" t="str">
        <f t="shared" si="113"/>
        <v>06_60-70</v>
      </c>
      <c r="Q1309" s="9" t="s">
        <v>870</v>
      </c>
      <c r="R1309" s="9" t="s">
        <v>631</v>
      </c>
      <c r="S1309" s="9">
        <f t="shared" si="115"/>
        <v>3075525</v>
      </c>
      <c r="T1309" s="9">
        <f t="shared" si="114"/>
        <v>41393</v>
      </c>
    </row>
    <row r="1310" spans="1:20" ht="14.45" x14ac:dyDescent="0.3">
      <c r="A1310" s="9">
        <v>51</v>
      </c>
      <c r="B1310" s="9" t="s">
        <v>15</v>
      </c>
      <c r="C1310" s="9" t="s">
        <v>772</v>
      </c>
      <c r="D1310" s="9" t="s">
        <v>225</v>
      </c>
      <c r="E1310" s="9" t="s">
        <v>223</v>
      </c>
      <c r="F1310" s="9" t="s">
        <v>5</v>
      </c>
      <c r="G1310" s="9" t="s">
        <v>350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1"/>
        <v>24_120-125</v>
      </c>
      <c r="O1310" s="17" t="str">
        <f t="shared" si="112"/>
        <v>12_120-130</v>
      </c>
      <c r="P1310" s="17" t="str">
        <f t="shared" si="113"/>
        <v>08_80&gt;</v>
      </c>
      <c r="Q1310" s="9" t="s">
        <v>870</v>
      </c>
      <c r="R1310" s="9" t="s">
        <v>631</v>
      </c>
      <c r="S1310" s="9">
        <f t="shared" si="115"/>
        <v>6374490</v>
      </c>
      <c r="T1310" s="9">
        <f t="shared" si="114"/>
        <v>85794</v>
      </c>
    </row>
    <row r="1311" spans="1:20" ht="14.45" x14ac:dyDescent="0.3">
      <c r="A1311" s="9">
        <v>63</v>
      </c>
      <c r="B1311" s="9" t="s">
        <v>15</v>
      </c>
      <c r="C1311" s="9" t="s">
        <v>773</v>
      </c>
      <c r="D1311" s="9" t="s">
        <v>224</v>
      </c>
      <c r="E1311" s="9" t="s">
        <v>223</v>
      </c>
      <c r="F1311" s="9" t="s">
        <v>5</v>
      </c>
      <c r="G1311" s="9" t="s">
        <v>518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1"/>
        <v>18_90-95</v>
      </c>
      <c r="O1311" s="17" t="str">
        <f t="shared" si="112"/>
        <v>9_90-100</v>
      </c>
      <c r="P1311" s="17" t="str">
        <f t="shared" si="113"/>
        <v>08_80&gt;</v>
      </c>
      <c r="Q1311" s="9" t="s">
        <v>870</v>
      </c>
      <c r="R1311" s="9" t="s">
        <v>631</v>
      </c>
      <c r="S1311" s="9">
        <f t="shared" si="115"/>
        <v>5777037</v>
      </c>
      <c r="T1311" s="9">
        <f t="shared" si="114"/>
        <v>77753</v>
      </c>
    </row>
    <row r="1312" spans="1:20" ht="14.45" x14ac:dyDescent="0.3">
      <c r="A1312" s="9">
        <v>11</v>
      </c>
      <c r="B1312" s="9" t="s">
        <v>15</v>
      </c>
      <c r="C1312" s="9" t="s">
        <v>628</v>
      </c>
      <c r="D1312" s="9" t="s">
        <v>228</v>
      </c>
      <c r="E1312" s="9" t="s">
        <v>223</v>
      </c>
      <c r="F1312" s="9" t="s">
        <v>5</v>
      </c>
      <c r="G1312" s="9" t="s">
        <v>518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1"/>
        <v>38_190-195</v>
      </c>
      <c r="O1312" s="17" t="str">
        <f t="shared" si="112"/>
        <v>19_190-200</v>
      </c>
      <c r="P1312" s="17" t="str">
        <f t="shared" si="113"/>
        <v>08_80&gt;</v>
      </c>
      <c r="Q1312" s="9" t="s">
        <v>870</v>
      </c>
      <c r="R1312" s="9" t="s">
        <v>631</v>
      </c>
      <c r="S1312" s="9">
        <f t="shared" si="115"/>
        <v>2130150</v>
      </c>
      <c r="T1312" s="9">
        <f t="shared" si="114"/>
        <v>28670</v>
      </c>
    </row>
    <row r="1313" spans="1:20" ht="14.45" x14ac:dyDescent="0.3">
      <c r="A1313" s="9">
        <v>13</v>
      </c>
      <c r="B1313" s="9" t="s">
        <v>16</v>
      </c>
      <c r="C1313" s="9" t="s">
        <v>559</v>
      </c>
      <c r="D1313" s="9" t="s">
        <v>225</v>
      </c>
      <c r="E1313" s="9" t="s">
        <v>223</v>
      </c>
      <c r="F1313" s="9" t="s">
        <v>1</v>
      </c>
      <c r="G1313" s="9" t="s">
        <v>303</v>
      </c>
      <c r="H1313" s="9" t="s">
        <v>828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1"/>
        <v>21_105-110</v>
      </c>
      <c r="O1313" s="17" t="str">
        <f t="shared" si="112"/>
        <v>10_100-110</v>
      </c>
      <c r="P1313" s="17" t="str">
        <f t="shared" si="113"/>
        <v>08_80&gt;</v>
      </c>
      <c r="Q1313" s="9" t="s">
        <v>870</v>
      </c>
      <c r="R1313" s="9" t="s">
        <v>631</v>
      </c>
      <c r="S1313" s="9">
        <f t="shared" si="115"/>
        <v>1377220</v>
      </c>
      <c r="T1313" s="9">
        <f t="shared" si="114"/>
        <v>18536</v>
      </c>
    </row>
    <row r="1314" spans="1:20" ht="14.45" x14ac:dyDescent="0.3">
      <c r="A1314" s="9">
        <v>58</v>
      </c>
      <c r="B1314" s="9" t="s">
        <v>16</v>
      </c>
      <c r="C1314" s="9" t="s">
        <v>384</v>
      </c>
      <c r="D1314" s="9" t="s">
        <v>225</v>
      </c>
      <c r="E1314" s="9" t="s">
        <v>223</v>
      </c>
      <c r="F1314" s="9" t="s">
        <v>1</v>
      </c>
      <c r="G1314" s="9" t="s">
        <v>303</v>
      </c>
      <c r="H1314" s="9" t="s">
        <v>221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1"/>
        <v>15_75-80</v>
      </c>
      <c r="O1314" s="17" t="str">
        <f t="shared" si="112"/>
        <v>7_70-80</v>
      </c>
      <c r="P1314" s="17" t="str">
        <f t="shared" si="113"/>
        <v>07_70-80</v>
      </c>
      <c r="Q1314" s="9" t="s">
        <v>870</v>
      </c>
      <c r="R1314" s="9" t="s">
        <v>631</v>
      </c>
      <c r="S1314" s="9">
        <f t="shared" si="115"/>
        <v>4595630</v>
      </c>
      <c r="T1314" s="9">
        <f t="shared" si="114"/>
        <v>61852</v>
      </c>
    </row>
    <row r="1315" spans="1:20" ht="14.45" x14ac:dyDescent="0.3">
      <c r="A1315" s="9">
        <v>17</v>
      </c>
      <c r="B1315" s="9" t="s">
        <v>16</v>
      </c>
      <c r="C1315" s="9" t="s">
        <v>433</v>
      </c>
      <c r="D1315" s="9" t="s">
        <v>225</v>
      </c>
      <c r="E1315" s="9" t="s">
        <v>223</v>
      </c>
      <c r="F1315" s="9" t="s">
        <v>5</v>
      </c>
      <c r="G1315" s="9" t="s">
        <v>350</v>
      </c>
      <c r="H1315" s="9" t="s">
        <v>342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1"/>
        <v>38_190-195</v>
      </c>
      <c r="O1315" s="17" t="str">
        <f t="shared" si="112"/>
        <v>19_190-200</v>
      </c>
      <c r="P1315" s="17" t="str">
        <f t="shared" si="113"/>
        <v>08_80&gt;</v>
      </c>
      <c r="Q1315" s="9" t="s">
        <v>870</v>
      </c>
      <c r="R1315" s="9" t="s">
        <v>631</v>
      </c>
      <c r="S1315" s="9">
        <f t="shared" si="115"/>
        <v>3244977</v>
      </c>
      <c r="T1315" s="9">
        <f t="shared" si="114"/>
        <v>43674</v>
      </c>
    </row>
    <row r="1316" spans="1:20" ht="14.45" x14ac:dyDescent="0.3">
      <c r="A1316" s="9">
        <v>30</v>
      </c>
      <c r="B1316" s="9" t="s">
        <v>16</v>
      </c>
      <c r="C1316" s="9" t="s">
        <v>774</v>
      </c>
      <c r="D1316" s="9" t="s">
        <v>225</v>
      </c>
      <c r="E1316" s="9" t="s">
        <v>223</v>
      </c>
      <c r="F1316" s="9" t="s">
        <v>5</v>
      </c>
      <c r="G1316" s="9" t="s">
        <v>350</v>
      </c>
      <c r="H1316" s="9" t="s">
        <v>775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1"/>
        <v>46_230-235</v>
      </c>
      <c r="O1316" s="17" t="str">
        <f t="shared" si="112"/>
        <v>23_230-240</v>
      </c>
      <c r="P1316" s="17" t="str">
        <f t="shared" si="113"/>
        <v>08_80&gt;</v>
      </c>
      <c r="Q1316" s="9" t="s">
        <v>870</v>
      </c>
      <c r="R1316" s="9" t="s">
        <v>631</v>
      </c>
      <c r="S1316" s="9">
        <f t="shared" si="115"/>
        <v>7016760</v>
      </c>
      <c r="T1316" s="9">
        <f t="shared" si="114"/>
        <v>94438</v>
      </c>
    </row>
    <row r="1317" spans="1:20" ht="14.45" x14ac:dyDescent="0.3">
      <c r="A1317" s="9">
        <v>5</v>
      </c>
      <c r="B1317" s="9" t="s">
        <v>16</v>
      </c>
      <c r="C1317" s="9" t="s">
        <v>475</v>
      </c>
      <c r="D1317" s="9" t="s">
        <v>225</v>
      </c>
      <c r="E1317" s="9" t="s">
        <v>223</v>
      </c>
      <c r="F1317" s="9" t="s">
        <v>5</v>
      </c>
      <c r="G1317" s="9" t="s">
        <v>350</v>
      </c>
      <c r="H1317" s="9" t="s">
        <v>153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1"/>
        <v>24_120-125</v>
      </c>
      <c r="O1317" s="17" t="str">
        <f t="shared" si="112"/>
        <v>12_120-130</v>
      </c>
      <c r="P1317" s="17" t="str">
        <f t="shared" si="113"/>
        <v>08_80&gt;</v>
      </c>
      <c r="Q1317" s="9" t="s">
        <v>870</v>
      </c>
      <c r="R1317" s="9" t="s">
        <v>631</v>
      </c>
      <c r="S1317" s="9">
        <f t="shared" si="115"/>
        <v>603925</v>
      </c>
      <c r="T1317" s="9">
        <f t="shared" si="114"/>
        <v>8128</v>
      </c>
    </row>
    <row r="1318" spans="1:20" ht="14.45" x14ac:dyDescent="0.3">
      <c r="A1318" s="9">
        <v>3</v>
      </c>
      <c r="B1318" s="9" t="s">
        <v>16</v>
      </c>
      <c r="C1318" s="9" t="s">
        <v>476</v>
      </c>
      <c r="D1318" s="9" t="s">
        <v>225</v>
      </c>
      <c r="E1318" s="9" t="s">
        <v>223</v>
      </c>
      <c r="F1318" s="9" t="s">
        <v>5</v>
      </c>
      <c r="G1318" s="9" t="s">
        <v>350</v>
      </c>
      <c r="H1318" s="9" t="s">
        <v>342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1"/>
        <v>56_280-285</v>
      </c>
      <c r="O1318" s="17" t="str">
        <f t="shared" si="112"/>
        <v>28_280-290</v>
      </c>
      <c r="P1318" s="17" t="str">
        <f t="shared" si="113"/>
        <v>08_80&gt;</v>
      </c>
      <c r="Q1318" s="9" t="s">
        <v>870</v>
      </c>
      <c r="R1318" s="9" t="s">
        <v>631</v>
      </c>
      <c r="S1318" s="9">
        <f t="shared" si="115"/>
        <v>849036</v>
      </c>
      <c r="T1318" s="9">
        <f t="shared" si="114"/>
        <v>11427</v>
      </c>
    </row>
    <row r="1319" spans="1:20" ht="14.45" x14ac:dyDescent="0.3">
      <c r="A1319" s="9">
        <v>5</v>
      </c>
      <c r="B1319" s="9" t="s">
        <v>16</v>
      </c>
      <c r="C1319" s="9" t="s">
        <v>377</v>
      </c>
      <c r="D1319" s="9" t="s">
        <v>225</v>
      </c>
      <c r="E1319" s="9" t="s">
        <v>223</v>
      </c>
      <c r="F1319" s="9" t="s">
        <v>5</v>
      </c>
      <c r="G1319" s="9" t="s">
        <v>350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1"/>
        <v>32_160-165</v>
      </c>
      <c r="O1319" s="17" t="str">
        <f t="shared" si="112"/>
        <v>16_160-170</v>
      </c>
      <c r="P1319" s="17" t="str">
        <f t="shared" si="113"/>
        <v>08_80&gt;</v>
      </c>
      <c r="Q1319" s="9" t="s">
        <v>870</v>
      </c>
      <c r="R1319" s="9" t="s">
        <v>631</v>
      </c>
      <c r="S1319" s="9">
        <f t="shared" si="115"/>
        <v>805020</v>
      </c>
      <c r="T1319" s="9">
        <f t="shared" si="114"/>
        <v>10835</v>
      </c>
    </row>
    <row r="1320" spans="1:20" ht="14.45" x14ac:dyDescent="0.3">
      <c r="A1320" s="9">
        <v>293</v>
      </c>
      <c r="B1320" s="9" t="s">
        <v>16</v>
      </c>
      <c r="C1320" s="9" t="s">
        <v>385</v>
      </c>
      <c r="D1320" s="9" t="s">
        <v>228</v>
      </c>
      <c r="E1320" s="9" t="s">
        <v>223</v>
      </c>
      <c r="F1320" s="9" t="s">
        <v>5</v>
      </c>
      <c r="G1320" s="9" t="s">
        <v>169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1"/>
        <v>12_60-65</v>
      </c>
      <c r="O1320" s="17" t="str">
        <f t="shared" si="112"/>
        <v>6_60-70</v>
      </c>
      <c r="P1320" s="17" t="str">
        <f t="shared" si="113"/>
        <v>06_60-70</v>
      </c>
      <c r="Q1320" s="9" t="s">
        <v>870</v>
      </c>
      <c r="R1320" s="9" t="s">
        <v>631</v>
      </c>
      <c r="S1320" s="9">
        <f t="shared" si="115"/>
        <v>17801508</v>
      </c>
      <c r="T1320" s="9">
        <f t="shared" si="114"/>
        <v>239590</v>
      </c>
    </row>
    <row r="1321" spans="1:20" ht="14.45" x14ac:dyDescent="0.3">
      <c r="A1321" s="9">
        <v>1</v>
      </c>
      <c r="B1321" s="9" t="s">
        <v>16</v>
      </c>
      <c r="C1321" s="9" t="s">
        <v>776</v>
      </c>
      <c r="D1321" s="9" t="s">
        <v>228</v>
      </c>
      <c r="E1321" s="9" t="s">
        <v>223</v>
      </c>
      <c r="F1321" s="9" t="s">
        <v>5</v>
      </c>
      <c r="G1321" s="9" t="s">
        <v>169</v>
      </c>
      <c r="H1321" s="9" t="s">
        <v>367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1"/>
        <v>15_75-80</v>
      </c>
      <c r="O1321" s="17" t="str">
        <f t="shared" si="112"/>
        <v>7_70-80</v>
      </c>
      <c r="P1321" s="17" t="str">
        <f t="shared" si="113"/>
        <v>07_70-80</v>
      </c>
      <c r="Q1321" s="9" t="s">
        <v>870</v>
      </c>
      <c r="R1321" s="9" t="s">
        <v>631</v>
      </c>
      <c r="S1321" s="9">
        <f t="shared" si="115"/>
        <v>77791</v>
      </c>
      <c r="T1321" s="9">
        <f t="shared" si="114"/>
        <v>1047</v>
      </c>
    </row>
    <row r="1322" spans="1:20" ht="14.45" x14ac:dyDescent="0.3">
      <c r="A1322" s="9">
        <v>34</v>
      </c>
      <c r="B1322" s="9" t="s">
        <v>16</v>
      </c>
      <c r="C1322" s="9" t="s">
        <v>561</v>
      </c>
      <c r="D1322" s="9" t="s">
        <v>228</v>
      </c>
      <c r="E1322" s="9" t="s">
        <v>223</v>
      </c>
      <c r="F1322" s="9" t="s">
        <v>5</v>
      </c>
      <c r="G1322" s="9" t="s">
        <v>169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1"/>
        <v>14_70-75</v>
      </c>
      <c r="O1322" s="17" t="str">
        <f t="shared" si="112"/>
        <v>7_70-80</v>
      </c>
      <c r="P1322" s="17" t="str">
        <f t="shared" si="113"/>
        <v>07_70-80</v>
      </c>
      <c r="Q1322" s="9" t="s">
        <v>870</v>
      </c>
      <c r="R1322" s="9" t="s">
        <v>631</v>
      </c>
      <c r="S1322" s="9">
        <f t="shared" si="115"/>
        <v>2462552</v>
      </c>
      <c r="T1322" s="9">
        <f t="shared" si="114"/>
        <v>33143</v>
      </c>
    </row>
    <row r="1323" spans="1:20" ht="14.45" x14ac:dyDescent="0.3">
      <c r="A1323" s="9">
        <v>4</v>
      </c>
      <c r="B1323" s="9" t="s">
        <v>16</v>
      </c>
      <c r="C1323" s="9" t="s">
        <v>434</v>
      </c>
      <c r="D1323" s="9" t="s">
        <v>228</v>
      </c>
      <c r="E1323" s="9" t="s">
        <v>223</v>
      </c>
      <c r="F1323" s="9" t="s">
        <v>1</v>
      </c>
      <c r="G1323" s="9" t="s">
        <v>303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1"/>
        <v>10_50-55</v>
      </c>
      <c r="O1323" s="17" t="str">
        <f t="shared" si="112"/>
        <v>5_50-60</v>
      </c>
      <c r="P1323" s="17" t="str">
        <f t="shared" si="113"/>
        <v>05_50-60</v>
      </c>
      <c r="Q1323" s="9" t="s">
        <v>870</v>
      </c>
      <c r="R1323" s="9" t="s">
        <v>631</v>
      </c>
      <c r="S1323" s="9">
        <f t="shared" si="115"/>
        <v>211856</v>
      </c>
      <c r="T1323" s="9">
        <f t="shared" si="114"/>
        <v>2851</v>
      </c>
    </row>
    <row r="1324" spans="1:20" ht="14.45" x14ac:dyDescent="0.3">
      <c r="A1324" s="9">
        <v>16</v>
      </c>
      <c r="B1324" s="9" t="s">
        <v>16</v>
      </c>
      <c r="C1324" s="9" t="s">
        <v>562</v>
      </c>
      <c r="D1324" s="9" t="s">
        <v>222</v>
      </c>
      <c r="E1324" s="9" t="s">
        <v>223</v>
      </c>
      <c r="F1324" s="9" t="s">
        <v>5</v>
      </c>
      <c r="G1324" s="9" t="s">
        <v>518</v>
      </c>
      <c r="H1324" s="9" t="s">
        <v>563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1"/>
        <v>15_75-80</v>
      </c>
      <c r="O1324" s="17" t="str">
        <f t="shared" si="112"/>
        <v>7_70-80</v>
      </c>
      <c r="P1324" s="17" t="str">
        <f t="shared" si="113"/>
        <v>07_70-80</v>
      </c>
      <c r="Q1324" s="9" t="s">
        <v>870</v>
      </c>
      <c r="R1324" s="9" t="s">
        <v>631</v>
      </c>
      <c r="S1324" s="9">
        <f t="shared" si="115"/>
        <v>1263376</v>
      </c>
      <c r="T1324" s="9">
        <f t="shared" si="114"/>
        <v>17004</v>
      </c>
    </row>
    <row r="1325" spans="1:20" ht="14.45" x14ac:dyDescent="0.3">
      <c r="A1325" s="9">
        <v>5</v>
      </c>
      <c r="B1325" s="9" t="s">
        <v>16</v>
      </c>
      <c r="C1325" s="9" t="s">
        <v>378</v>
      </c>
      <c r="D1325" s="9" t="s">
        <v>225</v>
      </c>
      <c r="E1325" s="9" t="s">
        <v>223</v>
      </c>
      <c r="F1325" s="9" t="s">
        <v>5</v>
      </c>
      <c r="G1325" s="9" t="s">
        <v>350</v>
      </c>
      <c r="H1325" s="9" t="s">
        <v>342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1"/>
        <v>33_165-170</v>
      </c>
      <c r="O1325" s="17" t="str">
        <f t="shared" si="112"/>
        <v>16_160-170</v>
      </c>
      <c r="P1325" s="17" t="str">
        <f t="shared" si="113"/>
        <v>08_80&gt;</v>
      </c>
      <c r="Q1325" s="9" t="s">
        <v>870</v>
      </c>
      <c r="R1325" s="9" t="s">
        <v>631</v>
      </c>
      <c r="S1325" s="9">
        <f t="shared" si="115"/>
        <v>842000</v>
      </c>
      <c r="T1325" s="9">
        <f t="shared" si="114"/>
        <v>11332</v>
      </c>
    </row>
    <row r="1326" spans="1:20" ht="14.45" x14ac:dyDescent="0.3">
      <c r="A1326" s="9">
        <v>23</v>
      </c>
      <c r="B1326" s="9" t="s">
        <v>16</v>
      </c>
      <c r="C1326" s="9" t="s">
        <v>780</v>
      </c>
      <c r="D1326" s="9" t="s">
        <v>225</v>
      </c>
      <c r="E1326" s="9" t="s">
        <v>223</v>
      </c>
      <c r="F1326" s="9" t="s">
        <v>5</v>
      </c>
      <c r="G1326" s="9" t="s">
        <v>350</v>
      </c>
      <c r="H1326" s="9" t="s">
        <v>781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1"/>
        <v>48_240-245</v>
      </c>
      <c r="O1326" s="17" t="str">
        <f t="shared" si="112"/>
        <v>24_240-250</v>
      </c>
      <c r="P1326" s="17" t="str">
        <f t="shared" si="113"/>
        <v>08_80&gt;</v>
      </c>
      <c r="Q1326" s="9" t="s">
        <v>870</v>
      </c>
      <c r="R1326" s="9" t="s">
        <v>631</v>
      </c>
      <c r="S1326" s="9">
        <f t="shared" si="115"/>
        <v>5539941</v>
      </c>
      <c r="T1326" s="9">
        <f t="shared" si="114"/>
        <v>74562</v>
      </c>
    </row>
    <row r="1327" spans="1:20" ht="14.45" x14ac:dyDescent="0.3">
      <c r="A1327" s="9">
        <v>66</v>
      </c>
      <c r="B1327" s="9" t="s">
        <v>16</v>
      </c>
      <c r="C1327" s="9" t="s">
        <v>782</v>
      </c>
      <c r="D1327" s="9" t="s">
        <v>225</v>
      </c>
      <c r="E1327" s="9" t="s">
        <v>223</v>
      </c>
      <c r="F1327" s="9" t="s">
        <v>5</v>
      </c>
      <c r="G1327" s="9" t="s">
        <v>350</v>
      </c>
      <c r="H1327" s="9" t="s">
        <v>665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1"/>
        <v>59_295-300</v>
      </c>
      <c r="O1327" s="17" t="str">
        <f t="shared" si="112"/>
        <v>29_290-300</v>
      </c>
      <c r="P1327" s="17" t="str">
        <f t="shared" si="113"/>
        <v>08_80&gt;</v>
      </c>
      <c r="Q1327" s="9" t="s">
        <v>870</v>
      </c>
      <c r="R1327" s="9" t="s">
        <v>631</v>
      </c>
      <c r="S1327" s="9">
        <f t="shared" si="115"/>
        <v>19573026</v>
      </c>
      <c r="T1327" s="9">
        <f t="shared" si="114"/>
        <v>263432</v>
      </c>
    </row>
    <row r="1328" spans="1:20" ht="14.45" x14ac:dyDescent="0.3">
      <c r="A1328" s="9">
        <v>3031</v>
      </c>
      <c r="B1328" s="9" t="s">
        <v>16</v>
      </c>
      <c r="C1328" s="9" t="s">
        <v>84</v>
      </c>
      <c r="D1328" s="9" t="s">
        <v>225</v>
      </c>
      <c r="E1328" s="9" t="s">
        <v>223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1"/>
        <v>13_65-70</v>
      </c>
      <c r="O1328" s="17" t="str">
        <f t="shared" si="112"/>
        <v>6_60-70</v>
      </c>
      <c r="P1328" s="17" t="str">
        <f t="shared" si="113"/>
        <v>06_60-70</v>
      </c>
      <c r="Q1328" s="9" t="s">
        <v>870</v>
      </c>
      <c r="R1328" s="9" t="s">
        <v>631</v>
      </c>
      <c r="S1328" s="9">
        <f t="shared" si="115"/>
        <v>211927520</v>
      </c>
      <c r="T1328" s="9">
        <f t="shared" si="114"/>
        <v>2852322</v>
      </c>
    </row>
    <row r="1329" spans="1:20" ht="14.45" x14ac:dyDescent="0.3">
      <c r="A1329" s="9">
        <v>1070</v>
      </c>
      <c r="B1329" s="9" t="s">
        <v>16</v>
      </c>
      <c r="C1329" s="9" t="s">
        <v>379</v>
      </c>
      <c r="D1329" s="9" t="s">
        <v>225</v>
      </c>
      <c r="E1329" s="9" t="s">
        <v>223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1"/>
        <v>17_85-90</v>
      </c>
      <c r="O1329" s="17" t="str">
        <f t="shared" si="112"/>
        <v>8_80-90</v>
      </c>
      <c r="P1329" s="17" t="str">
        <f t="shared" si="113"/>
        <v>08_80&gt;</v>
      </c>
      <c r="Q1329" s="9" t="s">
        <v>870</v>
      </c>
      <c r="R1329" s="9" t="s">
        <v>631</v>
      </c>
      <c r="S1329" s="9">
        <f t="shared" si="115"/>
        <v>91692580</v>
      </c>
      <c r="T1329" s="9">
        <f t="shared" si="114"/>
        <v>1234086</v>
      </c>
    </row>
    <row r="1330" spans="1:20" ht="14.45" x14ac:dyDescent="0.3">
      <c r="A1330" s="9">
        <v>685</v>
      </c>
      <c r="B1330" s="9" t="s">
        <v>16</v>
      </c>
      <c r="C1330" s="9" t="s">
        <v>783</v>
      </c>
      <c r="D1330" s="9" t="s">
        <v>225</v>
      </c>
      <c r="E1330" s="9" t="s">
        <v>223</v>
      </c>
      <c r="F1330" s="9" t="s">
        <v>5</v>
      </c>
      <c r="G1330" s="9" t="s">
        <v>350</v>
      </c>
      <c r="H1330" s="9" t="s">
        <v>784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1"/>
        <v>22_110-115</v>
      </c>
      <c r="O1330" s="17" t="str">
        <f t="shared" si="112"/>
        <v>11_110-120</v>
      </c>
      <c r="P1330" s="17" t="str">
        <f t="shared" si="113"/>
        <v>08_80&gt;</v>
      </c>
      <c r="Q1330" s="9" t="s">
        <v>870</v>
      </c>
      <c r="R1330" s="9" t="s">
        <v>631</v>
      </c>
      <c r="S1330" s="9">
        <f t="shared" si="115"/>
        <v>78086575</v>
      </c>
      <c r="T1330" s="9">
        <f t="shared" si="114"/>
        <v>1050963</v>
      </c>
    </row>
    <row r="1331" spans="1:20" ht="14.45" x14ac:dyDescent="0.3">
      <c r="A1331" s="9">
        <v>947</v>
      </c>
      <c r="B1331" s="9" t="s">
        <v>16</v>
      </c>
      <c r="C1331" s="9" t="s">
        <v>105</v>
      </c>
      <c r="D1331" s="9" t="s">
        <v>225</v>
      </c>
      <c r="E1331" s="9" t="s">
        <v>223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1"/>
        <v>16_80-85</v>
      </c>
      <c r="O1331" s="17" t="str">
        <f t="shared" si="112"/>
        <v>8_80-90</v>
      </c>
      <c r="P1331" s="17" t="str">
        <f t="shared" si="113"/>
        <v>08_80&gt;</v>
      </c>
      <c r="Q1331" s="9" t="s">
        <v>870</v>
      </c>
      <c r="R1331" s="9" t="s">
        <v>631</v>
      </c>
      <c r="S1331" s="9">
        <f t="shared" si="115"/>
        <v>76648286</v>
      </c>
      <c r="T1331" s="9">
        <f t="shared" si="114"/>
        <v>1031605</v>
      </c>
    </row>
    <row r="1332" spans="1:20" ht="14.45" x14ac:dyDescent="0.3">
      <c r="A1332" s="9">
        <v>204</v>
      </c>
      <c r="B1332" s="9" t="s">
        <v>16</v>
      </c>
      <c r="C1332" s="9" t="s">
        <v>343</v>
      </c>
      <c r="D1332" s="9" t="s">
        <v>225</v>
      </c>
      <c r="E1332" s="9" t="s">
        <v>223</v>
      </c>
      <c r="F1332" s="9" t="s">
        <v>5</v>
      </c>
      <c r="G1332" s="9" t="s">
        <v>350</v>
      </c>
      <c r="H1332" s="9" t="s">
        <v>197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1"/>
        <v>16_80-85</v>
      </c>
      <c r="O1332" s="17" t="str">
        <f t="shared" si="112"/>
        <v>8_80-90</v>
      </c>
      <c r="P1332" s="17" t="str">
        <f t="shared" si="113"/>
        <v>08_80&gt;</v>
      </c>
      <c r="Q1332" s="9" t="s">
        <v>870</v>
      </c>
      <c r="R1332" s="9" t="s">
        <v>631</v>
      </c>
      <c r="S1332" s="9">
        <f t="shared" si="115"/>
        <v>17142528</v>
      </c>
      <c r="T1332" s="9">
        <f t="shared" si="114"/>
        <v>230720</v>
      </c>
    </row>
    <row r="1333" spans="1:20" ht="14.45" x14ac:dyDescent="0.3">
      <c r="A1333" s="9">
        <v>53</v>
      </c>
      <c r="B1333" s="9" t="s">
        <v>16</v>
      </c>
      <c r="C1333" s="9" t="s">
        <v>168</v>
      </c>
      <c r="D1333" s="9" t="s">
        <v>225</v>
      </c>
      <c r="E1333" s="9" t="s">
        <v>223</v>
      </c>
      <c r="F1333" s="9" t="s">
        <v>5</v>
      </c>
      <c r="G1333" s="9" t="s">
        <v>75</v>
      </c>
      <c r="H1333" s="9" t="s">
        <v>148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1"/>
        <v>18_90-95</v>
      </c>
      <c r="O1333" s="17" t="str">
        <f t="shared" si="112"/>
        <v>9_90-100</v>
      </c>
      <c r="P1333" s="17" t="str">
        <f t="shared" si="113"/>
        <v>08_80&gt;</v>
      </c>
      <c r="Q1333" s="9" t="s">
        <v>870</v>
      </c>
      <c r="R1333" s="9" t="s">
        <v>631</v>
      </c>
      <c r="S1333" s="9">
        <f t="shared" si="115"/>
        <v>4779222</v>
      </c>
      <c r="T1333" s="9">
        <f t="shared" si="114"/>
        <v>64323</v>
      </c>
    </row>
    <row r="1334" spans="1:20" ht="14.45" x14ac:dyDescent="0.3">
      <c r="A1334" s="9">
        <v>450</v>
      </c>
      <c r="B1334" s="9" t="s">
        <v>16</v>
      </c>
      <c r="C1334" s="9" t="s">
        <v>344</v>
      </c>
      <c r="D1334" s="9" t="s">
        <v>225</v>
      </c>
      <c r="E1334" s="9" t="s">
        <v>223</v>
      </c>
      <c r="F1334" s="9" t="s">
        <v>5</v>
      </c>
      <c r="G1334" s="9" t="s">
        <v>169</v>
      </c>
      <c r="H1334" s="9" t="s">
        <v>197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1"/>
        <v>18_90-95</v>
      </c>
      <c r="O1334" s="17" t="str">
        <f t="shared" si="112"/>
        <v>9_90-100</v>
      </c>
      <c r="P1334" s="17" t="str">
        <f t="shared" si="113"/>
        <v>08_80&gt;</v>
      </c>
      <c r="Q1334" s="9" t="s">
        <v>870</v>
      </c>
      <c r="R1334" s="9" t="s">
        <v>631</v>
      </c>
      <c r="S1334" s="9">
        <f t="shared" si="115"/>
        <v>40600800</v>
      </c>
      <c r="T1334" s="9">
        <f t="shared" si="114"/>
        <v>546444</v>
      </c>
    </row>
    <row r="1335" spans="1:20" ht="14.45" x14ac:dyDescent="0.3">
      <c r="A1335" s="9">
        <v>23</v>
      </c>
      <c r="B1335" s="9" t="s">
        <v>16</v>
      </c>
      <c r="C1335" s="9" t="s">
        <v>380</v>
      </c>
      <c r="D1335" s="9" t="s">
        <v>225</v>
      </c>
      <c r="E1335" s="9" t="s">
        <v>223</v>
      </c>
      <c r="F1335" s="9" t="s">
        <v>5</v>
      </c>
      <c r="G1335" s="9" t="s">
        <v>350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1"/>
        <v>26_130-135</v>
      </c>
      <c r="O1335" s="17" t="str">
        <f t="shared" si="112"/>
        <v>13_130-140</v>
      </c>
      <c r="P1335" s="17" t="str">
        <f t="shared" si="113"/>
        <v>08_80&gt;</v>
      </c>
      <c r="Q1335" s="9" t="s">
        <v>870</v>
      </c>
      <c r="R1335" s="9" t="s">
        <v>631</v>
      </c>
      <c r="S1335" s="9">
        <f t="shared" si="115"/>
        <v>3104402</v>
      </c>
      <c r="T1335" s="9">
        <f t="shared" si="114"/>
        <v>41782</v>
      </c>
    </row>
    <row r="1336" spans="1:20" ht="14.45" x14ac:dyDescent="0.3">
      <c r="A1336" s="9">
        <v>10</v>
      </c>
      <c r="B1336" s="9" t="s">
        <v>16</v>
      </c>
      <c r="C1336" s="9" t="s">
        <v>381</v>
      </c>
      <c r="D1336" s="9" t="s">
        <v>225</v>
      </c>
      <c r="E1336" s="9" t="s">
        <v>223</v>
      </c>
      <c r="F1336" s="9" t="s">
        <v>5</v>
      </c>
      <c r="G1336" s="9" t="s">
        <v>350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1"/>
        <v>29_145-150</v>
      </c>
      <c r="O1336" s="17" t="str">
        <f t="shared" si="112"/>
        <v>14_140-150</v>
      </c>
      <c r="P1336" s="17" t="str">
        <f t="shared" si="113"/>
        <v>08_80&gt;</v>
      </c>
      <c r="Q1336" s="9" t="s">
        <v>870</v>
      </c>
      <c r="R1336" s="9" t="s">
        <v>631</v>
      </c>
      <c r="S1336" s="9">
        <f t="shared" si="115"/>
        <v>1479270</v>
      </c>
      <c r="T1336" s="9">
        <f t="shared" si="114"/>
        <v>19909</v>
      </c>
    </row>
    <row r="1337" spans="1:20" ht="14.45" x14ac:dyDescent="0.3">
      <c r="A1337" s="9">
        <v>22</v>
      </c>
      <c r="B1337" s="9" t="s">
        <v>16</v>
      </c>
      <c r="C1337" s="9" t="s">
        <v>787</v>
      </c>
      <c r="D1337" s="9" t="s">
        <v>225</v>
      </c>
      <c r="E1337" s="9" t="s">
        <v>223</v>
      </c>
      <c r="F1337" s="9" t="s">
        <v>5</v>
      </c>
      <c r="G1337" s="9" t="s">
        <v>350</v>
      </c>
      <c r="H1337" s="9" t="s">
        <v>788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1"/>
        <v>31_155-160</v>
      </c>
      <c r="O1337" s="17" t="str">
        <f t="shared" si="112"/>
        <v>15_150-160</v>
      </c>
      <c r="P1337" s="17" t="str">
        <f t="shared" si="113"/>
        <v>08_80&gt;</v>
      </c>
      <c r="Q1337" s="9" t="s">
        <v>870</v>
      </c>
      <c r="R1337" s="9" t="s">
        <v>631</v>
      </c>
      <c r="S1337" s="9">
        <f t="shared" si="115"/>
        <v>3518460</v>
      </c>
      <c r="T1337" s="9">
        <f t="shared" si="114"/>
        <v>47355</v>
      </c>
    </row>
    <row r="1338" spans="1:20" ht="14.45" x14ac:dyDescent="0.3">
      <c r="A1338" s="9">
        <v>10</v>
      </c>
      <c r="B1338" s="9" t="s">
        <v>16</v>
      </c>
      <c r="C1338" s="9" t="s">
        <v>382</v>
      </c>
      <c r="D1338" s="9" t="s">
        <v>225</v>
      </c>
      <c r="E1338" s="9" t="s">
        <v>223</v>
      </c>
      <c r="F1338" s="9" t="s">
        <v>5</v>
      </c>
      <c r="G1338" s="9" t="s">
        <v>350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1"/>
        <v>37_185-190</v>
      </c>
      <c r="O1338" s="17" t="str">
        <f t="shared" si="112"/>
        <v>18_180-190</v>
      </c>
      <c r="P1338" s="17" t="str">
        <f t="shared" si="113"/>
        <v>08_80&gt;</v>
      </c>
      <c r="Q1338" s="9" t="s">
        <v>870</v>
      </c>
      <c r="R1338" s="9" t="s">
        <v>631</v>
      </c>
      <c r="S1338" s="9">
        <f t="shared" si="115"/>
        <v>1899960</v>
      </c>
      <c r="T1338" s="9">
        <f t="shared" si="114"/>
        <v>25571</v>
      </c>
    </row>
    <row r="1339" spans="1:20" ht="14.45" x14ac:dyDescent="0.3">
      <c r="A1339" s="9">
        <v>55</v>
      </c>
      <c r="B1339" s="9" t="s">
        <v>16</v>
      </c>
      <c r="C1339" s="9" t="s">
        <v>789</v>
      </c>
      <c r="D1339" s="9" t="s">
        <v>225</v>
      </c>
      <c r="E1339" s="9" t="s">
        <v>223</v>
      </c>
      <c r="F1339" s="9" t="s">
        <v>5</v>
      </c>
      <c r="G1339" s="9" t="s">
        <v>350</v>
      </c>
      <c r="H1339" s="9" t="s">
        <v>784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16">CONCATENATE(ROUNDDOWN(M1339/5000,0),"_",ROUNDDOWN(M1339/5000,0)*5,"-",ROUNDUP((M1339+1)/5000,0)*5)</f>
        <v>50_250-255</v>
      </c>
      <c r="O1339" s="17" t="str">
        <f t="shared" ref="O1339:O1390" si="117">CONCATENATE(ROUNDDOWN(M1339/10000,0),"_",ROUNDDOWN(M1339/10000,0)*10,"-",ROUNDUP((M1339+1)/10000,0)*10)</f>
        <v>25_250-260</v>
      </c>
      <c r="P1339" s="17" t="str">
        <f t="shared" ref="P1339:P1390" si="118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870</v>
      </c>
      <c r="R1339" s="9" t="s">
        <v>631</v>
      </c>
      <c r="S1339" s="9">
        <f t="shared" si="115"/>
        <v>13784265</v>
      </c>
      <c r="T1339" s="9">
        <f t="shared" ref="T1339:T1390" si="119">ROUND(S1339/74.3,0)</f>
        <v>185522</v>
      </c>
    </row>
    <row r="1340" spans="1:20" ht="14.45" x14ac:dyDescent="0.3">
      <c r="A1340" s="9">
        <v>3</v>
      </c>
      <c r="B1340" s="9" t="s">
        <v>16</v>
      </c>
      <c r="C1340" s="9" t="s">
        <v>383</v>
      </c>
      <c r="D1340" s="9" t="s">
        <v>225</v>
      </c>
      <c r="E1340" s="9" t="s">
        <v>223</v>
      </c>
      <c r="F1340" s="9" t="s">
        <v>5</v>
      </c>
      <c r="G1340" s="9" t="s">
        <v>350</v>
      </c>
      <c r="H1340" s="9" t="s">
        <v>342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16"/>
        <v>39_195-200</v>
      </c>
      <c r="O1340" s="17" t="str">
        <f t="shared" si="117"/>
        <v>19_190-200</v>
      </c>
      <c r="P1340" s="17" t="str">
        <f t="shared" si="118"/>
        <v>08_80&gt;</v>
      </c>
      <c r="Q1340" s="9" t="s">
        <v>870</v>
      </c>
      <c r="R1340" s="9" t="s">
        <v>631</v>
      </c>
      <c r="S1340" s="9">
        <f t="shared" si="115"/>
        <v>586209</v>
      </c>
      <c r="T1340" s="9">
        <f t="shared" si="119"/>
        <v>7890</v>
      </c>
    </row>
    <row r="1341" spans="1:20" ht="14.45" x14ac:dyDescent="0.3">
      <c r="A1341" s="9">
        <v>3</v>
      </c>
      <c r="B1341" s="9" t="s">
        <v>16</v>
      </c>
      <c r="C1341" s="9" t="s">
        <v>865</v>
      </c>
      <c r="D1341" s="9" t="s">
        <v>230</v>
      </c>
      <c r="E1341" s="9" t="s">
        <v>223</v>
      </c>
      <c r="F1341" s="9" t="s">
        <v>5</v>
      </c>
      <c r="G1341" s="9" t="s">
        <v>350</v>
      </c>
      <c r="H1341" s="9" t="s">
        <v>866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16"/>
        <v>28_140-145</v>
      </c>
      <c r="O1341" s="17" t="str">
        <f t="shared" si="117"/>
        <v>14_140-150</v>
      </c>
      <c r="P1341" s="17" t="str">
        <f t="shared" si="118"/>
        <v>08_80&gt;</v>
      </c>
      <c r="Q1341" s="9" t="s">
        <v>870</v>
      </c>
      <c r="R1341" s="9" t="s">
        <v>631</v>
      </c>
      <c r="S1341" s="9">
        <f t="shared" si="115"/>
        <v>420672</v>
      </c>
      <c r="T1341" s="9">
        <f t="shared" si="119"/>
        <v>5662</v>
      </c>
    </row>
    <row r="1342" spans="1:20" ht="14.45" x14ac:dyDescent="0.3">
      <c r="A1342" s="9">
        <v>8</v>
      </c>
      <c r="B1342" s="9" t="s">
        <v>16</v>
      </c>
      <c r="C1342" s="9" t="s">
        <v>436</v>
      </c>
      <c r="D1342" s="9" t="s">
        <v>230</v>
      </c>
      <c r="E1342" s="9" t="s">
        <v>223</v>
      </c>
      <c r="F1342" s="9" t="s">
        <v>5</v>
      </c>
      <c r="G1342" s="9" t="s">
        <v>350</v>
      </c>
      <c r="H1342" s="9" t="s">
        <v>437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16"/>
        <v>36_180-185</v>
      </c>
      <c r="O1342" s="17" t="str">
        <f t="shared" si="117"/>
        <v>18_180-190</v>
      </c>
      <c r="P1342" s="17" t="str">
        <f t="shared" si="118"/>
        <v>08_80&gt;</v>
      </c>
      <c r="Q1342" s="9" t="s">
        <v>870</v>
      </c>
      <c r="R1342" s="9" t="s">
        <v>631</v>
      </c>
      <c r="S1342" s="9">
        <f t="shared" si="115"/>
        <v>1443120</v>
      </c>
      <c r="T1342" s="9">
        <f t="shared" si="119"/>
        <v>19423</v>
      </c>
    </row>
    <row r="1343" spans="1:20" ht="14.45" x14ac:dyDescent="0.3">
      <c r="A1343" s="9">
        <v>5</v>
      </c>
      <c r="B1343" s="9" t="s">
        <v>16</v>
      </c>
      <c r="C1343" s="9" t="s">
        <v>867</v>
      </c>
      <c r="D1343" s="9" t="s">
        <v>230</v>
      </c>
      <c r="E1343" s="9" t="s">
        <v>227</v>
      </c>
      <c r="F1343" s="9" t="s">
        <v>5</v>
      </c>
      <c r="G1343" s="9" t="s">
        <v>350</v>
      </c>
      <c r="H1343" s="9" t="s">
        <v>803</v>
      </c>
      <c r="I1343" s="9">
        <v>15</v>
      </c>
      <c r="J1343" s="9" t="s">
        <v>868</v>
      </c>
      <c r="L1343" s="9" t="s">
        <v>50</v>
      </c>
      <c r="M1343" s="9">
        <v>260000</v>
      </c>
      <c r="N1343" s="17" t="str">
        <f t="shared" si="116"/>
        <v>52_260-265</v>
      </c>
      <c r="O1343" s="17" t="str">
        <f t="shared" si="117"/>
        <v>26_260-270</v>
      </c>
      <c r="P1343" s="17" t="str">
        <f t="shared" si="118"/>
        <v>08_80&gt;</v>
      </c>
      <c r="Q1343" s="9" t="s">
        <v>870</v>
      </c>
      <c r="R1343" s="9" t="s">
        <v>631</v>
      </c>
      <c r="S1343" s="9">
        <f t="shared" si="115"/>
        <v>1300000</v>
      </c>
      <c r="T1343" s="9">
        <f t="shared" si="119"/>
        <v>17497</v>
      </c>
    </row>
    <row r="1344" spans="1:20" ht="14.45" x14ac:dyDescent="0.3">
      <c r="A1344" s="9">
        <v>59</v>
      </c>
      <c r="B1344" s="9" t="s">
        <v>16</v>
      </c>
      <c r="C1344" s="9" t="s">
        <v>205</v>
      </c>
      <c r="D1344" s="9" t="s">
        <v>228</v>
      </c>
      <c r="E1344" s="9" t="s">
        <v>223</v>
      </c>
      <c r="F1344" s="9" t="s">
        <v>5</v>
      </c>
      <c r="G1344" s="9" t="s">
        <v>169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16"/>
        <v>20_100-105</v>
      </c>
      <c r="O1344" s="17" t="str">
        <f t="shared" si="117"/>
        <v>10_100-110</v>
      </c>
      <c r="P1344" s="17" t="str">
        <f t="shared" si="118"/>
        <v>08_80&gt;</v>
      </c>
      <c r="Q1344" s="9" t="s">
        <v>870</v>
      </c>
      <c r="R1344" s="9" t="s">
        <v>631</v>
      </c>
      <c r="S1344" s="9">
        <f t="shared" si="115"/>
        <v>5984842</v>
      </c>
      <c r="T1344" s="9">
        <f t="shared" si="119"/>
        <v>80550</v>
      </c>
    </row>
    <row r="1345" spans="1:20" ht="14.45" x14ac:dyDescent="0.3">
      <c r="A1345" s="9">
        <v>27</v>
      </c>
      <c r="B1345" s="9" t="s">
        <v>16</v>
      </c>
      <c r="C1345" s="9" t="s">
        <v>564</v>
      </c>
      <c r="D1345" s="9" t="s">
        <v>228</v>
      </c>
      <c r="E1345" s="9" t="s">
        <v>223</v>
      </c>
      <c r="F1345" s="9" t="s">
        <v>5</v>
      </c>
      <c r="G1345" s="9" t="s">
        <v>518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16"/>
        <v>24_120-125</v>
      </c>
      <c r="O1345" s="17" t="str">
        <f t="shared" si="117"/>
        <v>12_120-130</v>
      </c>
      <c r="P1345" s="17" t="str">
        <f t="shared" si="118"/>
        <v>08_80&gt;</v>
      </c>
      <c r="Q1345" s="9" t="s">
        <v>870</v>
      </c>
      <c r="R1345" s="9" t="s">
        <v>631</v>
      </c>
      <c r="S1345" s="9">
        <f t="shared" si="115"/>
        <v>3295269</v>
      </c>
      <c r="T1345" s="9">
        <f t="shared" si="119"/>
        <v>44351</v>
      </c>
    </row>
    <row r="1346" spans="1:20" ht="14.45" x14ac:dyDescent="0.3">
      <c r="A1346" s="9">
        <v>5</v>
      </c>
      <c r="B1346" s="9" t="s">
        <v>16</v>
      </c>
      <c r="C1346" s="9" t="s">
        <v>188</v>
      </c>
      <c r="D1346" s="9" t="s">
        <v>225</v>
      </c>
      <c r="E1346" s="9" t="s">
        <v>223</v>
      </c>
      <c r="F1346" s="9" t="s">
        <v>5</v>
      </c>
      <c r="G1346" s="9" t="s">
        <v>169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16"/>
        <v>19_95-100</v>
      </c>
      <c r="O1346" s="17" t="str">
        <f t="shared" si="117"/>
        <v>9_90-100</v>
      </c>
      <c r="P1346" s="17" t="str">
        <f t="shared" si="118"/>
        <v>08_80&gt;</v>
      </c>
      <c r="Q1346" s="9" t="s">
        <v>870</v>
      </c>
      <c r="R1346" s="9" t="s">
        <v>631</v>
      </c>
      <c r="S1346" s="9">
        <f t="shared" si="115"/>
        <v>481030</v>
      </c>
      <c r="T1346" s="9">
        <f t="shared" si="119"/>
        <v>6474</v>
      </c>
    </row>
    <row r="1347" spans="1:20" ht="14.45" x14ac:dyDescent="0.3">
      <c r="A1347" s="9">
        <v>37</v>
      </c>
      <c r="B1347" s="9" t="s">
        <v>16</v>
      </c>
      <c r="C1347" s="9" t="s">
        <v>565</v>
      </c>
      <c r="D1347" s="9" t="s">
        <v>225</v>
      </c>
      <c r="E1347" s="9" t="s">
        <v>223</v>
      </c>
      <c r="F1347" s="9" t="s">
        <v>5</v>
      </c>
      <c r="G1347" s="9" t="s">
        <v>518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16"/>
        <v>24_120-125</v>
      </c>
      <c r="O1347" s="17" t="str">
        <f t="shared" si="117"/>
        <v>12_120-130</v>
      </c>
      <c r="P1347" s="17" t="str">
        <f t="shared" si="118"/>
        <v>08_80&gt;</v>
      </c>
      <c r="Q1347" s="9" t="s">
        <v>870</v>
      </c>
      <c r="R1347" s="9" t="s">
        <v>631</v>
      </c>
      <c r="S1347" s="9">
        <f t="shared" ref="S1347:S1410" si="120">M1347*A1347</f>
        <v>4461423</v>
      </c>
      <c r="T1347" s="9">
        <f t="shared" si="119"/>
        <v>60046</v>
      </c>
    </row>
    <row r="1348" spans="1:20" ht="14.45" x14ac:dyDescent="0.3">
      <c r="A1348" s="9">
        <v>54</v>
      </c>
      <c r="B1348" s="9" t="s">
        <v>16</v>
      </c>
      <c r="C1348" s="9" t="s">
        <v>608</v>
      </c>
      <c r="D1348" s="9" t="s">
        <v>225</v>
      </c>
      <c r="E1348" s="9" t="s">
        <v>223</v>
      </c>
      <c r="F1348" s="9" t="s">
        <v>5</v>
      </c>
      <c r="G1348" s="9" t="s">
        <v>518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16"/>
        <v>21_105-110</v>
      </c>
      <c r="O1348" s="17" t="str">
        <f t="shared" si="117"/>
        <v>10_100-110</v>
      </c>
      <c r="P1348" s="17" t="str">
        <f t="shared" si="118"/>
        <v>08_80&gt;</v>
      </c>
      <c r="Q1348" s="9" t="s">
        <v>870</v>
      </c>
      <c r="R1348" s="9" t="s">
        <v>631</v>
      </c>
      <c r="S1348" s="9">
        <f t="shared" si="120"/>
        <v>5905926</v>
      </c>
      <c r="T1348" s="9">
        <f t="shared" si="119"/>
        <v>79488</v>
      </c>
    </row>
    <row r="1349" spans="1:20" ht="14.45" x14ac:dyDescent="0.3">
      <c r="A1349" s="9">
        <v>10</v>
      </c>
      <c r="B1349" s="9" t="s">
        <v>16</v>
      </c>
      <c r="C1349" s="9" t="s">
        <v>566</v>
      </c>
      <c r="D1349" s="9" t="s">
        <v>228</v>
      </c>
      <c r="E1349" s="9" t="s">
        <v>223</v>
      </c>
      <c r="F1349" s="9" t="s">
        <v>5</v>
      </c>
      <c r="G1349" s="9" t="s">
        <v>518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16"/>
        <v>25_125-130</v>
      </c>
      <c r="O1349" s="17" t="str">
        <f t="shared" si="117"/>
        <v>12_120-130</v>
      </c>
      <c r="P1349" s="17" t="str">
        <f t="shared" si="118"/>
        <v>08_80&gt;</v>
      </c>
      <c r="Q1349" s="9" t="s">
        <v>870</v>
      </c>
      <c r="R1349" s="9" t="s">
        <v>631</v>
      </c>
      <c r="S1349" s="9">
        <f t="shared" si="120"/>
        <v>1295420</v>
      </c>
      <c r="T1349" s="9">
        <f t="shared" si="119"/>
        <v>17435</v>
      </c>
    </row>
    <row r="1350" spans="1:20" ht="14.45" x14ac:dyDescent="0.3">
      <c r="A1350" s="9">
        <v>6</v>
      </c>
      <c r="B1350" s="9" t="s">
        <v>16</v>
      </c>
      <c r="C1350" s="9" t="s">
        <v>567</v>
      </c>
      <c r="D1350" s="9" t="s">
        <v>225</v>
      </c>
      <c r="E1350" s="9" t="s">
        <v>223</v>
      </c>
      <c r="F1350" s="9" t="s">
        <v>5</v>
      </c>
      <c r="G1350" s="9" t="s">
        <v>518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16"/>
        <v>26_130-135</v>
      </c>
      <c r="O1350" s="17" t="str">
        <f t="shared" si="117"/>
        <v>13_130-140</v>
      </c>
      <c r="P1350" s="17" t="str">
        <f t="shared" si="118"/>
        <v>08_80&gt;</v>
      </c>
      <c r="Q1350" s="9" t="s">
        <v>870</v>
      </c>
      <c r="R1350" s="9" t="s">
        <v>631</v>
      </c>
      <c r="S1350" s="9">
        <f t="shared" si="120"/>
        <v>803646</v>
      </c>
      <c r="T1350" s="9">
        <f t="shared" si="119"/>
        <v>10816</v>
      </c>
    </row>
    <row r="1351" spans="1:20" ht="14.45" x14ac:dyDescent="0.3">
      <c r="A1351" s="9">
        <v>135</v>
      </c>
      <c r="B1351" s="9" t="s">
        <v>284</v>
      </c>
      <c r="C1351" s="9" t="s">
        <v>386</v>
      </c>
      <c r="D1351" s="9" t="s">
        <v>228</v>
      </c>
      <c r="E1351" s="9" t="s">
        <v>223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387</v>
      </c>
      <c r="L1351" s="9" t="s">
        <v>50</v>
      </c>
      <c r="M1351" s="9">
        <v>63528</v>
      </c>
      <c r="N1351" s="17" t="str">
        <f t="shared" si="116"/>
        <v>12_60-65</v>
      </c>
      <c r="O1351" s="17" t="str">
        <f t="shared" si="117"/>
        <v>6_60-70</v>
      </c>
      <c r="P1351" s="17" t="str">
        <f t="shared" si="118"/>
        <v>06_60-70</v>
      </c>
      <c r="Q1351" s="9" t="s">
        <v>870</v>
      </c>
      <c r="R1351" s="9" t="s">
        <v>631</v>
      </c>
      <c r="S1351" s="9">
        <f t="shared" si="120"/>
        <v>8576280</v>
      </c>
      <c r="T1351" s="9">
        <f t="shared" si="119"/>
        <v>115428</v>
      </c>
    </row>
    <row r="1352" spans="1:20" ht="14.45" x14ac:dyDescent="0.3">
      <c r="A1352" s="9">
        <v>318</v>
      </c>
      <c r="B1352" s="9" t="s">
        <v>284</v>
      </c>
      <c r="C1352" s="9" t="s">
        <v>629</v>
      </c>
      <c r="D1352" s="9" t="s">
        <v>228</v>
      </c>
      <c r="E1352" s="9" t="s">
        <v>223</v>
      </c>
      <c r="F1352" s="9" t="s">
        <v>1</v>
      </c>
      <c r="G1352" s="9" t="s">
        <v>303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16"/>
        <v>11_55-60</v>
      </c>
      <c r="O1352" s="17" t="str">
        <f t="shared" si="117"/>
        <v>5_50-60</v>
      </c>
      <c r="P1352" s="17" t="str">
        <f t="shared" si="118"/>
        <v>05_50-60</v>
      </c>
      <c r="Q1352" s="9" t="s">
        <v>870</v>
      </c>
      <c r="R1352" s="9" t="s">
        <v>631</v>
      </c>
      <c r="S1352" s="9">
        <f t="shared" si="120"/>
        <v>18547668</v>
      </c>
      <c r="T1352" s="9">
        <f t="shared" si="119"/>
        <v>249632</v>
      </c>
    </row>
    <row r="1353" spans="1:20" ht="14.45" x14ac:dyDescent="0.3">
      <c r="A1353" s="9">
        <v>1</v>
      </c>
      <c r="B1353" s="9" t="s">
        <v>284</v>
      </c>
      <c r="C1353" s="9" t="s">
        <v>389</v>
      </c>
      <c r="D1353" s="9" t="s">
        <v>228</v>
      </c>
      <c r="E1353" s="9" t="s">
        <v>223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16"/>
        <v>11_55-60</v>
      </c>
      <c r="O1353" s="17" t="str">
        <f t="shared" si="117"/>
        <v>5_50-60</v>
      </c>
      <c r="P1353" s="17" t="str">
        <f t="shared" si="118"/>
        <v>05_50-60</v>
      </c>
      <c r="Q1353" s="9" t="s">
        <v>870</v>
      </c>
      <c r="R1353" s="9" t="s">
        <v>631</v>
      </c>
      <c r="S1353" s="9">
        <f t="shared" si="120"/>
        <v>55421</v>
      </c>
      <c r="T1353" s="9">
        <f t="shared" si="119"/>
        <v>746</v>
      </c>
    </row>
    <row r="1354" spans="1:20" ht="14.45" x14ac:dyDescent="0.3">
      <c r="A1354" s="9">
        <v>15</v>
      </c>
      <c r="B1354" s="9" t="s">
        <v>284</v>
      </c>
      <c r="C1354" s="9" t="s">
        <v>388</v>
      </c>
      <c r="D1354" s="9" t="s">
        <v>228</v>
      </c>
      <c r="E1354" s="9" t="s">
        <v>223</v>
      </c>
      <c r="F1354" s="9" t="s">
        <v>5</v>
      </c>
      <c r="G1354" s="9" t="s">
        <v>169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16"/>
        <v>12_60-65</v>
      </c>
      <c r="O1354" s="17" t="str">
        <f t="shared" si="117"/>
        <v>6_60-70</v>
      </c>
      <c r="P1354" s="17" t="str">
        <f t="shared" si="118"/>
        <v>06_60-70</v>
      </c>
      <c r="Q1354" s="9" t="s">
        <v>870</v>
      </c>
      <c r="R1354" s="9" t="s">
        <v>631</v>
      </c>
      <c r="S1354" s="9">
        <f t="shared" si="120"/>
        <v>944850</v>
      </c>
      <c r="T1354" s="9">
        <f t="shared" si="119"/>
        <v>12717</v>
      </c>
    </row>
    <row r="1355" spans="1:20" ht="14.45" x14ac:dyDescent="0.3">
      <c r="A1355" s="9">
        <v>51</v>
      </c>
      <c r="B1355" s="9" t="s">
        <v>284</v>
      </c>
      <c r="C1355" s="9" t="s">
        <v>323</v>
      </c>
      <c r="D1355" s="9" t="s">
        <v>224</v>
      </c>
      <c r="E1355" s="9" t="s">
        <v>223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16"/>
        <v>10_50-55</v>
      </c>
      <c r="O1355" s="17" t="str">
        <f t="shared" si="117"/>
        <v>5_50-60</v>
      </c>
      <c r="P1355" s="17" t="str">
        <f t="shared" si="118"/>
        <v>05_50-60</v>
      </c>
      <c r="Q1355" s="9" t="s">
        <v>870</v>
      </c>
      <c r="R1355" s="9" t="s">
        <v>631</v>
      </c>
      <c r="S1355" s="9">
        <f t="shared" si="120"/>
        <v>2778327</v>
      </c>
      <c r="T1355" s="9">
        <f t="shared" si="119"/>
        <v>37393</v>
      </c>
    </row>
    <row r="1356" spans="1:20" ht="14.45" x14ac:dyDescent="0.3">
      <c r="A1356" s="9">
        <v>152</v>
      </c>
      <c r="B1356" s="9" t="s">
        <v>284</v>
      </c>
      <c r="C1356" s="9" t="s">
        <v>609</v>
      </c>
      <c r="D1356" s="9" t="s">
        <v>224</v>
      </c>
      <c r="E1356" s="9" t="s">
        <v>223</v>
      </c>
      <c r="F1356" s="9" t="s">
        <v>1</v>
      </c>
      <c r="G1356" s="9" t="s">
        <v>303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16"/>
        <v>11_55-60</v>
      </c>
      <c r="O1356" s="17" t="str">
        <f t="shared" si="117"/>
        <v>5_50-60</v>
      </c>
      <c r="P1356" s="17" t="str">
        <f t="shared" si="118"/>
        <v>05_50-60</v>
      </c>
      <c r="Q1356" s="9" t="s">
        <v>870</v>
      </c>
      <c r="R1356" s="9" t="s">
        <v>631</v>
      </c>
      <c r="S1356" s="9">
        <f t="shared" si="120"/>
        <v>8696680</v>
      </c>
      <c r="T1356" s="9">
        <f t="shared" si="119"/>
        <v>117048</v>
      </c>
    </row>
    <row r="1357" spans="1:20" ht="14.45" x14ac:dyDescent="0.3">
      <c r="A1357" s="9">
        <v>391</v>
      </c>
      <c r="B1357" s="9" t="s">
        <v>284</v>
      </c>
      <c r="C1357" s="9" t="s">
        <v>869</v>
      </c>
      <c r="D1357" s="9" t="s">
        <v>224</v>
      </c>
      <c r="E1357" s="9" t="s">
        <v>223</v>
      </c>
      <c r="F1357" s="9" t="s">
        <v>1</v>
      </c>
      <c r="G1357" s="9" t="s">
        <v>303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16"/>
        <v>13_65-70</v>
      </c>
      <c r="O1357" s="17" t="str">
        <f t="shared" si="117"/>
        <v>6_60-70</v>
      </c>
      <c r="P1357" s="17" t="str">
        <f t="shared" si="118"/>
        <v>06_60-70</v>
      </c>
      <c r="Q1357" s="9" t="s">
        <v>870</v>
      </c>
      <c r="R1357" s="9" t="s">
        <v>631</v>
      </c>
      <c r="S1357" s="9">
        <f t="shared" si="120"/>
        <v>26939900</v>
      </c>
      <c r="T1357" s="9">
        <f t="shared" si="119"/>
        <v>362583</v>
      </c>
    </row>
    <row r="1358" spans="1:20" ht="14.45" x14ac:dyDescent="0.3">
      <c r="A1358" s="9">
        <v>21</v>
      </c>
      <c r="B1358" s="9" t="s">
        <v>284</v>
      </c>
      <c r="C1358" s="9" t="s">
        <v>792</v>
      </c>
      <c r="D1358" s="9" t="s">
        <v>228</v>
      </c>
      <c r="E1358" s="9" t="s">
        <v>223</v>
      </c>
      <c r="F1358" s="9" t="s">
        <v>5</v>
      </c>
      <c r="G1358" s="9" t="s">
        <v>169</v>
      </c>
      <c r="H1358" s="9" t="s">
        <v>2</v>
      </c>
      <c r="I1358" s="9">
        <v>13</v>
      </c>
      <c r="J1358" s="9" t="s">
        <v>474</v>
      </c>
      <c r="K1358" s="9" t="s">
        <v>7</v>
      </c>
      <c r="L1358" s="9" t="s">
        <v>50</v>
      </c>
      <c r="M1358" s="9">
        <v>107992</v>
      </c>
      <c r="N1358" s="17" t="str">
        <f t="shared" si="116"/>
        <v>21_105-110</v>
      </c>
      <c r="O1358" s="17" t="str">
        <f t="shared" si="117"/>
        <v>10_100-110</v>
      </c>
      <c r="P1358" s="17" t="str">
        <f t="shared" si="118"/>
        <v>08_80&gt;</v>
      </c>
      <c r="Q1358" s="9" t="s">
        <v>870</v>
      </c>
      <c r="R1358" s="9" t="s">
        <v>631</v>
      </c>
      <c r="S1358" s="9">
        <f t="shared" si="120"/>
        <v>2267832</v>
      </c>
      <c r="T1358" s="9">
        <f t="shared" si="119"/>
        <v>30523</v>
      </c>
    </row>
    <row r="1359" spans="1:20" ht="14.45" x14ac:dyDescent="0.3">
      <c r="A1359" s="9">
        <v>36</v>
      </c>
      <c r="B1359" s="9" t="s">
        <v>284</v>
      </c>
      <c r="C1359" s="9" t="s">
        <v>324</v>
      </c>
      <c r="D1359" s="9" t="s">
        <v>228</v>
      </c>
      <c r="E1359" s="9" t="s">
        <v>223</v>
      </c>
      <c r="F1359" s="9" t="s">
        <v>5</v>
      </c>
      <c r="G1359" s="9" t="s">
        <v>169</v>
      </c>
      <c r="H1359" s="9" t="s">
        <v>507</v>
      </c>
      <c r="I1359" s="9">
        <v>14</v>
      </c>
      <c r="J1359" s="9" t="s">
        <v>390</v>
      </c>
      <c r="L1359" s="9" t="s">
        <v>50</v>
      </c>
      <c r="M1359" s="9">
        <v>119383</v>
      </c>
      <c r="N1359" s="17" t="str">
        <f t="shared" si="116"/>
        <v>23_115-120</v>
      </c>
      <c r="O1359" s="17" t="str">
        <f t="shared" si="117"/>
        <v>11_110-120</v>
      </c>
      <c r="P1359" s="17" t="str">
        <f t="shared" si="118"/>
        <v>08_80&gt;</v>
      </c>
      <c r="Q1359" s="9" t="s">
        <v>870</v>
      </c>
      <c r="R1359" s="9" t="s">
        <v>631</v>
      </c>
      <c r="S1359" s="9">
        <f t="shared" si="120"/>
        <v>4297788</v>
      </c>
      <c r="T1359" s="9">
        <f t="shared" si="119"/>
        <v>57844</v>
      </c>
    </row>
    <row r="1360" spans="1:20" ht="14.45" x14ac:dyDescent="0.3">
      <c r="A1360" s="9">
        <v>46</v>
      </c>
      <c r="B1360" s="9" t="s">
        <v>630</v>
      </c>
      <c r="C1360" s="9" t="s">
        <v>1062</v>
      </c>
      <c r="D1360" s="9" t="s">
        <v>225</v>
      </c>
      <c r="E1360" s="9" t="s">
        <v>223</v>
      </c>
      <c r="F1360" s="9" t="s">
        <v>5</v>
      </c>
      <c r="G1360" s="9" t="s">
        <v>350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16"/>
        <v>27_135-140</v>
      </c>
      <c r="O1360" s="17" t="str">
        <f t="shared" si="117"/>
        <v>13_130-140</v>
      </c>
      <c r="P1360" s="17" t="str">
        <f t="shared" si="118"/>
        <v>08_80&gt;</v>
      </c>
      <c r="Q1360" s="9" t="s">
        <v>870</v>
      </c>
      <c r="R1360" s="9" t="s">
        <v>631</v>
      </c>
      <c r="S1360" s="9">
        <f t="shared" si="120"/>
        <v>6322516</v>
      </c>
      <c r="T1360" s="9">
        <f t="shared" si="119"/>
        <v>85094</v>
      </c>
    </row>
    <row r="1361" spans="1:20" ht="14.45" x14ac:dyDescent="0.3">
      <c r="A1361" s="9">
        <v>3</v>
      </c>
      <c r="B1361" s="9" t="s">
        <v>630</v>
      </c>
      <c r="C1361" s="9" t="s">
        <v>1073</v>
      </c>
      <c r="D1361" s="9" t="s">
        <v>228</v>
      </c>
      <c r="E1361" s="9" t="s">
        <v>223</v>
      </c>
      <c r="F1361" s="9" t="s">
        <v>1</v>
      </c>
      <c r="G1361" s="9" t="s">
        <v>303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16"/>
        <v>11_55-60</v>
      </c>
      <c r="O1361" s="17" t="str">
        <f t="shared" si="117"/>
        <v>5_50-60</v>
      </c>
      <c r="P1361" s="17" t="str">
        <f t="shared" si="118"/>
        <v>05_50-60</v>
      </c>
      <c r="Q1361" s="9" t="s">
        <v>870</v>
      </c>
      <c r="R1361" s="9" t="s">
        <v>631</v>
      </c>
      <c r="S1361" s="9">
        <f t="shared" si="120"/>
        <v>179997</v>
      </c>
      <c r="T1361" s="9">
        <f t="shared" si="119"/>
        <v>2423</v>
      </c>
    </row>
    <row r="1362" spans="1:20" ht="14.45" x14ac:dyDescent="0.3">
      <c r="A1362" s="9">
        <v>1975</v>
      </c>
      <c r="B1362" s="9" t="s">
        <v>630</v>
      </c>
      <c r="C1362" s="9" t="s">
        <v>1064</v>
      </c>
      <c r="D1362" s="9" t="s">
        <v>228</v>
      </c>
      <c r="E1362" s="9" t="s">
        <v>223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16"/>
        <v>10_50-55</v>
      </c>
      <c r="O1362" s="17" t="str">
        <f t="shared" si="117"/>
        <v>5_50-60</v>
      </c>
      <c r="P1362" s="17" t="str">
        <f t="shared" si="118"/>
        <v>05_50-60</v>
      </c>
      <c r="Q1362" s="9" t="s">
        <v>870</v>
      </c>
      <c r="R1362" s="9" t="s">
        <v>631</v>
      </c>
      <c r="S1362" s="9">
        <f t="shared" si="120"/>
        <v>105360325</v>
      </c>
      <c r="T1362" s="9">
        <f t="shared" si="119"/>
        <v>1418039</v>
      </c>
    </row>
    <row r="1363" spans="1:20" ht="14.45" x14ac:dyDescent="0.3">
      <c r="A1363" s="9">
        <v>23</v>
      </c>
      <c r="B1363" s="9" t="s">
        <v>630</v>
      </c>
      <c r="C1363" s="9" t="s">
        <v>1072</v>
      </c>
      <c r="D1363" s="9" t="s">
        <v>224</v>
      </c>
      <c r="E1363" s="9" t="s">
        <v>223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16"/>
        <v>12_60-65</v>
      </c>
      <c r="O1363" s="17" t="str">
        <f t="shared" si="117"/>
        <v>6_60-70</v>
      </c>
      <c r="P1363" s="17" t="str">
        <f t="shared" si="118"/>
        <v>06_60-70</v>
      </c>
      <c r="Q1363" s="9" t="s">
        <v>870</v>
      </c>
      <c r="R1363" s="9" t="s">
        <v>631</v>
      </c>
      <c r="S1363" s="9">
        <f t="shared" si="120"/>
        <v>1456429</v>
      </c>
      <c r="T1363" s="9">
        <f t="shared" si="119"/>
        <v>19602</v>
      </c>
    </row>
    <row r="1364" spans="1:20" ht="14.45" x14ac:dyDescent="0.3">
      <c r="A1364" s="9">
        <v>20</v>
      </c>
      <c r="B1364" s="9" t="s">
        <v>630</v>
      </c>
      <c r="C1364" s="9" t="s">
        <v>1067</v>
      </c>
      <c r="D1364" s="9" t="s">
        <v>222</v>
      </c>
      <c r="E1364" s="9" t="s">
        <v>223</v>
      </c>
      <c r="F1364" s="9" t="s">
        <v>5</v>
      </c>
      <c r="G1364" s="9" t="s">
        <v>350</v>
      </c>
      <c r="H1364" s="9" t="s">
        <v>331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16"/>
        <v>18_90-95</v>
      </c>
      <c r="O1364" s="17" t="str">
        <f t="shared" si="117"/>
        <v>9_90-100</v>
      </c>
      <c r="P1364" s="17" t="str">
        <f t="shared" si="118"/>
        <v>08_80&gt;</v>
      </c>
      <c r="Q1364" s="9" t="s">
        <v>870</v>
      </c>
      <c r="R1364" s="9" t="s">
        <v>631</v>
      </c>
      <c r="S1364" s="9">
        <f t="shared" si="120"/>
        <v>1839840</v>
      </c>
      <c r="T1364" s="9">
        <f t="shared" si="119"/>
        <v>24762</v>
      </c>
    </row>
    <row r="1365" spans="1:20" ht="14.45" x14ac:dyDescent="0.3">
      <c r="A1365" s="9">
        <v>273</v>
      </c>
      <c r="B1365" s="9" t="s">
        <v>630</v>
      </c>
      <c r="C1365" s="9" t="s">
        <v>1068</v>
      </c>
      <c r="D1365" s="9" t="s">
        <v>224</v>
      </c>
      <c r="E1365" s="9" t="s">
        <v>223</v>
      </c>
      <c r="F1365" s="9" t="s">
        <v>1</v>
      </c>
      <c r="G1365" s="9" t="s">
        <v>303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16"/>
        <v>13_65-70</v>
      </c>
      <c r="O1365" s="17" t="str">
        <f t="shared" si="117"/>
        <v>6_60-70</v>
      </c>
      <c r="P1365" s="17" t="str">
        <f t="shared" si="118"/>
        <v>06_60-70</v>
      </c>
      <c r="Q1365" s="9" t="s">
        <v>870</v>
      </c>
      <c r="R1365" s="9" t="s">
        <v>631</v>
      </c>
      <c r="S1365" s="9">
        <f t="shared" si="120"/>
        <v>18561816</v>
      </c>
      <c r="T1365" s="9">
        <f t="shared" si="119"/>
        <v>249823</v>
      </c>
    </row>
    <row r="1366" spans="1:20" ht="14.45" x14ac:dyDescent="0.3">
      <c r="A1366" s="9">
        <v>50</v>
      </c>
      <c r="B1366" s="9" t="s">
        <v>29</v>
      </c>
      <c r="C1366" s="9" t="s">
        <v>29</v>
      </c>
      <c r="D1366" s="9" t="s">
        <v>228</v>
      </c>
      <c r="E1366" s="9" t="s">
        <v>223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16"/>
        <v>5_25-30</v>
      </c>
      <c r="O1366" s="17" t="str">
        <f t="shared" si="117"/>
        <v>2_20-30</v>
      </c>
      <c r="P1366" s="17" t="str">
        <f t="shared" si="118"/>
        <v>02_20-30</v>
      </c>
      <c r="Q1366" s="9" t="s">
        <v>870</v>
      </c>
      <c r="R1366" s="9" t="s">
        <v>631</v>
      </c>
      <c r="S1366" s="9">
        <f t="shared" si="120"/>
        <v>1270000</v>
      </c>
      <c r="T1366" s="9">
        <f t="shared" si="119"/>
        <v>17093</v>
      </c>
    </row>
    <row r="1367" spans="1:20" ht="14.45" x14ac:dyDescent="0.3">
      <c r="A1367" s="9">
        <v>1070</v>
      </c>
      <c r="B1367" s="9" t="s">
        <v>29</v>
      </c>
      <c r="C1367" s="9" t="s">
        <v>29</v>
      </c>
      <c r="D1367" s="9" t="s">
        <v>224</v>
      </c>
      <c r="E1367" s="9" t="s">
        <v>223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16"/>
        <v>6_30-35</v>
      </c>
      <c r="O1367" s="17" t="str">
        <f t="shared" si="117"/>
        <v>3_30-40</v>
      </c>
      <c r="P1367" s="17" t="str">
        <f t="shared" si="118"/>
        <v>03_30-40</v>
      </c>
      <c r="Q1367" s="9" t="s">
        <v>870</v>
      </c>
      <c r="R1367" s="9" t="s">
        <v>631</v>
      </c>
      <c r="S1367" s="9">
        <f t="shared" si="120"/>
        <v>33170000</v>
      </c>
      <c r="T1367" s="9">
        <f t="shared" si="119"/>
        <v>446433</v>
      </c>
    </row>
    <row r="1368" spans="1:20" ht="14.45" x14ac:dyDescent="0.3">
      <c r="A1368" s="9">
        <v>2050</v>
      </c>
      <c r="B1368" s="9" t="s">
        <v>29</v>
      </c>
      <c r="C1368" s="9" t="s">
        <v>29</v>
      </c>
      <c r="D1368" s="9" t="s">
        <v>224</v>
      </c>
      <c r="E1368" s="9" t="s">
        <v>223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16"/>
        <v>5_25-30</v>
      </c>
      <c r="O1368" s="17" t="str">
        <f t="shared" si="117"/>
        <v>2_20-30</v>
      </c>
      <c r="P1368" s="17" t="str">
        <f t="shared" si="118"/>
        <v>02_20-30</v>
      </c>
      <c r="Q1368" s="9" t="s">
        <v>870</v>
      </c>
      <c r="R1368" s="9" t="s">
        <v>631</v>
      </c>
      <c r="S1368" s="9">
        <f t="shared" si="120"/>
        <v>56170000</v>
      </c>
      <c r="T1368" s="9">
        <f t="shared" si="119"/>
        <v>755989</v>
      </c>
    </row>
    <row r="1369" spans="1:20" ht="14.45" x14ac:dyDescent="0.3">
      <c r="A1369" s="9">
        <v>640</v>
      </c>
      <c r="B1369" s="9" t="s">
        <v>29</v>
      </c>
      <c r="C1369" s="9" t="s">
        <v>29</v>
      </c>
      <c r="D1369" s="9" t="s">
        <v>224</v>
      </c>
      <c r="E1369" s="9" t="s">
        <v>223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16"/>
        <v>7_35-40</v>
      </c>
      <c r="O1369" s="17" t="str">
        <f t="shared" si="117"/>
        <v>3_30-40</v>
      </c>
      <c r="P1369" s="17" t="str">
        <f t="shared" si="118"/>
        <v>03_30-40</v>
      </c>
      <c r="Q1369" s="9" t="s">
        <v>870</v>
      </c>
      <c r="R1369" s="9" t="s">
        <v>631</v>
      </c>
      <c r="S1369" s="9">
        <f t="shared" si="120"/>
        <v>22848000</v>
      </c>
      <c r="T1369" s="9">
        <f t="shared" si="119"/>
        <v>307510</v>
      </c>
    </row>
    <row r="1370" spans="1:20" ht="14.45" x14ac:dyDescent="0.3">
      <c r="A1370" s="9">
        <v>120</v>
      </c>
      <c r="B1370" s="9" t="s">
        <v>29</v>
      </c>
      <c r="C1370" s="9" t="s">
        <v>29</v>
      </c>
      <c r="D1370" s="9" t="s">
        <v>224</v>
      </c>
      <c r="E1370" s="9" t="s">
        <v>223</v>
      </c>
      <c r="F1370" s="9" t="s">
        <v>5</v>
      </c>
      <c r="G1370" s="9" t="s">
        <v>169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16"/>
        <v>7_35-40</v>
      </c>
      <c r="O1370" s="17" t="str">
        <f t="shared" si="117"/>
        <v>3_30-40</v>
      </c>
      <c r="P1370" s="17" t="str">
        <f t="shared" si="118"/>
        <v>03_30-40</v>
      </c>
      <c r="Q1370" s="9" t="s">
        <v>870</v>
      </c>
      <c r="R1370" s="9" t="s">
        <v>631</v>
      </c>
      <c r="S1370" s="9">
        <f t="shared" si="120"/>
        <v>4560000</v>
      </c>
      <c r="T1370" s="9">
        <f t="shared" si="119"/>
        <v>61373</v>
      </c>
    </row>
    <row r="1371" spans="1:20" ht="14.45" x14ac:dyDescent="0.3">
      <c r="A1371" s="9">
        <v>30</v>
      </c>
      <c r="B1371" s="9" t="s">
        <v>29</v>
      </c>
      <c r="C1371" s="9" t="s">
        <v>29</v>
      </c>
      <c r="D1371" s="9" t="s">
        <v>224</v>
      </c>
      <c r="E1371" s="9" t="s">
        <v>223</v>
      </c>
      <c r="F1371" s="9" t="s">
        <v>5</v>
      </c>
      <c r="G1371" s="9" t="s">
        <v>182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16"/>
        <v>7_35-40</v>
      </c>
      <c r="O1371" s="17" t="str">
        <f t="shared" si="117"/>
        <v>3_30-40</v>
      </c>
      <c r="P1371" s="17" t="str">
        <f t="shared" si="118"/>
        <v>03_30-40</v>
      </c>
      <c r="Q1371" s="9" t="s">
        <v>870</v>
      </c>
      <c r="R1371" s="9" t="s">
        <v>631</v>
      </c>
      <c r="S1371" s="9">
        <f t="shared" si="120"/>
        <v>1155000</v>
      </c>
      <c r="T1371" s="9">
        <f t="shared" si="119"/>
        <v>15545</v>
      </c>
    </row>
    <row r="1372" spans="1:20" ht="14.45" x14ac:dyDescent="0.3">
      <c r="A1372" s="9">
        <v>110</v>
      </c>
      <c r="B1372" s="9" t="s">
        <v>29</v>
      </c>
      <c r="C1372" s="9" t="s">
        <v>29</v>
      </c>
      <c r="D1372" s="9" t="s">
        <v>222</v>
      </c>
      <c r="E1372" s="9" t="s">
        <v>223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16"/>
        <v>7_35-40</v>
      </c>
      <c r="O1372" s="17" t="str">
        <f t="shared" si="117"/>
        <v>3_30-40</v>
      </c>
      <c r="P1372" s="17" t="str">
        <f t="shared" si="118"/>
        <v>03_30-40</v>
      </c>
      <c r="Q1372" s="9" t="s">
        <v>870</v>
      </c>
      <c r="R1372" s="9" t="s">
        <v>631</v>
      </c>
      <c r="S1372" s="9">
        <f t="shared" si="120"/>
        <v>3850000</v>
      </c>
      <c r="T1372" s="9">
        <f t="shared" si="119"/>
        <v>51817</v>
      </c>
    </row>
    <row r="1373" spans="1:20" ht="14.45" x14ac:dyDescent="0.3">
      <c r="A1373" s="9">
        <v>120</v>
      </c>
      <c r="B1373" s="9" t="s">
        <v>29</v>
      </c>
      <c r="C1373" s="9" t="s">
        <v>29</v>
      </c>
      <c r="D1373" s="9" t="s">
        <v>222</v>
      </c>
      <c r="E1373" s="9" t="s">
        <v>223</v>
      </c>
      <c r="F1373" s="9" t="s">
        <v>1</v>
      </c>
      <c r="G1373" s="9" t="s">
        <v>303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16"/>
        <v>7_35-40</v>
      </c>
      <c r="O1373" s="17" t="str">
        <f t="shared" si="117"/>
        <v>3_30-40</v>
      </c>
      <c r="P1373" s="17" t="str">
        <f t="shared" si="118"/>
        <v>03_30-40</v>
      </c>
      <c r="Q1373" s="9" t="s">
        <v>870</v>
      </c>
      <c r="R1373" s="9" t="s">
        <v>631</v>
      </c>
      <c r="S1373" s="9">
        <f t="shared" si="120"/>
        <v>4200000</v>
      </c>
      <c r="T1373" s="9">
        <f t="shared" si="119"/>
        <v>56528</v>
      </c>
    </row>
    <row r="1374" spans="1:20" ht="14.45" x14ac:dyDescent="0.3">
      <c r="A1374" s="9">
        <v>40</v>
      </c>
      <c r="B1374" s="9" t="s">
        <v>29</v>
      </c>
      <c r="C1374" s="9" t="s">
        <v>29</v>
      </c>
      <c r="D1374" s="9" t="s">
        <v>225</v>
      </c>
      <c r="E1374" s="9" t="s">
        <v>223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16"/>
        <v>12_60-65</v>
      </c>
      <c r="O1374" s="17" t="str">
        <f t="shared" si="117"/>
        <v>6_60-70</v>
      </c>
      <c r="P1374" s="17" t="str">
        <f t="shared" si="118"/>
        <v>06_60-70</v>
      </c>
      <c r="Q1374" s="9" t="s">
        <v>870</v>
      </c>
      <c r="R1374" s="9" t="s">
        <v>631</v>
      </c>
      <c r="S1374" s="9">
        <f t="shared" si="120"/>
        <v>2440000</v>
      </c>
      <c r="T1374" s="9">
        <f t="shared" si="119"/>
        <v>32840</v>
      </c>
    </row>
    <row r="1375" spans="1:20" ht="14.45" x14ac:dyDescent="0.3">
      <c r="A1375" s="9">
        <v>1160</v>
      </c>
      <c r="B1375" s="9" t="s">
        <v>29</v>
      </c>
      <c r="C1375" s="9" t="s">
        <v>29</v>
      </c>
      <c r="D1375" s="9" t="s">
        <v>228</v>
      </c>
      <c r="E1375" s="9" t="s">
        <v>223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16"/>
        <v>5_25-30</v>
      </c>
      <c r="O1375" s="17" t="str">
        <f t="shared" si="117"/>
        <v>2_20-30</v>
      </c>
      <c r="P1375" s="17" t="str">
        <f t="shared" si="118"/>
        <v>02_20-30</v>
      </c>
      <c r="Q1375" s="9" t="s">
        <v>870</v>
      </c>
      <c r="R1375" s="9" t="s">
        <v>631</v>
      </c>
      <c r="S1375" s="9">
        <f t="shared" si="120"/>
        <v>33176000</v>
      </c>
      <c r="T1375" s="9">
        <f t="shared" si="119"/>
        <v>446514</v>
      </c>
    </row>
    <row r="1376" spans="1:20" ht="14.45" x14ac:dyDescent="0.3">
      <c r="A1376" s="9">
        <v>3040</v>
      </c>
      <c r="B1376" s="9" t="s">
        <v>29</v>
      </c>
      <c r="C1376" s="9" t="s">
        <v>29</v>
      </c>
      <c r="D1376" s="9" t="s">
        <v>228</v>
      </c>
      <c r="E1376" s="9" t="s">
        <v>223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16"/>
        <v>5_25-30</v>
      </c>
      <c r="O1376" s="17" t="str">
        <f t="shared" si="117"/>
        <v>2_20-30</v>
      </c>
      <c r="P1376" s="17" t="str">
        <f t="shared" si="118"/>
        <v>02_20-30</v>
      </c>
      <c r="Q1376" s="9" t="s">
        <v>870</v>
      </c>
      <c r="R1376" s="9" t="s">
        <v>631</v>
      </c>
      <c r="S1376" s="9">
        <f t="shared" si="120"/>
        <v>77216000</v>
      </c>
      <c r="T1376" s="9">
        <f t="shared" si="119"/>
        <v>1039246</v>
      </c>
    </row>
    <row r="1377" spans="1:20" ht="14.45" x14ac:dyDescent="0.3">
      <c r="A1377" s="9">
        <v>10</v>
      </c>
      <c r="B1377" s="9" t="s">
        <v>29</v>
      </c>
      <c r="C1377" s="9" t="s">
        <v>29</v>
      </c>
      <c r="D1377" s="9" t="s">
        <v>228</v>
      </c>
      <c r="E1377" s="9" t="s">
        <v>223</v>
      </c>
      <c r="F1377" s="9" t="s">
        <v>5</v>
      </c>
      <c r="G1377" s="9" t="s">
        <v>169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16"/>
        <v>6_30-35</v>
      </c>
      <c r="O1377" s="17" t="str">
        <f t="shared" si="117"/>
        <v>3_30-40</v>
      </c>
      <c r="P1377" s="17" t="str">
        <f t="shared" si="118"/>
        <v>03_30-40</v>
      </c>
      <c r="Q1377" s="9" t="s">
        <v>870</v>
      </c>
      <c r="R1377" s="9" t="s">
        <v>631</v>
      </c>
      <c r="S1377" s="9">
        <f t="shared" si="120"/>
        <v>310000</v>
      </c>
      <c r="T1377" s="9">
        <f t="shared" si="119"/>
        <v>4172</v>
      </c>
    </row>
    <row r="1378" spans="1:20" ht="14.45" x14ac:dyDescent="0.3">
      <c r="A1378" s="9">
        <v>10</v>
      </c>
      <c r="B1378" s="9" t="s">
        <v>29</v>
      </c>
      <c r="C1378" s="9" t="s">
        <v>29</v>
      </c>
      <c r="D1378" s="9" t="s">
        <v>228</v>
      </c>
      <c r="E1378" s="9" t="s">
        <v>223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16"/>
        <v>5_25-30</v>
      </c>
      <c r="O1378" s="17" t="str">
        <f t="shared" si="117"/>
        <v>2_20-30</v>
      </c>
      <c r="P1378" s="17" t="str">
        <f t="shared" si="118"/>
        <v>02_20-30</v>
      </c>
      <c r="Q1378" s="9" t="s">
        <v>870</v>
      </c>
      <c r="R1378" s="9" t="s">
        <v>631</v>
      </c>
      <c r="S1378" s="9">
        <f t="shared" si="120"/>
        <v>290000</v>
      </c>
      <c r="T1378" s="9">
        <f t="shared" si="119"/>
        <v>3903</v>
      </c>
    </row>
    <row r="1379" spans="1:20" ht="14.45" x14ac:dyDescent="0.3">
      <c r="A1379" s="9">
        <v>20</v>
      </c>
      <c r="B1379" s="9" t="s">
        <v>29</v>
      </c>
      <c r="C1379" s="9" t="s">
        <v>29</v>
      </c>
      <c r="D1379" s="9" t="s">
        <v>228</v>
      </c>
      <c r="E1379" s="9" t="s">
        <v>223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16"/>
        <v>5_25-30</v>
      </c>
      <c r="O1379" s="17" t="str">
        <f t="shared" si="117"/>
        <v>2_20-30</v>
      </c>
      <c r="P1379" s="17" t="str">
        <f t="shared" si="118"/>
        <v>02_20-30</v>
      </c>
      <c r="Q1379" s="9" t="s">
        <v>870</v>
      </c>
      <c r="R1379" s="9" t="s">
        <v>631</v>
      </c>
      <c r="S1379" s="9">
        <f t="shared" si="120"/>
        <v>566000</v>
      </c>
      <c r="T1379" s="9">
        <f t="shared" si="119"/>
        <v>7618</v>
      </c>
    </row>
    <row r="1380" spans="1:20" ht="14.45" x14ac:dyDescent="0.3">
      <c r="A1380" s="9">
        <v>90</v>
      </c>
      <c r="B1380" s="9" t="s">
        <v>29</v>
      </c>
      <c r="C1380" s="9" t="s">
        <v>29</v>
      </c>
      <c r="D1380" s="9" t="s">
        <v>228</v>
      </c>
      <c r="E1380" s="9" t="s">
        <v>223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16"/>
        <v>5_25-30</v>
      </c>
      <c r="O1380" s="17" t="str">
        <f t="shared" si="117"/>
        <v>2_20-30</v>
      </c>
      <c r="P1380" s="17" t="str">
        <f t="shared" si="118"/>
        <v>02_20-30</v>
      </c>
      <c r="Q1380" s="9" t="s">
        <v>870</v>
      </c>
      <c r="R1380" s="9" t="s">
        <v>631</v>
      </c>
      <c r="S1380" s="9">
        <f t="shared" si="120"/>
        <v>2457000</v>
      </c>
      <c r="T1380" s="9">
        <f t="shared" si="119"/>
        <v>33069</v>
      </c>
    </row>
    <row r="1381" spans="1:20" ht="14.45" x14ac:dyDescent="0.3">
      <c r="A1381" s="9">
        <v>1250</v>
      </c>
      <c r="B1381" s="9" t="s">
        <v>29</v>
      </c>
      <c r="C1381" s="9" t="s">
        <v>29</v>
      </c>
      <c r="D1381" s="9" t="s">
        <v>228</v>
      </c>
      <c r="E1381" s="9" t="s">
        <v>223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16"/>
        <v>4_20-25</v>
      </c>
      <c r="O1381" s="17" t="str">
        <f t="shared" si="117"/>
        <v>2_20-30</v>
      </c>
      <c r="P1381" s="17" t="str">
        <f t="shared" si="118"/>
        <v>02_20-30</v>
      </c>
      <c r="Q1381" s="9" t="s">
        <v>870</v>
      </c>
      <c r="R1381" s="9" t="s">
        <v>631</v>
      </c>
      <c r="S1381" s="9">
        <f t="shared" si="120"/>
        <v>30625000</v>
      </c>
      <c r="T1381" s="9">
        <f t="shared" si="119"/>
        <v>412180</v>
      </c>
    </row>
    <row r="1382" spans="1:20" ht="14.45" x14ac:dyDescent="0.3">
      <c r="A1382" s="9">
        <v>350</v>
      </c>
      <c r="B1382" s="9" t="s">
        <v>29</v>
      </c>
      <c r="C1382" s="9" t="s">
        <v>29</v>
      </c>
      <c r="D1382" s="9" t="s">
        <v>228</v>
      </c>
      <c r="E1382" s="9" t="s">
        <v>223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16"/>
        <v>3_15-20</v>
      </c>
      <c r="O1382" s="17" t="str">
        <f t="shared" si="117"/>
        <v>1_10-20</v>
      </c>
      <c r="P1382" s="17" t="str">
        <f t="shared" si="118"/>
        <v>01_&lt;20</v>
      </c>
      <c r="Q1382" s="9" t="s">
        <v>870</v>
      </c>
      <c r="R1382" s="9" t="s">
        <v>631</v>
      </c>
      <c r="S1382" s="9">
        <f t="shared" si="120"/>
        <v>6965000</v>
      </c>
      <c r="T1382" s="9">
        <f t="shared" si="119"/>
        <v>93742</v>
      </c>
    </row>
    <row r="1383" spans="1:20" ht="14.45" x14ac:dyDescent="0.3">
      <c r="A1383" s="9">
        <v>120</v>
      </c>
      <c r="B1383" s="9" t="s">
        <v>29</v>
      </c>
      <c r="C1383" s="9" t="s">
        <v>29</v>
      </c>
      <c r="D1383" s="9" t="s">
        <v>228</v>
      </c>
      <c r="E1383" s="9" t="s">
        <v>223</v>
      </c>
      <c r="F1383" s="9" t="s">
        <v>5</v>
      </c>
      <c r="G1383" s="9" t="s">
        <v>182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16"/>
        <v>12_60-65</v>
      </c>
      <c r="O1383" s="17" t="str">
        <f t="shared" si="117"/>
        <v>6_60-70</v>
      </c>
      <c r="P1383" s="17" t="str">
        <f t="shared" si="118"/>
        <v>06_60-70</v>
      </c>
      <c r="Q1383" s="9" t="s">
        <v>870</v>
      </c>
      <c r="R1383" s="9" t="s">
        <v>631</v>
      </c>
      <c r="S1383" s="9">
        <f t="shared" si="120"/>
        <v>7200000</v>
      </c>
      <c r="T1383" s="9">
        <f t="shared" si="119"/>
        <v>96904</v>
      </c>
    </row>
    <row r="1384" spans="1:20" ht="14.45" x14ac:dyDescent="0.3">
      <c r="A1384" s="9">
        <v>250</v>
      </c>
      <c r="B1384" s="9" t="s">
        <v>29</v>
      </c>
      <c r="C1384" s="9" t="s">
        <v>29</v>
      </c>
      <c r="D1384" s="9" t="s">
        <v>228</v>
      </c>
      <c r="E1384" s="9" t="s">
        <v>223</v>
      </c>
      <c r="F1384" s="9" t="s">
        <v>5</v>
      </c>
      <c r="G1384" s="9" t="s">
        <v>182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16"/>
        <v>13_65-70</v>
      </c>
      <c r="O1384" s="17" t="str">
        <f t="shared" si="117"/>
        <v>6_60-70</v>
      </c>
      <c r="P1384" s="17" t="str">
        <f t="shared" si="118"/>
        <v>06_60-70</v>
      </c>
      <c r="Q1384" s="9" t="s">
        <v>870</v>
      </c>
      <c r="R1384" s="9" t="s">
        <v>631</v>
      </c>
      <c r="S1384" s="9">
        <f t="shared" si="120"/>
        <v>16250000</v>
      </c>
      <c r="T1384" s="9">
        <f t="shared" si="119"/>
        <v>218708</v>
      </c>
    </row>
    <row r="1385" spans="1:20" ht="14.45" x14ac:dyDescent="0.3">
      <c r="A1385" s="9">
        <v>10</v>
      </c>
      <c r="B1385" s="9" t="s">
        <v>29</v>
      </c>
      <c r="C1385" s="9" t="s">
        <v>29</v>
      </c>
      <c r="D1385" s="9" t="s">
        <v>229</v>
      </c>
      <c r="E1385" s="9" t="s">
        <v>223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16"/>
        <v>3_15-20</v>
      </c>
      <c r="O1385" s="17" t="str">
        <f t="shared" si="117"/>
        <v>1_10-20</v>
      </c>
      <c r="P1385" s="17" t="str">
        <f t="shared" si="118"/>
        <v>01_&lt;20</v>
      </c>
      <c r="Q1385" s="9" t="s">
        <v>870</v>
      </c>
      <c r="R1385" s="9" t="s">
        <v>631</v>
      </c>
      <c r="S1385" s="9">
        <f t="shared" si="120"/>
        <v>178000</v>
      </c>
      <c r="T1385" s="9">
        <f t="shared" si="119"/>
        <v>2396</v>
      </c>
    </row>
    <row r="1386" spans="1:20" ht="14.45" x14ac:dyDescent="0.3">
      <c r="A1386" s="9">
        <v>260</v>
      </c>
      <c r="B1386" s="9" t="s">
        <v>29</v>
      </c>
      <c r="C1386" s="9" t="s">
        <v>29</v>
      </c>
      <c r="D1386" s="9" t="s">
        <v>229</v>
      </c>
      <c r="E1386" s="9" t="s">
        <v>223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16"/>
        <v>3_15-20</v>
      </c>
      <c r="O1386" s="17" t="str">
        <f t="shared" si="117"/>
        <v>1_10-20</v>
      </c>
      <c r="P1386" s="17" t="str">
        <f t="shared" si="118"/>
        <v>01_&lt;20</v>
      </c>
      <c r="Q1386" s="9" t="s">
        <v>870</v>
      </c>
      <c r="R1386" s="9" t="s">
        <v>631</v>
      </c>
      <c r="S1386" s="9">
        <f t="shared" si="120"/>
        <v>5018000</v>
      </c>
      <c r="T1386" s="9">
        <f t="shared" si="119"/>
        <v>67537</v>
      </c>
    </row>
    <row r="1387" spans="1:20" ht="14.45" x14ac:dyDescent="0.3">
      <c r="A1387" s="9">
        <v>160</v>
      </c>
      <c r="B1387" s="9" t="s">
        <v>29</v>
      </c>
      <c r="C1387" s="9" t="s">
        <v>29</v>
      </c>
      <c r="D1387" s="9" t="s">
        <v>229</v>
      </c>
      <c r="E1387" s="9" t="s">
        <v>223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16"/>
        <v>4_20-25</v>
      </c>
      <c r="O1387" s="17" t="str">
        <f t="shared" si="117"/>
        <v>2_20-30</v>
      </c>
      <c r="P1387" s="17" t="str">
        <f t="shared" si="118"/>
        <v>02_20-30</v>
      </c>
      <c r="Q1387" s="9" t="s">
        <v>870</v>
      </c>
      <c r="R1387" s="9" t="s">
        <v>631</v>
      </c>
      <c r="S1387" s="9">
        <f t="shared" si="120"/>
        <v>3408000</v>
      </c>
      <c r="T1387" s="9">
        <f t="shared" si="119"/>
        <v>45868</v>
      </c>
    </row>
    <row r="1388" spans="1:20" ht="14.45" x14ac:dyDescent="0.3">
      <c r="A1388" s="9">
        <v>2670</v>
      </c>
      <c r="B1388" s="9" t="s">
        <v>29</v>
      </c>
      <c r="C1388" s="9" t="s">
        <v>29</v>
      </c>
      <c r="D1388" s="9" t="s">
        <v>229</v>
      </c>
      <c r="E1388" s="9" t="s">
        <v>227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16"/>
        <v>5_25-30</v>
      </c>
      <c r="O1388" s="17" t="str">
        <f t="shared" si="117"/>
        <v>2_20-30</v>
      </c>
      <c r="P1388" s="17" t="str">
        <f t="shared" si="118"/>
        <v>02_20-30</v>
      </c>
      <c r="Q1388" s="9" t="s">
        <v>870</v>
      </c>
      <c r="R1388" s="9" t="s">
        <v>631</v>
      </c>
      <c r="S1388" s="9">
        <f t="shared" si="120"/>
        <v>68352000</v>
      </c>
      <c r="T1388" s="9">
        <f t="shared" si="119"/>
        <v>919946</v>
      </c>
    </row>
    <row r="1389" spans="1:20" ht="14.45" x14ac:dyDescent="0.3">
      <c r="A1389" s="9">
        <v>3610</v>
      </c>
      <c r="B1389" s="9" t="s">
        <v>29</v>
      </c>
      <c r="C1389" s="9" t="s">
        <v>29</v>
      </c>
      <c r="D1389" s="9" t="s">
        <v>229</v>
      </c>
      <c r="E1389" s="9" t="s">
        <v>227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16"/>
        <v>5_25-30</v>
      </c>
      <c r="O1389" s="17" t="str">
        <f t="shared" si="117"/>
        <v>2_20-30</v>
      </c>
      <c r="P1389" s="17" t="str">
        <f t="shared" si="118"/>
        <v>02_20-30</v>
      </c>
      <c r="Q1389" s="9" t="s">
        <v>870</v>
      </c>
      <c r="R1389" s="9" t="s">
        <v>631</v>
      </c>
      <c r="S1389" s="9">
        <f t="shared" si="120"/>
        <v>96387000</v>
      </c>
      <c r="T1389" s="9">
        <f t="shared" si="119"/>
        <v>1297268</v>
      </c>
    </row>
    <row r="1390" spans="1:20" ht="14.45" x14ac:dyDescent="0.3">
      <c r="A1390" s="9">
        <v>870</v>
      </c>
      <c r="B1390" s="9" t="s">
        <v>29</v>
      </c>
      <c r="C1390" s="9" t="s">
        <v>29</v>
      </c>
      <c r="D1390" s="9" t="s">
        <v>228</v>
      </c>
      <c r="E1390" s="9" t="s">
        <v>227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16"/>
        <v>6_30-35</v>
      </c>
      <c r="O1390" s="17" t="str">
        <f t="shared" si="117"/>
        <v>3_30-40</v>
      </c>
      <c r="P1390" s="17" t="str">
        <f t="shared" si="118"/>
        <v>03_30-40</v>
      </c>
      <c r="Q1390" s="9" t="s">
        <v>870</v>
      </c>
      <c r="R1390" s="9" t="s">
        <v>631</v>
      </c>
      <c r="S1390" s="9">
        <f t="shared" si="120"/>
        <v>26204400</v>
      </c>
      <c r="T1390" s="9">
        <f t="shared" si="119"/>
        <v>352684</v>
      </c>
    </row>
    <row r="1391" spans="1:20" ht="14.45" x14ac:dyDescent="0.3">
      <c r="A1391" s="9">
        <v>846</v>
      </c>
      <c r="B1391" s="9" t="s">
        <v>0</v>
      </c>
      <c r="C1391" s="9" t="s">
        <v>872</v>
      </c>
      <c r="D1391" s="9" t="s">
        <v>228</v>
      </c>
      <c r="E1391" s="9" t="s">
        <v>223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1">CONCATENATE(ROUNDDOWN(M1391/5000,0),"_",ROUNDDOWN(M1391/5000,0)*5,"-",ROUNDUP((M1391+1)/5000,0)*5)</f>
        <v>5_25-30</v>
      </c>
      <c r="O1391" s="17" t="str">
        <f t="shared" ref="O1391" si="122">CONCATENATE(ROUNDDOWN(M1391/10000,0),"_",ROUNDDOWN(M1391/10000,0)*10,"-",ROUNDUP((M1391+1)/10000,0)*10)</f>
        <v>2_20-30</v>
      </c>
      <c r="P1391" s="17" t="str">
        <f t="shared" ref="P1391" si="123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892</v>
      </c>
      <c r="R1391" s="9" t="s">
        <v>954</v>
      </c>
      <c r="S1391" s="9">
        <f t="shared" si="120"/>
        <v>23222700</v>
      </c>
      <c r="T1391" s="9">
        <f>ROUND(S1391/75.5,0)</f>
        <v>307585</v>
      </c>
    </row>
    <row r="1392" spans="1:20" ht="14.45" x14ac:dyDescent="0.3">
      <c r="A1392" s="9">
        <v>1780</v>
      </c>
      <c r="B1392" s="9" t="s">
        <v>0</v>
      </c>
      <c r="C1392" s="9" t="s">
        <v>873</v>
      </c>
      <c r="D1392" s="9" t="s">
        <v>224</v>
      </c>
      <c r="E1392" s="9" t="s">
        <v>223</v>
      </c>
      <c r="F1392" s="9" t="s">
        <v>5</v>
      </c>
      <c r="G1392" s="9" t="s">
        <v>798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24">CONCATENATE(ROUNDDOWN(M1392/5000,0),"_",ROUNDDOWN(M1392/5000,0)*5,"-",ROUNDUP((M1392+1)/5000,0)*5)</f>
        <v>5_25-30</v>
      </c>
      <c r="O1392" s="17" t="str">
        <f t="shared" ref="O1392:O1455" si="125">CONCATENATE(ROUNDDOWN(M1392/10000,0),"_",ROUNDDOWN(M1392/10000,0)*10,"-",ROUNDUP((M1392+1)/10000,0)*10)</f>
        <v>2_20-30</v>
      </c>
      <c r="P1392" s="17" t="str">
        <f t="shared" ref="P1392:P1455" si="126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892</v>
      </c>
      <c r="R1392" s="9" t="s">
        <v>954</v>
      </c>
      <c r="S1392" s="9">
        <f t="shared" si="120"/>
        <v>46854940</v>
      </c>
      <c r="T1392" s="9">
        <f t="shared" ref="T1392:T1455" si="127">ROUND(S1392/75.5,0)</f>
        <v>620595</v>
      </c>
    </row>
    <row r="1393" spans="1:20" ht="14.45" x14ac:dyDescent="0.3">
      <c r="A1393" s="9">
        <v>106</v>
      </c>
      <c r="B1393" s="9" t="s">
        <v>0</v>
      </c>
      <c r="C1393" s="9" t="s">
        <v>874</v>
      </c>
      <c r="D1393" s="9" t="s">
        <v>228</v>
      </c>
      <c r="E1393" s="9" t="s">
        <v>223</v>
      </c>
      <c r="F1393" s="9" t="s">
        <v>5</v>
      </c>
      <c r="G1393" s="9" t="s">
        <v>798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24"/>
        <v>5_25-30</v>
      </c>
      <c r="O1393" s="17" t="str">
        <f t="shared" si="125"/>
        <v>2_20-30</v>
      </c>
      <c r="P1393" s="17" t="str">
        <f t="shared" si="126"/>
        <v>02_20-30</v>
      </c>
      <c r="Q1393" s="9" t="s">
        <v>892</v>
      </c>
      <c r="R1393" s="9" t="s">
        <v>954</v>
      </c>
      <c r="S1393" s="9">
        <f t="shared" si="120"/>
        <v>2981038</v>
      </c>
      <c r="T1393" s="9">
        <f t="shared" si="127"/>
        <v>39484</v>
      </c>
    </row>
    <row r="1394" spans="1:20" ht="14.45" x14ac:dyDescent="0.3">
      <c r="A1394" s="9">
        <v>2</v>
      </c>
      <c r="B1394" s="9" t="s">
        <v>0</v>
      </c>
      <c r="C1394" s="9" t="s">
        <v>171</v>
      </c>
      <c r="D1394" s="9" t="s">
        <v>224</v>
      </c>
      <c r="E1394" s="9" t="s">
        <v>223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24"/>
        <v>5_25-30</v>
      </c>
      <c r="O1394" s="17" t="str">
        <f t="shared" si="125"/>
        <v>2_20-30</v>
      </c>
      <c r="P1394" s="17" t="str">
        <f t="shared" si="126"/>
        <v>02_20-30</v>
      </c>
      <c r="Q1394" s="9" t="s">
        <v>892</v>
      </c>
      <c r="R1394" s="9" t="s">
        <v>954</v>
      </c>
      <c r="S1394" s="9">
        <f t="shared" si="120"/>
        <v>53520</v>
      </c>
      <c r="T1394" s="9">
        <f t="shared" si="127"/>
        <v>709</v>
      </c>
    </row>
    <row r="1395" spans="1:20" ht="14.45" x14ac:dyDescent="0.3">
      <c r="A1395" s="9">
        <v>466</v>
      </c>
      <c r="B1395" s="9" t="s">
        <v>0</v>
      </c>
      <c r="C1395" s="9" t="s">
        <v>443</v>
      </c>
      <c r="D1395" s="9" t="s">
        <v>224</v>
      </c>
      <c r="E1395" s="9" t="s">
        <v>223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24"/>
        <v>8_40-45</v>
      </c>
      <c r="O1395" s="17" t="str">
        <f t="shared" si="125"/>
        <v>4_40-50</v>
      </c>
      <c r="P1395" s="17" t="str">
        <f t="shared" si="126"/>
        <v>04_40-50</v>
      </c>
      <c r="Q1395" s="9" t="s">
        <v>892</v>
      </c>
      <c r="R1395" s="9" t="s">
        <v>954</v>
      </c>
      <c r="S1395" s="9">
        <f t="shared" si="120"/>
        <v>19346922</v>
      </c>
      <c r="T1395" s="9">
        <f t="shared" si="127"/>
        <v>256251</v>
      </c>
    </row>
    <row r="1396" spans="1:20" ht="14.45" x14ac:dyDescent="0.3">
      <c r="A1396" s="9">
        <v>216</v>
      </c>
      <c r="B1396" s="9" t="s">
        <v>0</v>
      </c>
      <c r="C1396" s="9" t="s">
        <v>442</v>
      </c>
      <c r="D1396" s="9" t="s">
        <v>222</v>
      </c>
      <c r="E1396" s="9" t="s">
        <v>223</v>
      </c>
      <c r="F1396" s="9" t="s">
        <v>1</v>
      </c>
      <c r="G1396" s="9" t="s">
        <v>97</v>
      </c>
      <c r="H1396" s="9" t="s">
        <v>875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24"/>
        <v>8_40-45</v>
      </c>
      <c r="O1396" s="17" t="str">
        <f t="shared" si="125"/>
        <v>4_40-50</v>
      </c>
      <c r="P1396" s="17" t="str">
        <f t="shared" si="126"/>
        <v>04_40-50</v>
      </c>
      <c r="Q1396" s="9" t="s">
        <v>892</v>
      </c>
      <c r="R1396" s="9" t="s">
        <v>954</v>
      </c>
      <c r="S1396" s="9">
        <f t="shared" si="120"/>
        <v>9694944</v>
      </c>
      <c r="T1396" s="9">
        <f t="shared" si="127"/>
        <v>128410</v>
      </c>
    </row>
    <row r="1397" spans="1:20" ht="14.45" x14ac:dyDescent="0.3">
      <c r="A1397" s="9">
        <v>4</v>
      </c>
      <c r="B1397" s="9" t="s">
        <v>0</v>
      </c>
      <c r="C1397" s="9" t="s">
        <v>876</v>
      </c>
      <c r="D1397" s="9" t="s">
        <v>224</v>
      </c>
      <c r="E1397" s="9" t="s">
        <v>223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24"/>
        <v>6_30-35</v>
      </c>
      <c r="O1397" s="17" t="str">
        <f t="shared" si="125"/>
        <v>3_30-40</v>
      </c>
      <c r="P1397" s="17" t="str">
        <f t="shared" si="126"/>
        <v>03_30-40</v>
      </c>
      <c r="Q1397" s="9" t="s">
        <v>892</v>
      </c>
      <c r="R1397" s="9" t="s">
        <v>954</v>
      </c>
      <c r="S1397" s="9">
        <f t="shared" si="120"/>
        <v>139960</v>
      </c>
      <c r="T1397" s="9">
        <f t="shared" si="127"/>
        <v>1854</v>
      </c>
    </row>
    <row r="1398" spans="1:20" ht="14.45" x14ac:dyDescent="0.3">
      <c r="A1398" s="9">
        <v>222</v>
      </c>
      <c r="B1398" s="9" t="s">
        <v>0</v>
      </c>
      <c r="C1398" s="9" t="s">
        <v>123</v>
      </c>
      <c r="D1398" s="9" t="s">
        <v>224</v>
      </c>
      <c r="E1398" s="9" t="s">
        <v>223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24"/>
        <v>9_45-50</v>
      </c>
      <c r="O1398" s="17" t="str">
        <f t="shared" si="125"/>
        <v>4_40-50</v>
      </c>
      <c r="P1398" s="17" t="str">
        <f t="shared" si="126"/>
        <v>04_40-50</v>
      </c>
      <c r="Q1398" s="9" t="s">
        <v>892</v>
      </c>
      <c r="R1398" s="9" t="s">
        <v>954</v>
      </c>
      <c r="S1398" s="9">
        <f t="shared" si="120"/>
        <v>10076136</v>
      </c>
      <c r="T1398" s="9">
        <f t="shared" si="127"/>
        <v>133459</v>
      </c>
    </row>
    <row r="1399" spans="1:20" ht="14.45" x14ac:dyDescent="0.3">
      <c r="A1399" s="9">
        <v>8</v>
      </c>
      <c r="B1399" s="9" t="s">
        <v>0</v>
      </c>
      <c r="C1399" s="9" t="s">
        <v>150</v>
      </c>
      <c r="D1399" s="9" t="s">
        <v>222</v>
      </c>
      <c r="E1399" s="9" t="s">
        <v>223</v>
      </c>
      <c r="F1399" s="9" t="s">
        <v>1</v>
      </c>
      <c r="G1399" s="9" t="s">
        <v>97</v>
      </c>
      <c r="H1399" s="9" t="s">
        <v>129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24"/>
        <v>8_40-45</v>
      </c>
      <c r="O1399" s="17" t="str">
        <f t="shared" si="125"/>
        <v>4_40-50</v>
      </c>
      <c r="P1399" s="17" t="str">
        <f t="shared" si="126"/>
        <v>04_40-50</v>
      </c>
      <c r="Q1399" s="9" t="s">
        <v>892</v>
      </c>
      <c r="R1399" s="9" t="s">
        <v>954</v>
      </c>
      <c r="S1399" s="9">
        <f t="shared" si="120"/>
        <v>351936</v>
      </c>
      <c r="T1399" s="9">
        <f t="shared" si="127"/>
        <v>4661</v>
      </c>
    </row>
    <row r="1400" spans="1:20" ht="14.45" x14ac:dyDescent="0.3">
      <c r="A1400" s="9">
        <v>3084</v>
      </c>
      <c r="B1400" s="9" t="s">
        <v>0</v>
      </c>
      <c r="C1400" s="9" t="s">
        <v>226</v>
      </c>
      <c r="D1400" s="9" t="s">
        <v>224</v>
      </c>
      <c r="E1400" s="9" t="s">
        <v>223</v>
      </c>
      <c r="F1400" s="9" t="s">
        <v>5</v>
      </c>
      <c r="G1400" s="9" t="s">
        <v>182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24"/>
        <v>8_40-45</v>
      </c>
      <c r="O1400" s="17" t="str">
        <f t="shared" si="125"/>
        <v>4_40-50</v>
      </c>
      <c r="P1400" s="17" t="str">
        <f t="shared" si="126"/>
        <v>04_40-50</v>
      </c>
      <c r="Q1400" s="9" t="s">
        <v>892</v>
      </c>
      <c r="R1400" s="9" t="s">
        <v>954</v>
      </c>
      <c r="S1400" s="9">
        <f t="shared" si="120"/>
        <v>138258804</v>
      </c>
      <c r="T1400" s="9">
        <f t="shared" si="127"/>
        <v>1831242</v>
      </c>
    </row>
    <row r="1401" spans="1:20" ht="14.45" x14ac:dyDescent="0.3">
      <c r="A1401" s="9">
        <v>140</v>
      </c>
      <c r="B1401" s="9" t="s">
        <v>0</v>
      </c>
      <c r="C1401" s="9" t="s">
        <v>509</v>
      </c>
      <c r="D1401" s="9" t="s">
        <v>222</v>
      </c>
      <c r="E1401" s="9" t="s">
        <v>223</v>
      </c>
      <c r="F1401" s="9" t="s">
        <v>5</v>
      </c>
      <c r="G1401" s="9" t="s">
        <v>182</v>
      </c>
      <c r="H1401" s="9" t="s">
        <v>337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24"/>
        <v>9_45-50</v>
      </c>
      <c r="O1401" s="17" t="str">
        <f t="shared" si="125"/>
        <v>4_40-50</v>
      </c>
      <c r="P1401" s="17" t="str">
        <f t="shared" si="126"/>
        <v>04_40-50</v>
      </c>
      <c r="Q1401" s="9" t="s">
        <v>892</v>
      </c>
      <c r="R1401" s="9" t="s">
        <v>954</v>
      </c>
      <c r="S1401" s="9">
        <f t="shared" si="120"/>
        <v>6609400</v>
      </c>
      <c r="T1401" s="9">
        <f t="shared" si="127"/>
        <v>87542</v>
      </c>
    </row>
    <row r="1402" spans="1:20" ht="14.45" x14ac:dyDescent="0.3">
      <c r="A1402" s="9">
        <v>59</v>
      </c>
      <c r="B1402" s="9" t="s">
        <v>0</v>
      </c>
      <c r="C1402" s="9" t="s">
        <v>329</v>
      </c>
      <c r="D1402" s="9" t="s">
        <v>224</v>
      </c>
      <c r="E1402" s="9" t="s">
        <v>223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24"/>
        <v>7_35-40</v>
      </c>
      <c r="O1402" s="17" t="str">
        <f t="shared" si="125"/>
        <v>3_30-40</v>
      </c>
      <c r="P1402" s="17" t="str">
        <f t="shared" si="126"/>
        <v>03_30-40</v>
      </c>
      <c r="Q1402" s="9" t="s">
        <v>892</v>
      </c>
      <c r="R1402" s="9" t="s">
        <v>954</v>
      </c>
      <c r="S1402" s="9">
        <f t="shared" si="120"/>
        <v>2092435</v>
      </c>
      <c r="T1402" s="9">
        <f t="shared" si="127"/>
        <v>27714</v>
      </c>
    </row>
    <row r="1403" spans="1:20" ht="14.45" x14ac:dyDescent="0.3">
      <c r="A1403" s="9">
        <v>10</v>
      </c>
      <c r="B1403" s="9" t="s">
        <v>0</v>
      </c>
      <c r="C1403" s="9" t="s">
        <v>152</v>
      </c>
      <c r="D1403" s="9" t="s">
        <v>222</v>
      </c>
      <c r="E1403" s="9" t="s">
        <v>223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24"/>
        <v>12_60-65</v>
      </c>
      <c r="O1403" s="17" t="str">
        <f t="shared" si="125"/>
        <v>6_60-70</v>
      </c>
      <c r="P1403" s="17" t="str">
        <f t="shared" si="126"/>
        <v>06_60-70</v>
      </c>
      <c r="Q1403" s="9" t="s">
        <v>892</v>
      </c>
      <c r="R1403" s="9" t="s">
        <v>954</v>
      </c>
      <c r="S1403" s="9">
        <f t="shared" si="120"/>
        <v>631820</v>
      </c>
      <c r="T1403" s="9">
        <f t="shared" si="127"/>
        <v>8368</v>
      </c>
    </row>
    <row r="1404" spans="1:20" ht="14.45" x14ac:dyDescent="0.3">
      <c r="A1404" s="9">
        <v>1051</v>
      </c>
      <c r="B1404" s="9" t="s">
        <v>0</v>
      </c>
      <c r="C1404" s="9" t="s">
        <v>446</v>
      </c>
      <c r="D1404" s="9" t="s">
        <v>224</v>
      </c>
      <c r="E1404" s="9" t="s">
        <v>223</v>
      </c>
      <c r="F1404" s="9" t="s">
        <v>5</v>
      </c>
      <c r="G1404" s="9" t="s">
        <v>182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24"/>
        <v>10_50-55</v>
      </c>
      <c r="O1404" s="17" t="str">
        <f t="shared" si="125"/>
        <v>5_50-60</v>
      </c>
      <c r="P1404" s="17" t="str">
        <f t="shared" si="126"/>
        <v>05_50-60</v>
      </c>
      <c r="Q1404" s="9" t="s">
        <v>892</v>
      </c>
      <c r="R1404" s="9" t="s">
        <v>954</v>
      </c>
      <c r="S1404" s="9">
        <f t="shared" si="120"/>
        <v>53112285</v>
      </c>
      <c r="T1404" s="9">
        <f t="shared" si="127"/>
        <v>703474</v>
      </c>
    </row>
    <row r="1405" spans="1:20" ht="14.45" x14ac:dyDescent="0.3">
      <c r="A1405" s="9">
        <v>177</v>
      </c>
      <c r="B1405" s="9" t="s">
        <v>0</v>
      </c>
      <c r="C1405" s="9" t="s">
        <v>799</v>
      </c>
      <c r="D1405" s="9" t="s">
        <v>228</v>
      </c>
      <c r="E1405" s="9" t="s">
        <v>223</v>
      </c>
      <c r="F1405" s="9" t="s">
        <v>5</v>
      </c>
      <c r="G1405" s="9" t="s">
        <v>182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24"/>
        <v>8_40-45</v>
      </c>
      <c r="O1405" s="17" t="str">
        <f t="shared" si="125"/>
        <v>4_40-50</v>
      </c>
      <c r="P1405" s="17" t="str">
        <f t="shared" si="126"/>
        <v>04_40-50</v>
      </c>
      <c r="Q1405" s="9" t="s">
        <v>892</v>
      </c>
      <c r="R1405" s="9" t="s">
        <v>954</v>
      </c>
      <c r="S1405" s="9">
        <f t="shared" si="120"/>
        <v>7892430</v>
      </c>
      <c r="T1405" s="9">
        <f t="shared" si="127"/>
        <v>104535</v>
      </c>
    </row>
    <row r="1406" spans="1:20" ht="14.45" x14ac:dyDescent="0.3">
      <c r="A1406" s="9">
        <v>228</v>
      </c>
      <c r="B1406" s="9" t="s">
        <v>0</v>
      </c>
      <c r="C1406" s="9" t="s">
        <v>535</v>
      </c>
      <c r="D1406" s="9" t="s">
        <v>228</v>
      </c>
      <c r="E1406" s="9" t="s">
        <v>223</v>
      </c>
      <c r="F1406" s="9" t="s">
        <v>5</v>
      </c>
      <c r="G1406" s="9" t="s">
        <v>518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24"/>
        <v>10_50-55</v>
      </c>
      <c r="O1406" s="17" t="str">
        <f t="shared" si="125"/>
        <v>5_50-60</v>
      </c>
      <c r="P1406" s="17" t="str">
        <f t="shared" si="126"/>
        <v>05_50-60</v>
      </c>
      <c r="Q1406" s="9" t="s">
        <v>892</v>
      </c>
      <c r="R1406" s="9" t="s">
        <v>954</v>
      </c>
      <c r="S1406" s="9">
        <f t="shared" si="120"/>
        <v>11496216</v>
      </c>
      <c r="T1406" s="9">
        <f t="shared" si="127"/>
        <v>152268</v>
      </c>
    </row>
    <row r="1407" spans="1:20" ht="14.45" x14ac:dyDescent="0.3">
      <c r="A1407" s="9">
        <v>362</v>
      </c>
      <c r="B1407" s="9" t="s">
        <v>0</v>
      </c>
      <c r="C1407" s="9" t="s">
        <v>482</v>
      </c>
      <c r="D1407" s="9" t="s">
        <v>224</v>
      </c>
      <c r="E1407" s="9" t="s">
        <v>223</v>
      </c>
      <c r="F1407" s="9" t="s">
        <v>1</v>
      </c>
      <c r="G1407" s="9" t="s">
        <v>303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24"/>
        <v>11_55-60</v>
      </c>
      <c r="O1407" s="17" t="str">
        <f t="shared" si="125"/>
        <v>5_50-60</v>
      </c>
      <c r="P1407" s="17" t="str">
        <f t="shared" si="126"/>
        <v>05_50-60</v>
      </c>
      <c r="Q1407" s="9" t="s">
        <v>892</v>
      </c>
      <c r="R1407" s="9" t="s">
        <v>954</v>
      </c>
      <c r="S1407" s="9">
        <f t="shared" si="120"/>
        <v>21710950</v>
      </c>
      <c r="T1407" s="9">
        <f t="shared" si="127"/>
        <v>287562</v>
      </c>
    </row>
    <row r="1408" spans="1:20" ht="14.45" x14ac:dyDescent="0.3">
      <c r="A1408" s="9">
        <v>4</v>
      </c>
      <c r="B1408" s="9" t="s">
        <v>0</v>
      </c>
      <c r="C1408" s="9" t="s">
        <v>877</v>
      </c>
      <c r="D1408" s="9" t="s">
        <v>224</v>
      </c>
      <c r="E1408" s="9" t="s">
        <v>223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24"/>
        <v>6_30-35</v>
      </c>
      <c r="O1408" s="17" t="str">
        <f t="shared" si="125"/>
        <v>3_30-40</v>
      </c>
      <c r="P1408" s="17" t="str">
        <f t="shared" si="126"/>
        <v>03_30-40</v>
      </c>
      <c r="Q1408" s="9" t="s">
        <v>892</v>
      </c>
      <c r="R1408" s="9" t="s">
        <v>954</v>
      </c>
      <c r="S1408" s="9">
        <f t="shared" si="120"/>
        <v>139960</v>
      </c>
      <c r="T1408" s="9">
        <f t="shared" si="127"/>
        <v>1854</v>
      </c>
    </row>
    <row r="1409" spans="1:20" ht="14.45" x14ac:dyDescent="0.3">
      <c r="A1409" s="9">
        <v>4</v>
      </c>
      <c r="B1409" s="9" t="s">
        <v>0</v>
      </c>
      <c r="C1409" s="9" t="s">
        <v>281</v>
      </c>
      <c r="D1409" s="9" t="s">
        <v>224</v>
      </c>
      <c r="E1409" s="9" t="s">
        <v>223</v>
      </c>
      <c r="F1409" s="9" t="s">
        <v>5</v>
      </c>
      <c r="G1409" s="9" t="s">
        <v>182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24"/>
        <v>9_45-50</v>
      </c>
      <c r="O1409" s="17" t="str">
        <f t="shared" si="125"/>
        <v>4_40-50</v>
      </c>
      <c r="P1409" s="17" t="str">
        <f t="shared" si="126"/>
        <v>04_40-50</v>
      </c>
      <c r="Q1409" s="9" t="s">
        <v>892</v>
      </c>
      <c r="R1409" s="9" t="s">
        <v>954</v>
      </c>
      <c r="S1409" s="9">
        <f t="shared" si="120"/>
        <v>194092</v>
      </c>
      <c r="T1409" s="9">
        <f t="shared" si="127"/>
        <v>2571</v>
      </c>
    </row>
    <row r="1410" spans="1:20" ht="14.45" x14ac:dyDescent="0.3">
      <c r="A1410" s="9">
        <v>85</v>
      </c>
      <c r="B1410" s="9" t="s">
        <v>0</v>
      </c>
      <c r="C1410" s="9" t="s">
        <v>510</v>
      </c>
      <c r="D1410" s="9" t="s">
        <v>222</v>
      </c>
      <c r="E1410" s="9" t="s">
        <v>223</v>
      </c>
      <c r="F1410" s="9" t="s">
        <v>5</v>
      </c>
      <c r="G1410" s="9" t="s">
        <v>182</v>
      </c>
      <c r="H1410" s="9" t="s">
        <v>331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24"/>
        <v>10_50-55</v>
      </c>
      <c r="O1410" s="17" t="str">
        <f t="shared" si="125"/>
        <v>5_50-60</v>
      </c>
      <c r="P1410" s="17" t="str">
        <f t="shared" si="126"/>
        <v>05_50-60</v>
      </c>
      <c r="Q1410" s="9" t="s">
        <v>892</v>
      </c>
      <c r="R1410" s="9" t="s">
        <v>954</v>
      </c>
      <c r="S1410" s="9">
        <f t="shared" si="120"/>
        <v>4568240</v>
      </c>
      <c r="T1410" s="9">
        <f t="shared" si="127"/>
        <v>60506</v>
      </c>
    </row>
    <row r="1411" spans="1:20" ht="14.45" x14ac:dyDescent="0.3">
      <c r="A1411" s="9">
        <v>14</v>
      </c>
      <c r="B1411" s="9" t="s">
        <v>0</v>
      </c>
      <c r="C1411" s="9" t="s">
        <v>878</v>
      </c>
      <c r="D1411" s="9" t="s">
        <v>224</v>
      </c>
      <c r="E1411" s="9" t="s">
        <v>223</v>
      </c>
      <c r="F1411" s="9" t="s">
        <v>5</v>
      </c>
      <c r="G1411" s="9" t="s">
        <v>518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24"/>
        <v>13_65-70</v>
      </c>
      <c r="O1411" s="17" t="str">
        <f t="shared" si="125"/>
        <v>6_60-70</v>
      </c>
      <c r="P1411" s="17" t="str">
        <f t="shared" si="126"/>
        <v>06_60-70</v>
      </c>
      <c r="Q1411" s="9" t="s">
        <v>892</v>
      </c>
      <c r="R1411" s="9" t="s">
        <v>954</v>
      </c>
      <c r="S1411" s="9">
        <f t="shared" ref="S1411:S1474" si="128">M1411*A1411</f>
        <v>953050</v>
      </c>
      <c r="T1411" s="9">
        <f t="shared" si="127"/>
        <v>12623</v>
      </c>
    </row>
    <row r="1412" spans="1:20" ht="14.45" x14ac:dyDescent="0.3">
      <c r="A1412" s="9">
        <v>128</v>
      </c>
      <c r="B1412" s="9" t="s">
        <v>0</v>
      </c>
      <c r="C1412" s="9" t="s">
        <v>483</v>
      </c>
      <c r="D1412" s="9" t="s">
        <v>225</v>
      </c>
      <c r="E1412" s="9" t="s">
        <v>223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24"/>
        <v>13_65-70</v>
      </c>
      <c r="O1412" s="17" t="str">
        <f t="shared" si="125"/>
        <v>6_60-70</v>
      </c>
      <c r="P1412" s="17" t="str">
        <f t="shared" si="126"/>
        <v>06_60-70</v>
      </c>
      <c r="Q1412" s="9" t="s">
        <v>892</v>
      </c>
      <c r="R1412" s="9" t="s">
        <v>954</v>
      </c>
      <c r="S1412" s="9">
        <f t="shared" si="128"/>
        <v>8485248</v>
      </c>
      <c r="T1412" s="9">
        <f t="shared" si="127"/>
        <v>112387</v>
      </c>
    </row>
    <row r="1413" spans="1:20" ht="14.45" x14ac:dyDescent="0.3">
      <c r="A1413" s="9">
        <v>933</v>
      </c>
      <c r="B1413" s="9" t="s">
        <v>0</v>
      </c>
      <c r="C1413" s="9" t="s">
        <v>638</v>
      </c>
      <c r="D1413" s="9" t="s">
        <v>225</v>
      </c>
      <c r="E1413" s="9" t="s">
        <v>223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24"/>
        <v>14_70-75</v>
      </c>
      <c r="O1413" s="17" t="str">
        <f t="shared" si="125"/>
        <v>7_70-80</v>
      </c>
      <c r="P1413" s="17" t="str">
        <f t="shared" si="126"/>
        <v>07_70-80</v>
      </c>
      <c r="Q1413" s="9" t="s">
        <v>892</v>
      </c>
      <c r="R1413" s="9" t="s">
        <v>954</v>
      </c>
      <c r="S1413" s="9">
        <f t="shared" si="128"/>
        <v>67584654</v>
      </c>
      <c r="T1413" s="9">
        <f t="shared" si="127"/>
        <v>895161</v>
      </c>
    </row>
    <row r="1414" spans="1:20" ht="14.45" x14ac:dyDescent="0.3">
      <c r="A1414" s="9">
        <v>2</v>
      </c>
      <c r="B1414" s="9" t="s">
        <v>0</v>
      </c>
      <c r="C1414" s="9" t="s">
        <v>394</v>
      </c>
      <c r="D1414" s="9" t="s">
        <v>225</v>
      </c>
      <c r="E1414" s="9" t="s">
        <v>223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24"/>
        <v>12_60-65</v>
      </c>
      <c r="O1414" s="17" t="str">
        <f t="shared" si="125"/>
        <v>6_60-70</v>
      </c>
      <c r="P1414" s="17" t="str">
        <f t="shared" si="126"/>
        <v>06_60-70</v>
      </c>
      <c r="Q1414" s="9" t="s">
        <v>892</v>
      </c>
      <c r="R1414" s="9" t="s">
        <v>954</v>
      </c>
      <c r="S1414" s="9">
        <f t="shared" si="128"/>
        <v>121128</v>
      </c>
      <c r="T1414" s="9">
        <f t="shared" si="127"/>
        <v>1604</v>
      </c>
    </row>
    <row r="1415" spans="1:20" ht="14.45" x14ac:dyDescent="0.3">
      <c r="A1415" s="9">
        <v>49</v>
      </c>
      <c r="B1415" s="9" t="s">
        <v>0</v>
      </c>
      <c r="C1415" s="9" t="s">
        <v>447</v>
      </c>
      <c r="D1415" s="9" t="s">
        <v>225</v>
      </c>
      <c r="E1415" s="9" t="s">
        <v>223</v>
      </c>
      <c r="F1415" s="9" t="s">
        <v>1</v>
      </c>
      <c r="G1415" s="9" t="s">
        <v>303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24"/>
        <v>16_80-85</v>
      </c>
      <c r="O1415" s="17" t="str">
        <f t="shared" si="125"/>
        <v>8_80-90</v>
      </c>
      <c r="P1415" s="17" t="str">
        <f t="shared" si="126"/>
        <v>08_80&gt;</v>
      </c>
      <c r="Q1415" s="9" t="s">
        <v>892</v>
      </c>
      <c r="R1415" s="9" t="s">
        <v>954</v>
      </c>
      <c r="S1415" s="9">
        <f t="shared" si="128"/>
        <v>3948371</v>
      </c>
      <c r="T1415" s="9">
        <f t="shared" si="127"/>
        <v>52296</v>
      </c>
    </row>
    <row r="1416" spans="1:20" ht="14.45" x14ac:dyDescent="0.3">
      <c r="A1416" s="9">
        <v>582</v>
      </c>
      <c r="B1416" s="9" t="s">
        <v>0</v>
      </c>
      <c r="C1416" s="9" t="s">
        <v>879</v>
      </c>
      <c r="D1416" s="9" t="s">
        <v>225</v>
      </c>
      <c r="E1416" s="9" t="s">
        <v>223</v>
      </c>
      <c r="F1416" s="9" t="s">
        <v>1</v>
      </c>
      <c r="G1416" s="9" t="s">
        <v>661</v>
      </c>
      <c r="H1416" s="9" t="s">
        <v>784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24"/>
        <v>20_100-105</v>
      </c>
      <c r="O1416" s="17" t="str">
        <f t="shared" si="125"/>
        <v>10_100-110</v>
      </c>
      <c r="P1416" s="17" t="str">
        <f t="shared" si="126"/>
        <v>08_80&gt;</v>
      </c>
      <c r="Q1416" s="9" t="s">
        <v>892</v>
      </c>
      <c r="R1416" s="9" t="s">
        <v>954</v>
      </c>
      <c r="S1416" s="9">
        <f t="shared" si="128"/>
        <v>58926918</v>
      </c>
      <c r="T1416" s="9">
        <f t="shared" si="127"/>
        <v>780489</v>
      </c>
    </row>
    <row r="1417" spans="1:20" ht="14.45" x14ac:dyDescent="0.3">
      <c r="A1417" s="9">
        <v>4</v>
      </c>
      <c r="B1417" s="9" t="s">
        <v>0</v>
      </c>
      <c r="C1417" s="9" t="s">
        <v>880</v>
      </c>
      <c r="D1417" s="9" t="s">
        <v>225</v>
      </c>
      <c r="E1417" s="9" t="s">
        <v>223</v>
      </c>
      <c r="F1417" s="9" t="s">
        <v>5</v>
      </c>
      <c r="G1417" s="9" t="s">
        <v>75</v>
      </c>
      <c r="H1417" s="9" t="s">
        <v>881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24"/>
        <v>13_65-70</v>
      </c>
      <c r="O1417" s="17" t="str">
        <f t="shared" si="125"/>
        <v>6_60-70</v>
      </c>
      <c r="P1417" s="17" t="str">
        <f t="shared" si="126"/>
        <v>06_60-70</v>
      </c>
      <c r="Q1417" s="9" t="s">
        <v>892</v>
      </c>
      <c r="R1417" s="9" t="s">
        <v>954</v>
      </c>
      <c r="S1417" s="9">
        <f t="shared" si="128"/>
        <v>263852</v>
      </c>
      <c r="T1417" s="9">
        <f t="shared" si="127"/>
        <v>3495</v>
      </c>
    </row>
    <row r="1418" spans="1:20" ht="14.45" x14ac:dyDescent="0.3">
      <c r="A1418" s="9">
        <v>299</v>
      </c>
      <c r="B1418" s="9" t="s">
        <v>0</v>
      </c>
      <c r="C1418" s="9" t="s">
        <v>126</v>
      </c>
      <c r="D1418" s="9" t="s">
        <v>225</v>
      </c>
      <c r="E1418" s="9" t="s">
        <v>223</v>
      </c>
      <c r="F1418" s="9" t="s">
        <v>5</v>
      </c>
      <c r="G1418" s="9" t="s">
        <v>75</v>
      </c>
      <c r="H1418" s="9" t="s">
        <v>161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24"/>
        <v>15_75-80</v>
      </c>
      <c r="O1418" s="17" t="str">
        <f t="shared" si="125"/>
        <v>7_70-80</v>
      </c>
      <c r="P1418" s="17" t="str">
        <f t="shared" si="126"/>
        <v>07_70-80</v>
      </c>
      <c r="Q1418" s="9" t="s">
        <v>892</v>
      </c>
      <c r="R1418" s="9" t="s">
        <v>954</v>
      </c>
      <c r="S1418" s="9">
        <f t="shared" si="128"/>
        <v>23912824</v>
      </c>
      <c r="T1418" s="9">
        <f t="shared" si="127"/>
        <v>316726</v>
      </c>
    </row>
    <row r="1419" spans="1:20" ht="14.45" x14ac:dyDescent="0.3">
      <c r="A1419" s="9">
        <v>793</v>
      </c>
      <c r="B1419" s="9" t="s">
        <v>0</v>
      </c>
      <c r="C1419" s="9" t="s">
        <v>448</v>
      </c>
      <c r="D1419" s="9" t="s">
        <v>225</v>
      </c>
      <c r="E1419" s="9" t="s">
        <v>223</v>
      </c>
      <c r="F1419" s="9" t="s">
        <v>5</v>
      </c>
      <c r="G1419" s="9" t="s">
        <v>350</v>
      </c>
      <c r="H1419" s="9" t="s">
        <v>882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24"/>
        <v>18_90-95</v>
      </c>
      <c r="O1419" s="17" t="str">
        <f t="shared" si="125"/>
        <v>9_90-100</v>
      </c>
      <c r="P1419" s="17" t="str">
        <f t="shared" si="126"/>
        <v>08_80&gt;</v>
      </c>
      <c r="Q1419" s="9" t="s">
        <v>892</v>
      </c>
      <c r="R1419" s="9" t="s">
        <v>954</v>
      </c>
      <c r="S1419" s="9">
        <f t="shared" si="128"/>
        <v>72211373</v>
      </c>
      <c r="T1419" s="9">
        <f t="shared" si="127"/>
        <v>956442</v>
      </c>
    </row>
    <row r="1420" spans="1:20" ht="14.45" x14ac:dyDescent="0.3">
      <c r="A1420" s="9">
        <v>2</v>
      </c>
      <c r="B1420" s="9" t="s">
        <v>0</v>
      </c>
      <c r="C1420" s="9" t="s">
        <v>127</v>
      </c>
      <c r="D1420" s="9" t="s">
        <v>225</v>
      </c>
      <c r="E1420" s="9" t="s">
        <v>223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24"/>
        <v>15_75-80</v>
      </c>
      <c r="O1420" s="17" t="str">
        <f t="shared" si="125"/>
        <v>7_70-80</v>
      </c>
      <c r="P1420" s="17" t="str">
        <f t="shared" si="126"/>
        <v>07_70-80</v>
      </c>
      <c r="Q1420" s="9" t="s">
        <v>892</v>
      </c>
      <c r="R1420" s="9" t="s">
        <v>954</v>
      </c>
      <c r="S1420" s="9">
        <f t="shared" si="128"/>
        <v>150348</v>
      </c>
      <c r="T1420" s="9">
        <f t="shared" si="127"/>
        <v>1991</v>
      </c>
    </row>
    <row r="1421" spans="1:20" ht="14.45" x14ac:dyDescent="0.3">
      <c r="A1421" s="9">
        <v>419</v>
      </c>
      <c r="B1421" s="9" t="s">
        <v>0</v>
      </c>
      <c r="C1421" s="9" t="s">
        <v>444</v>
      </c>
      <c r="D1421" s="9" t="s">
        <v>225</v>
      </c>
      <c r="E1421" s="9" t="s">
        <v>223</v>
      </c>
      <c r="F1421" s="9" t="s">
        <v>5</v>
      </c>
      <c r="G1421" s="9" t="s">
        <v>350</v>
      </c>
      <c r="H1421" s="9" t="s">
        <v>445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24"/>
        <v>17_85-90</v>
      </c>
      <c r="O1421" s="17" t="str">
        <f t="shared" si="125"/>
        <v>8_80-90</v>
      </c>
      <c r="P1421" s="17" t="str">
        <f t="shared" si="126"/>
        <v>08_80&gt;</v>
      </c>
      <c r="Q1421" s="9" t="s">
        <v>892</v>
      </c>
      <c r="R1421" s="9" t="s">
        <v>954</v>
      </c>
      <c r="S1421" s="9">
        <f t="shared" si="128"/>
        <v>36878704</v>
      </c>
      <c r="T1421" s="9">
        <f t="shared" si="127"/>
        <v>488460</v>
      </c>
    </row>
    <row r="1422" spans="1:20" ht="14.45" x14ac:dyDescent="0.3">
      <c r="A1422" s="9">
        <v>4</v>
      </c>
      <c r="B1422" s="9" t="s">
        <v>0</v>
      </c>
      <c r="C1422" s="9" t="s">
        <v>484</v>
      </c>
      <c r="D1422" s="9" t="s">
        <v>225</v>
      </c>
      <c r="E1422" s="9" t="s">
        <v>223</v>
      </c>
      <c r="F1422" s="9" t="s">
        <v>5</v>
      </c>
      <c r="G1422" s="9" t="s">
        <v>350</v>
      </c>
      <c r="H1422" s="9" t="s">
        <v>147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24"/>
        <v>19_95-100</v>
      </c>
      <c r="O1422" s="17" t="str">
        <f t="shared" si="125"/>
        <v>9_90-100</v>
      </c>
      <c r="P1422" s="17" t="str">
        <f t="shared" si="126"/>
        <v>08_80&gt;</v>
      </c>
      <c r="Q1422" s="9" t="s">
        <v>892</v>
      </c>
      <c r="R1422" s="9" t="s">
        <v>954</v>
      </c>
      <c r="S1422" s="9">
        <f t="shared" si="128"/>
        <v>392668</v>
      </c>
      <c r="T1422" s="9">
        <f t="shared" si="127"/>
        <v>5201</v>
      </c>
    </row>
    <row r="1423" spans="1:20" x14ac:dyDescent="0.25">
      <c r="A1423" s="9">
        <v>26</v>
      </c>
      <c r="B1423" s="9" t="s">
        <v>0</v>
      </c>
      <c r="C1423" s="9" t="s">
        <v>883</v>
      </c>
      <c r="D1423" s="9" t="s">
        <v>230</v>
      </c>
      <c r="E1423" s="9" t="s">
        <v>227</v>
      </c>
      <c r="F1423" s="9" t="s">
        <v>5</v>
      </c>
      <c r="G1423" s="9" t="s">
        <v>75</v>
      </c>
      <c r="H1423" s="9" t="s">
        <v>884</v>
      </c>
      <c r="I1423" s="9">
        <v>15</v>
      </c>
      <c r="J1423" s="9" t="s">
        <v>885</v>
      </c>
      <c r="L1423" s="9" t="s">
        <v>50</v>
      </c>
      <c r="M1423" s="9">
        <v>177088</v>
      </c>
      <c r="N1423" s="17" t="str">
        <f t="shared" si="124"/>
        <v>35_175-180</v>
      </c>
      <c r="O1423" s="17" t="str">
        <f t="shared" si="125"/>
        <v>17_170-180</v>
      </c>
      <c r="P1423" s="17" t="str">
        <f t="shared" si="126"/>
        <v>08_80&gt;</v>
      </c>
      <c r="Q1423" s="9" t="s">
        <v>892</v>
      </c>
      <c r="R1423" s="9" t="s">
        <v>954</v>
      </c>
      <c r="S1423" s="9">
        <f t="shared" si="128"/>
        <v>4604288</v>
      </c>
      <c r="T1423" s="9">
        <f t="shared" si="127"/>
        <v>60984</v>
      </c>
    </row>
    <row r="1424" spans="1:20" ht="14.45" x14ac:dyDescent="0.3">
      <c r="A1424" s="9">
        <v>1648</v>
      </c>
      <c r="B1424" s="9" t="s">
        <v>0</v>
      </c>
      <c r="C1424" s="9" t="s">
        <v>190</v>
      </c>
      <c r="D1424" s="9" t="s">
        <v>224</v>
      </c>
      <c r="E1424" s="9" t="s">
        <v>223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24"/>
        <v>7_35-40</v>
      </c>
      <c r="O1424" s="17" t="str">
        <f t="shared" si="125"/>
        <v>3_30-40</v>
      </c>
      <c r="P1424" s="17" t="str">
        <f t="shared" si="126"/>
        <v>03_30-40</v>
      </c>
      <c r="Q1424" s="9" t="s">
        <v>892</v>
      </c>
      <c r="R1424" s="9" t="s">
        <v>954</v>
      </c>
      <c r="S1424" s="9">
        <f t="shared" si="128"/>
        <v>60913376</v>
      </c>
      <c r="T1424" s="9">
        <f t="shared" si="127"/>
        <v>806800</v>
      </c>
    </row>
    <row r="1425" spans="1:20" ht="14.45" x14ac:dyDescent="0.3">
      <c r="A1425" s="9">
        <v>10</v>
      </c>
      <c r="B1425" s="9" t="s">
        <v>0</v>
      </c>
      <c r="C1425" s="9" t="s">
        <v>172</v>
      </c>
      <c r="D1425" s="9" t="s">
        <v>224</v>
      </c>
      <c r="E1425" s="9" t="s">
        <v>223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173</v>
      </c>
      <c r="L1425" s="9" t="s">
        <v>50</v>
      </c>
      <c r="M1425" s="9">
        <v>45294</v>
      </c>
      <c r="N1425" s="17" t="str">
        <f t="shared" si="124"/>
        <v>9_45-50</v>
      </c>
      <c r="O1425" s="17" t="str">
        <f t="shared" si="125"/>
        <v>4_40-50</v>
      </c>
      <c r="P1425" s="17" t="str">
        <f t="shared" si="126"/>
        <v>04_40-50</v>
      </c>
      <c r="Q1425" s="9" t="s">
        <v>892</v>
      </c>
      <c r="R1425" s="9" t="s">
        <v>954</v>
      </c>
      <c r="S1425" s="9">
        <f t="shared" si="128"/>
        <v>452940</v>
      </c>
      <c r="T1425" s="9">
        <f t="shared" si="127"/>
        <v>5999</v>
      </c>
    </row>
    <row r="1426" spans="1:20" ht="14.45" x14ac:dyDescent="0.3">
      <c r="A1426" s="9">
        <v>2</v>
      </c>
      <c r="B1426" s="9" t="s">
        <v>0</v>
      </c>
      <c r="C1426" s="9" t="s">
        <v>886</v>
      </c>
      <c r="D1426" s="9" t="s">
        <v>222</v>
      </c>
      <c r="E1426" s="9" t="s">
        <v>223</v>
      </c>
      <c r="F1426" s="9" t="s">
        <v>5</v>
      </c>
      <c r="G1426" s="9" t="s">
        <v>93</v>
      </c>
      <c r="H1426" s="9" t="s">
        <v>887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24"/>
        <v>9_45-50</v>
      </c>
      <c r="O1426" s="17" t="str">
        <f t="shared" si="125"/>
        <v>4_40-50</v>
      </c>
      <c r="P1426" s="17" t="str">
        <f t="shared" si="126"/>
        <v>04_40-50</v>
      </c>
      <c r="Q1426" s="9" t="s">
        <v>892</v>
      </c>
      <c r="R1426" s="9" t="s">
        <v>954</v>
      </c>
      <c r="S1426" s="9">
        <f t="shared" si="128"/>
        <v>96300</v>
      </c>
      <c r="T1426" s="9">
        <f t="shared" si="127"/>
        <v>1275</v>
      </c>
    </row>
    <row r="1427" spans="1:20" ht="14.45" x14ac:dyDescent="0.3">
      <c r="A1427" s="9">
        <v>1482</v>
      </c>
      <c r="B1427" s="9" t="s">
        <v>0</v>
      </c>
      <c r="C1427" s="9" t="s">
        <v>441</v>
      </c>
      <c r="D1427" s="9" t="s">
        <v>224</v>
      </c>
      <c r="E1427" s="9" t="s">
        <v>223</v>
      </c>
      <c r="F1427" s="9" t="s">
        <v>5</v>
      </c>
      <c r="G1427" s="9" t="s">
        <v>182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24"/>
        <v>10_50-55</v>
      </c>
      <c r="O1427" s="17" t="str">
        <f t="shared" si="125"/>
        <v>5_50-60</v>
      </c>
      <c r="P1427" s="17" t="str">
        <f t="shared" si="126"/>
        <v>05_50-60</v>
      </c>
      <c r="Q1427" s="9" t="s">
        <v>892</v>
      </c>
      <c r="R1427" s="9" t="s">
        <v>954</v>
      </c>
      <c r="S1427" s="9">
        <f t="shared" si="128"/>
        <v>77797590</v>
      </c>
      <c r="T1427" s="9">
        <f t="shared" si="127"/>
        <v>1030432</v>
      </c>
    </row>
    <row r="1428" spans="1:20" ht="14.45" x14ac:dyDescent="0.3">
      <c r="A1428" s="9">
        <v>2445</v>
      </c>
      <c r="B1428" s="9" t="s">
        <v>0</v>
      </c>
      <c r="C1428" s="9" t="s">
        <v>511</v>
      </c>
      <c r="D1428" s="9" t="s">
        <v>224</v>
      </c>
      <c r="E1428" s="9" t="s">
        <v>223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24"/>
        <v>9_45-50</v>
      </c>
      <c r="O1428" s="17" t="str">
        <f t="shared" si="125"/>
        <v>4_40-50</v>
      </c>
      <c r="P1428" s="17" t="str">
        <f t="shared" si="126"/>
        <v>04_40-50</v>
      </c>
      <c r="Q1428" s="9" t="s">
        <v>892</v>
      </c>
      <c r="R1428" s="9" t="s">
        <v>954</v>
      </c>
      <c r="S1428" s="9">
        <f t="shared" si="128"/>
        <v>110450430</v>
      </c>
      <c r="T1428" s="9">
        <f t="shared" si="127"/>
        <v>1462920</v>
      </c>
    </row>
    <row r="1429" spans="1:20" ht="14.45" x14ac:dyDescent="0.3">
      <c r="A1429" s="9">
        <v>319</v>
      </c>
      <c r="B1429" s="9" t="s">
        <v>0</v>
      </c>
      <c r="C1429" s="9" t="s">
        <v>512</v>
      </c>
      <c r="D1429" s="9" t="s">
        <v>222</v>
      </c>
      <c r="E1429" s="9" t="s">
        <v>223</v>
      </c>
      <c r="F1429" s="9" t="s">
        <v>1</v>
      </c>
      <c r="G1429" s="9" t="s">
        <v>97</v>
      </c>
      <c r="H1429" s="9" t="s">
        <v>888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24"/>
        <v>9_45-50</v>
      </c>
      <c r="O1429" s="17" t="str">
        <f t="shared" si="125"/>
        <v>4_40-50</v>
      </c>
      <c r="P1429" s="17" t="str">
        <f t="shared" si="126"/>
        <v>04_40-50</v>
      </c>
      <c r="Q1429" s="9" t="s">
        <v>892</v>
      </c>
      <c r="R1429" s="9" t="s">
        <v>954</v>
      </c>
      <c r="S1429" s="9">
        <f t="shared" si="128"/>
        <v>15658753</v>
      </c>
      <c r="T1429" s="9">
        <f t="shared" si="127"/>
        <v>207401</v>
      </c>
    </row>
    <row r="1430" spans="1:20" ht="14.45" x14ac:dyDescent="0.3">
      <c r="A1430" s="9">
        <v>5</v>
      </c>
      <c r="B1430" s="9" t="s">
        <v>0</v>
      </c>
      <c r="C1430" s="9" t="s">
        <v>480</v>
      </c>
      <c r="D1430" s="9" t="s">
        <v>224</v>
      </c>
      <c r="E1430" s="9" t="s">
        <v>223</v>
      </c>
      <c r="F1430" s="9" t="s">
        <v>5</v>
      </c>
      <c r="G1430" s="9" t="s">
        <v>169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24"/>
        <v>10_50-55</v>
      </c>
      <c r="O1430" s="17" t="str">
        <f t="shared" si="125"/>
        <v>5_50-60</v>
      </c>
      <c r="P1430" s="17" t="str">
        <f t="shared" si="126"/>
        <v>05_50-60</v>
      </c>
      <c r="Q1430" s="9" t="s">
        <v>892</v>
      </c>
      <c r="R1430" s="9" t="s">
        <v>954</v>
      </c>
      <c r="S1430" s="9">
        <f t="shared" si="128"/>
        <v>250875</v>
      </c>
      <c r="T1430" s="9">
        <f t="shared" si="127"/>
        <v>3323</v>
      </c>
    </row>
    <row r="1431" spans="1:20" ht="14.45" x14ac:dyDescent="0.3">
      <c r="A1431" s="9">
        <v>834</v>
      </c>
      <c r="B1431" s="9" t="s">
        <v>0</v>
      </c>
      <c r="C1431" s="9" t="s">
        <v>536</v>
      </c>
      <c r="D1431" s="9" t="s">
        <v>222</v>
      </c>
      <c r="E1431" s="9" t="s">
        <v>223</v>
      </c>
      <c r="F1431" s="9" t="s">
        <v>5</v>
      </c>
      <c r="G1431" s="9" t="s">
        <v>182</v>
      </c>
      <c r="H1431" s="9" t="s">
        <v>337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24"/>
        <v>11_55-60</v>
      </c>
      <c r="O1431" s="17" t="str">
        <f t="shared" si="125"/>
        <v>5_50-60</v>
      </c>
      <c r="P1431" s="17" t="str">
        <f t="shared" si="126"/>
        <v>05_50-60</v>
      </c>
      <c r="Q1431" s="9" t="s">
        <v>892</v>
      </c>
      <c r="R1431" s="9" t="s">
        <v>954</v>
      </c>
      <c r="S1431" s="9">
        <f t="shared" si="128"/>
        <v>48860724</v>
      </c>
      <c r="T1431" s="9">
        <f t="shared" si="127"/>
        <v>647162</v>
      </c>
    </row>
    <row r="1432" spans="1:20" ht="14.45" x14ac:dyDescent="0.3">
      <c r="A1432" s="9">
        <v>230</v>
      </c>
      <c r="B1432" s="9" t="s">
        <v>0</v>
      </c>
      <c r="C1432" s="9" t="s">
        <v>393</v>
      </c>
      <c r="D1432" s="9" t="s">
        <v>225</v>
      </c>
      <c r="E1432" s="9" t="s">
        <v>223</v>
      </c>
      <c r="F1432" s="9" t="s">
        <v>5</v>
      </c>
      <c r="G1432" s="9" t="s">
        <v>350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24"/>
        <v>19_95-100</v>
      </c>
      <c r="O1432" s="17" t="str">
        <f t="shared" si="125"/>
        <v>9_90-100</v>
      </c>
      <c r="P1432" s="17" t="str">
        <f t="shared" si="126"/>
        <v>08_80&gt;</v>
      </c>
      <c r="Q1432" s="9" t="s">
        <v>892</v>
      </c>
      <c r="R1432" s="9" t="s">
        <v>954</v>
      </c>
      <c r="S1432" s="9">
        <f t="shared" si="128"/>
        <v>22715260</v>
      </c>
      <c r="T1432" s="9">
        <f t="shared" si="127"/>
        <v>300864</v>
      </c>
    </row>
    <row r="1433" spans="1:20" ht="14.45" x14ac:dyDescent="0.3">
      <c r="A1433" s="9">
        <v>4</v>
      </c>
      <c r="B1433" s="9" t="s">
        <v>0</v>
      </c>
      <c r="C1433" s="9" t="s">
        <v>81</v>
      </c>
      <c r="D1433" s="9" t="s">
        <v>225</v>
      </c>
      <c r="E1433" s="9" t="s">
        <v>223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24"/>
        <v>17_85-90</v>
      </c>
      <c r="O1433" s="17" t="str">
        <f t="shared" si="125"/>
        <v>8_80-90</v>
      </c>
      <c r="P1433" s="17" t="str">
        <f t="shared" si="126"/>
        <v>08_80&gt;</v>
      </c>
      <c r="Q1433" s="9" t="s">
        <v>892</v>
      </c>
      <c r="R1433" s="9" t="s">
        <v>954</v>
      </c>
      <c r="S1433" s="9">
        <f t="shared" si="128"/>
        <v>358900</v>
      </c>
      <c r="T1433" s="9">
        <f t="shared" si="127"/>
        <v>4754</v>
      </c>
    </row>
    <row r="1434" spans="1:20" ht="14.45" x14ac:dyDescent="0.3">
      <c r="A1434" s="9">
        <v>2</v>
      </c>
      <c r="B1434" s="9" t="s">
        <v>0</v>
      </c>
      <c r="C1434" s="9" t="s">
        <v>805</v>
      </c>
      <c r="D1434" s="9" t="s">
        <v>225</v>
      </c>
      <c r="E1434" s="9" t="s">
        <v>223</v>
      </c>
      <c r="F1434" s="9" t="s">
        <v>5</v>
      </c>
      <c r="G1434" s="9" t="s">
        <v>350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24"/>
        <v>20_100-105</v>
      </c>
      <c r="O1434" s="17" t="str">
        <f t="shared" si="125"/>
        <v>10_100-110</v>
      </c>
      <c r="P1434" s="17" t="str">
        <f t="shared" si="126"/>
        <v>08_80&gt;</v>
      </c>
      <c r="Q1434" s="9" t="s">
        <v>892</v>
      </c>
      <c r="R1434" s="9" t="s">
        <v>954</v>
      </c>
      <c r="S1434" s="9">
        <f t="shared" si="128"/>
        <v>204606</v>
      </c>
      <c r="T1434" s="9">
        <f t="shared" si="127"/>
        <v>2710</v>
      </c>
    </row>
    <row r="1435" spans="1:20" ht="14.45" x14ac:dyDescent="0.3">
      <c r="A1435" s="9">
        <v>4</v>
      </c>
      <c r="B1435" s="9" t="s">
        <v>0</v>
      </c>
      <c r="C1435" s="9" t="s">
        <v>644</v>
      </c>
      <c r="D1435" s="9" t="s">
        <v>225</v>
      </c>
      <c r="E1435" s="9" t="s">
        <v>223</v>
      </c>
      <c r="F1435" s="9" t="s">
        <v>5</v>
      </c>
      <c r="G1435" s="9" t="s">
        <v>350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24"/>
        <v>36_180-185</v>
      </c>
      <c r="O1435" s="17" t="str">
        <f t="shared" si="125"/>
        <v>18_180-190</v>
      </c>
      <c r="P1435" s="17" t="str">
        <f t="shared" si="126"/>
        <v>08_80&gt;</v>
      </c>
      <c r="Q1435" s="9" t="s">
        <v>892</v>
      </c>
      <c r="R1435" s="9" t="s">
        <v>954</v>
      </c>
      <c r="S1435" s="9">
        <f t="shared" si="128"/>
        <v>727616</v>
      </c>
      <c r="T1435" s="9">
        <f t="shared" si="127"/>
        <v>9637</v>
      </c>
    </row>
    <row r="1436" spans="1:20" ht="14.45" x14ac:dyDescent="0.3">
      <c r="A1436" s="9">
        <v>79</v>
      </c>
      <c r="B1436" s="9" t="s">
        <v>0</v>
      </c>
      <c r="C1436" s="9" t="s">
        <v>889</v>
      </c>
      <c r="D1436" s="9" t="s">
        <v>228</v>
      </c>
      <c r="E1436" s="9" t="s">
        <v>223</v>
      </c>
      <c r="F1436" s="9" t="s">
        <v>5</v>
      </c>
      <c r="G1436" s="9" t="s">
        <v>182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24"/>
        <v>11_55-60</v>
      </c>
      <c r="O1436" s="17" t="str">
        <f t="shared" si="125"/>
        <v>5_50-60</v>
      </c>
      <c r="P1436" s="17" t="str">
        <f t="shared" si="126"/>
        <v>05_50-60</v>
      </c>
      <c r="Q1436" s="9" t="s">
        <v>892</v>
      </c>
      <c r="R1436" s="9" t="s">
        <v>954</v>
      </c>
      <c r="S1436" s="9">
        <f t="shared" si="128"/>
        <v>4686122</v>
      </c>
      <c r="T1436" s="9">
        <f t="shared" si="127"/>
        <v>62068</v>
      </c>
    </row>
    <row r="1437" spans="1:20" ht="14.45" x14ac:dyDescent="0.3">
      <c r="A1437" s="9">
        <v>4</v>
      </c>
      <c r="B1437" s="9" t="s">
        <v>0</v>
      </c>
      <c r="C1437" s="9" t="s">
        <v>890</v>
      </c>
      <c r="D1437" s="9" t="s">
        <v>228</v>
      </c>
      <c r="E1437" s="9" t="s">
        <v>223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24"/>
        <v>7_35-40</v>
      </c>
      <c r="O1437" s="17" t="str">
        <f t="shared" si="125"/>
        <v>3_30-40</v>
      </c>
      <c r="P1437" s="17" t="str">
        <f t="shared" si="126"/>
        <v>03_30-40</v>
      </c>
      <c r="Q1437" s="9" t="s">
        <v>892</v>
      </c>
      <c r="R1437" s="9" t="s">
        <v>954</v>
      </c>
      <c r="S1437" s="9">
        <f t="shared" si="128"/>
        <v>145960</v>
      </c>
      <c r="T1437" s="9">
        <f t="shared" si="127"/>
        <v>1933</v>
      </c>
    </row>
    <row r="1438" spans="1:20" ht="14.45" x14ac:dyDescent="0.3">
      <c r="A1438" s="9">
        <v>679</v>
      </c>
      <c r="B1438" s="9" t="s">
        <v>0</v>
      </c>
      <c r="C1438" s="9" t="s">
        <v>513</v>
      </c>
      <c r="D1438" s="9" t="s">
        <v>228</v>
      </c>
      <c r="E1438" s="9" t="s">
        <v>223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24"/>
        <v>7_35-40</v>
      </c>
      <c r="O1438" s="17" t="str">
        <f t="shared" si="125"/>
        <v>3_30-40</v>
      </c>
      <c r="P1438" s="17" t="str">
        <f t="shared" si="126"/>
        <v>03_30-40</v>
      </c>
      <c r="Q1438" s="9" t="s">
        <v>892</v>
      </c>
      <c r="R1438" s="9" t="s">
        <v>954</v>
      </c>
      <c r="S1438" s="9">
        <f t="shared" si="128"/>
        <v>25360650</v>
      </c>
      <c r="T1438" s="9">
        <f t="shared" si="127"/>
        <v>335903</v>
      </c>
    </row>
    <row r="1439" spans="1:20" ht="14.45" x14ac:dyDescent="0.3">
      <c r="A1439" s="9">
        <v>283</v>
      </c>
      <c r="B1439" s="9" t="s">
        <v>0</v>
      </c>
      <c r="C1439" s="9" t="s">
        <v>891</v>
      </c>
      <c r="D1439" s="9" t="s">
        <v>228</v>
      </c>
      <c r="E1439" s="9" t="s">
        <v>223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24"/>
        <v>8_40-45</v>
      </c>
      <c r="O1439" s="17" t="str">
        <f t="shared" si="125"/>
        <v>4_40-50</v>
      </c>
      <c r="P1439" s="17" t="str">
        <f t="shared" si="126"/>
        <v>04_40-50</v>
      </c>
      <c r="Q1439" s="9" t="s">
        <v>892</v>
      </c>
      <c r="R1439" s="9" t="s">
        <v>954</v>
      </c>
      <c r="S1439" s="9">
        <f t="shared" si="128"/>
        <v>12449170</v>
      </c>
      <c r="T1439" s="9">
        <f t="shared" si="127"/>
        <v>164890</v>
      </c>
    </row>
    <row r="1440" spans="1:20" ht="14.45" x14ac:dyDescent="0.3">
      <c r="A1440" s="9">
        <v>4</v>
      </c>
      <c r="B1440" s="9" t="s">
        <v>0</v>
      </c>
      <c r="C1440" s="9" t="s">
        <v>810</v>
      </c>
      <c r="D1440" s="9" t="s">
        <v>228</v>
      </c>
      <c r="E1440" s="9" t="s">
        <v>223</v>
      </c>
      <c r="F1440" s="9" t="s">
        <v>5</v>
      </c>
      <c r="G1440" s="9" t="s">
        <v>182</v>
      </c>
      <c r="H1440" s="9" t="s">
        <v>331</v>
      </c>
      <c r="I1440" s="9">
        <v>13</v>
      </c>
      <c r="J1440" s="9" t="s">
        <v>808</v>
      </c>
      <c r="L1440" s="9" t="s">
        <v>50</v>
      </c>
      <c r="M1440" s="9">
        <v>85114</v>
      </c>
      <c r="N1440" s="17" t="str">
        <f t="shared" si="124"/>
        <v>17_85-90</v>
      </c>
      <c r="O1440" s="17" t="str">
        <f t="shared" si="125"/>
        <v>8_80-90</v>
      </c>
      <c r="P1440" s="17" t="str">
        <f t="shared" si="126"/>
        <v>08_80&gt;</v>
      </c>
      <c r="Q1440" s="9" t="s">
        <v>892</v>
      </c>
      <c r="R1440" s="9" t="s">
        <v>954</v>
      </c>
      <c r="S1440" s="9">
        <f t="shared" si="128"/>
        <v>340456</v>
      </c>
      <c r="T1440" s="9">
        <f t="shared" si="127"/>
        <v>4509</v>
      </c>
    </row>
    <row r="1441" spans="1:20" ht="14.45" x14ac:dyDescent="0.3">
      <c r="A1441" s="9">
        <v>214</v>
      </c>
      <c r="B1441" s="9" t="s">
        <v>0</v>
      </c>
      <c r="C1441" s="9" t="s">
        <v>302</v>
      </c>
      <c r="D1441" s="9" t="s">
        <v>228</v>
      </c>
      <c r="E1441" s="9" t="s">
        <v>223</v>
      </c>
      <c r="F1441" s="9" t="s">
        <v>1</v>
      </c>
      <c r="G1441" s="9" t="s">
        <v>303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24"/>
        <v>13_65-70</v>
      </c>
      <c r="O1441" s="17" t="str">
        <f t="shared" si="125"/>
        <v>6_60-70</v>
      </c>
      <c r="P1441" s="17" t="str">
        <f t="shared" si="126"/>
        <v>06_60-70</v>
      </c>
      <c r="Q1441" s="9" t="s">
        <v>892</v>
      </c>
      <c r="R1441" s="9" t="s">
        <v>954</v>
      </c>
      <c r="S1441" s="9">
        <f t="shared" si="128"/>
        <v>13997740</v>
      </c>
      <c r="T1441" s="9">
        <f t="shared" si="127"/>
        <v>185401</v>
      </c>
    </row>
    <row r="1442" spans="1:20" ht="14.45" x14ac:dyDescent="0.3">
      <c r="A1442" s="9">
        <v>354</v>
      </c>
      <c r="B1442" s="9" t="s">
        <v>0</v>
      </c>
      <c r="C1442" s="9" t="s">
        <v>645</v>
      </c>
      <c r="D1442" s="9" t="s">
        <v>228</v>
      </c>
      <c r="E1442" s="9" t="s">
        <v>223</v>
      </c>
      <c r="F1442" s="9" t="s">
        <v>5</v>
      </c>
      <c r="G1442" s="9" t="s">
        <v>518</v>
      </c>
      <c r="H1442" s="9" t="s">
        <v>646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24"/>
        <v>17_85-90</v>
      </c>
      <c r="O1442" s="17" t="str">
        <f t="shared" si="125"/>
        <v>8_80-90</v>
      </c>
      <c r="P1442" s="17" t="str">
        <f t="shared" si="126"/>
        <v>08_80&gt;</v>
      </c>
      <c r="Q1442" s="9" t="s">
        <v>892</v>
      </c>
      <c r="R1442" s="9" t="s">
        <v>954</v>
      </c>
      <c r="S1442" s="9">
        <f t="shared" si="128"/>
        <v>31513788</v>
      </c>
      <c r="T1442" s="9">
        <f t="shared" si="127"/>
        <v>417401</v>
      </c>
    </row>
    <row r="1443" spans="1:20" ht="14.45" x14ac:dyDescent="0.3">
      <c r="A1443" s="9">
        <v>183</v>
      </c>
      <c r="B1443" s="9" t="s">
        <v>0</v>
      </c>
      <c r="C1443" s="9" t="s">
        <v>570</v>
      </c>
      <c r="D1443" s="9" t="s">
        <v>228</v>
      </c>
      <c r="E1443" s="9" t="s">
        <v>223</v>
      </c>
      <c r="F1443" s="9" t="s">
        <v>5</v>
      </c>
      <c r="G1443" s="9" t="s">
        <v>518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24"/>
        <v>15_75-80</v>
      </c>
      <c r="O1443" s="17" t="str">
        <f t="shared" si="125"/>
        <v>7_70-80</v>
      </c>
      <c r="P1443" s="17" t="str">
        <f t="shared" si="126"/>
        <v>07_70-80</v>
      </c>
      <c r="Q1443" s="9" t="s">
        <v>892</v>
      </c>
      <c r="R1443" s="9" t="s">
        <v>954</v>
      </c>
      <c r="S1443" s="9">
        <f t="shared" si="128"/>
        <v>14325240</v>
      </c>
      <c r="T1443" s="9">
        <f t="shared" si="127"/>
        <v>189738</v>
      </c>
    </row>
    <row r="1444" spans="1:20" ht="14.45" x14ac:dyDescent="0.3">
      <c r="A1444" s="9">
        <v>2</v>
      </c>
      <c r="B1444" s="9" t="s">
        <v>0</v>
      </c>
      <c r="C1444" s="9" t="s">
        <v>893</v>
      </c>
      <c r="D1444" s="9" t="s">
        <v>228</v>
      </c>
      <c r="E1444" s="9" t="s">
        <v>223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24"/>
        <v>14_70-75</v>
      </c>
      <c r="O1444" s="17" t="str">
        <f t="shared" si="125"/>
        <v>7_70-80</v>
      </c>
      <c r="P1444" s="17" t="str">
        <f t="shared" si="126"/>
        <v>07_70-80</v>
      </c>
      <c r="Q1444" s="9" t="s">
        <v>892</v>
      </c>
      <c r="R1444" s="9" t="s">
        <v>954</v>
      </c>
      <c r="S1444" s="9">
        <f t="shared" si="128"/>
        <v>143184</v>
      </c>
      <c r="T1444" s="9">
        <f t="shared" si="127"/>
        <v>1896</v>
      </c>
    </row>
    <row r="1445" spans="1:20" ht="14.45" x14ac:dyDescent="0.3">
      <c r="A1445" s="9">
        <v>6</v>
      </c>
      <c r="B1445" s="9" t="s">
        <v>0</v>
      </c>
      <c r="C1445" s="9" t="s">
        <v>813</v>
      </c>
      <c r="D1445" s="9" t="s">
        <v>228</v>
      </c>
      <c r="E1445" s="9" t="s">
        <v>223</v>
      </c>
      <c r="F1445" s="9" t="s">
        <v>5</v>
      </c>
      <c r="G1445" s="9" t="s">
        <v>182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24"/>
        <v>21_105-110</v>
      </c>
      <c r="O1445" s="17" t="str">
        <f t="shared" si="125"/>
        <v>10_100-110</v>
      </c>
      <c r="P1445" s="17" t="str">
        <f t="shared" si="126"/>
        <v>08_80&gt;</v>
      </c>
      <c r="Q1445" s="9" t="s">
        <v>892</v>
      </c>
      <c r="R1445" s="9" t="s">
        <v>954</v>
      </c>
      <c r="S1445" s="9">
        <f t="shared" si="128"/>
        <v>653016</v>
      </c>
      <c r="T1445" s="9">
        <f t="shared" si="127"/>
        <v>8649</v>
      </c>
    </row>
    <row r="1446" spans="1:20" ht="14.45" x14ac:dyDescent="0.3">
      <c r="A1446" s="9">
        <v>2</v>
      </c>
      <c r="B1446" s="9" t="s">
        <v>0</v>
      </c>
      <c r="C1446" s="9" t="s">
        <v>894</v>
      </c>
      <c r="D1446" s="9" t="s">
        <v>228</v>
      </c>
      <c r="E1446" s="9" t="s">
        <v>223</v>
      </c>
      <c r="F1446" s="9" t="s">
        <v>5</v>
      </c>
      <c r="G1446" s="9" t="s">
        <v>182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24"/>
        <v>18_90-95</v>
      </c>
      <c r="O1446" s="17" t="str">
        <f t="shared" si="125"/>
        <v>9_90-100</v>
      </c>
      <c r="P1446" s="17" t="str">
        <f t="shared" si="126"/>
        <v>08_80&gt;</v>
      </c>
      <c r="Q1446" s="9" t="s">
        <v>892</v>
      </c>
      <c r="R1446" s="9" t="s">
        <v>954</v>
      </c>
      <c r="S1446" s="9">
        <f t="shared" si="128"/>
        <v>189418</v>
      </c>
      <c r="T1446" s="9">
        <f t="shared" si="127"/>
        <v>2509</v>
      </c>
    </row>
    <row r="1447" spans="1:20" ht="14.45" x14ac:dyDescent="0.3">
      <c r="A1447" s="9">
        <v>28</v>
      </c>
      <c r="B1447" s="9" t="s">
        <v>0</v>
      </c>
      <c r="C1447" s="9" t="s">
        <v>647</v>
      </c>
      <c r="D1447" s="9" t="s">
        <v>228</v>
      </c>
      <c r="E1447" s="9" t="s">
        <v>223</v>
      </c>
      <c r="F1447" s="9" t="s">
        <v>5</v>
      </c>
      <c r="G1447" s="9" t="s">
        <v>518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24"/>
        <v>20_100-105</v>
      </c>
      <c r="O1447" s="17" t="str">
        <f t="shared" si="125"/>
        <v>10_100-110</v>
      </c>
      <c r="P1447" s="17" t="str">
        <f t="shared" si="126"/>
        <v>08_80&gt;</v>
      </c>
      <c r="Q1447" s="9" t="s">
        <v>892</v>
      </c>
      <c r="R1447" s="9" t="s">
        <v>954</v>
      </c>
      <c r="S1447" s="9">
        <f t="shared" si="128"/>
        <v>2852080</v>
      </c>
      <c r="T1447" s="9">
        <f t="shared" si="127"/>
        <v>37776</v>
      </c>
    </row>
    <row r="1448" spans="1:20" ht="14.45" x14ac:dyDescent="0.3">
      <c r="A1448" s="9">
        <v>10</v>
      </c>
      <c r="B1448" s="9" t="s">
        <v>0</v>
      </c>
      <c r="C1448" s="9" t="s">
        <v>815</v>
      </c>
      <c r="D1448" s="9" t="s">
        <v>228</v>
      </c>
      <c r="E1448" s="9" t="s">
        <v>223</v>
      </c>
      <c r="F1448" s="9" t="s">
        <v>5</v>
      </c>
      <c r="G1448" s="9" t="s">
        <v>653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24"/>
        <v>26_130-135</v>
      </c>
      <c r="O1448" s="17" t="str">
        <f t="shared" si="125"/>
        <v>13_130-140</v>
      </c>
      <c r="P1448" s="17" t="str">
        <f t="shared" si="126"/>
        <v>08_80&gt;</v>
      </c>
      <c r="Q1448" s="9" t="s">
        <v>892</v>
      </c>
      <c r="R1448" s="9" t="s">
        <v>954</v>
      </c>
      <c r="S1448" s="9">
        <f t="shared" si="128"/>
        <v>1305280</v>
      </c>
      <c r="T1448" s="9">
        <f t="shared" si="127"/>
        <v>17288</v>
      </c>
    </row>
    <row r="1449" spans="1:20" ht="14.45" x14ac:dyDescent="0.3">
      <c r="A1449" s="9">
        <v>1620</v>
      </c>
      <c r="B1449" s="9" t="s">
        <v>0</v>
      </c>
      <c r="C1449" s="9" t="s">
        <v>996</v>
      </c>
      <c r="D1449" s="9" t="s">
        <v>229</v>
      </c>
      <c r="E1449" s="9" t="s">
        <v>227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L1449" s="9" t="s">
        <v>46</v>
      </c>
      <c r="M1449" s="9">
        <v>19160</v>
      </c>
      <c r="N1449" s="17" t="str">
        <f t="shared" si="124"/>
        <v>3_15-20</v>
      </c>
      <c r="O1449" s="17" t="str">
        <f t="shared" si="125"/>
        <v>1_10-20</v>
      </c>
      <c r="P1449" s="17" t="str">
        <f t="shared" si="126"/>
        <v>01_&lt;20</v>
      </c>
      <c r="Q1449" s="9" t="s">
        <v>892</v>
      </c>
      <c r="R1449" s="9" t="s">
        <v>954</v>
      </c>
      <c r="S1449" s="9">
        <f t="shared" si="128"/>
        <v>31039200</v>
      </c>
      <c r="T1449" s="9">
        <f t="shared" si="127"/>
        <v>411115</v>
      </c>
    </row>
    <row r="1450" spans="1:20" ht="14.45" x14ac:dyDescent="0.3">
      <c r="A1450" s="9">
        <v>480</v>
      </c>
      <c r="B1450" s="9" t="s">
        <v>0</v>
      </c>
      <c r="C1450" s="9" t="s">
        <v>330</v>
      </c>
      <c r="D1450" s="9" t="s">
        <v>228</v>
      </c>
      <c r="E1450" s="9" t="s">
        <v>227</v>
      </c>
      <c r="F1450" s="9" t="s">
        <v>5</v>
      </c>
      <c r="G1450" s="9" t="s">
        <v>169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24"/>
        <v>13_65-70</v>
      </c>
      <c r="O1450" s="17" t="str">
        <f t="shared" si="125"/>
        <v>6_60-70</v>
      </c>
      <c r="P1450" s="17" t="str">
        <f t="shared" si="126"/>
        <v>06_60-70</v>
      </c>
      <c r="Q1450" s="9" t="s">
        <v>892</v>
      </c>
      <c r="R1450" s="9" t="s">
        <v>954</v>
      </c>
      <c r="S1450" s="9">
        <f t="shared" si="128"/>
        <v>32934720</v>
      </c>
      <c r="T1450" s="9">
        <f t="shared" si="127"/>
        <v>436221</v>
      </c>
    </row>
    <row r="1451" spans="1:20" ht="14.45" x14ac:dyDescent="0.3">
      <c r="A1451" s="9">
        <v>16</v>
      </c>
      <c r="B1451" s="9" t="s">
        <v>0</v>
      </c>
      <c r="C1451" s="9" t="s">
        <v>648</v>
      </c>
      <c r="D1451" s="9" t="s">
        <v>224</v>
      </c>
      <c r="E1451" s="9" t="s">
        <v>227</v>
      </c>
      <c r="F1451" s="9" t="s">
        <v>5</v>
      </c>
      <c r="G1451" s="9" t="s">
        <v>518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24"/>
        <v>13_65-70</v>
      </c>
      <c r="O1451" s="17" t="str">
        <f t="shared" si="125"/>
        <v>6_60-70</v>
      </c>
      <c r="P1451" s="17" t="str">
        <f t="shared" si="126"/>
        <v>06_60-70</v>
      </c>
      <c r="Q1451" s="9" t="s">
        <v>892</v>
      </c>
      <c r="R1451" s="9" t="s">
        <v>954</v>
      </c>
      <c r="S1451" s="9">
        <f t="shared" si="128"/>
        <v>1104048</v>
      </c>
      <c r="T1451" s="9">
        <f t="shared" si="127"/>
        <v>14623</v>
      </c>
    </row>
    <row r="1452" spans="1:20" ht="14.45" x14ac:dyDescent="0.3">
      <c r="A1452" s="9">
        <v>374</v>
      </c>
      <c r="B1452" s="9" t="s">
        <v>0</v>
      </c>
      <c r="C1452" s="9" t="s">
        <v>301</v>
      </c>
      <c r="D1452" s="9" t="s">
        <v>224</v>
      </c>
      <c r="E1452" s="9" t="s">
        <v>227</v>
      </c>
      <c r="F1452" s="9" t="s">
        <v>5</v>
      </c>
      <c r="G1452" s="9" t="s">
        <v>169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24"/>
        <v>14_70-75</v>
      </c>
      <c r="O1452" s="17" t="str">
        <f t="shared" si="125"/>
        <v>7_70-80</v>
      </c>
      <c r="P1452" s="17" t="str">
        <f t="shared" si="126"/>
        <v>07_70-80</v>
      </c>
      <c r="Q1452" s="9" t="s">
        <v>892</v>
      </c>
      <c r="R1452" s="9" t="s">
        <v>954</v>
      </c>
      <c r="S1452" s="9">
        <f t="shared" si="128"/>
        <v>27877960</v>
      </c>
      <c r="T1452" s="9">
        <f t="shared" si="127"/>
        <v>369245</v>
      </c>
    </row>
    <row r="1453" spans="1:20" ht="14.45" x14ac:dyDescent="0.3">
      <c r="A1453" s="9">
        <v>6</v>
      </c>
      <c r="B1453" s="9" t="s">
        <v>0</v>
      </c>
      <c r="C1453" s="9" t="s">
        <v>346</v>
      </c>
      <c r="D1453" s="9" t="s">
        <v>222</v>
      </c>
      <c r="E1453" s="9" t="s">
        <v>227</v>
      </c>
      <c r="F1453" s="9" t="s">
        <v>5</v>
      </c>
      <c r="G1453" s="9" t="s">
        <v>169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24"/>
        <v>21_105-110</v>
      </c>
      <c r="O1453" s="17" t="str">
        <f t="shared" si="125"/>
        <v>10_100-110</v>
      </c>
      <c r="P1453" s="17" t="str">
        <f t="shared" si="126"/>
        <v>08_80&gt;</v>
      </c>
      <c r="Q1453" s="9" t="s">
        <v>892</v>
      </c>
      <c r="R1453" s="9" t="s">
        <v>954</v>
      </c>
      <c r="S1453" s="9">
        <f t="shared" si="128"/>
        <v>637380</v>
      </c>
      <c r="T1453" s="9">
        <f t="shared" si="127"/>
        <v>8442</v>
      </c>
    </row>
    <row r="1454" spans="1:20" ht="14.45" x14ac:dyDescent="0.3">
      <c r="A1454" s="9">
        <v>384</v>
      </c>
      <c r="B1454" s="9" t="s">
        <v>0</v>
      </c>
      <c r="C1454" s="9" t="s">
        <v>650</v>
      </c>
      <c r="D1454" s="9" t="s">
        <v>224</v>
      </c>
      <c r="E1454" s="9" t="s">
        <v>227</v>
      </c>
      <c r="F1454" s="9" t="s">
        <v>5</v>
      </c>
      <c r="G1454" s="9" t="s">
        <v>518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24"/>
        <v>15_75-80</v>
      </c>
      <c r="O1454" s="17" t="str">
        <f t="shared" si="125"/>
        <v>7_70-80</v>
      </c>
      <c r="P1454" s="17" t="str">
        <f t="shared" si="126"/>
        <v>07_70-80</v>
      </c>
      <c r="Q1454" s="9" t="s">
        <v>892</v>
      </c>
      <c r="R1454" s="9" t="s">
        <v>954</v>
      </c>
      <c r="S1454" s="9">
        <f t="shared" si="128"/>
        <v>29161344</v>
      </c>
      <c r="T1454" s="9">
        <f t="shared" si="127"/>
        <v>386243</v>
      </c>
    </row>
    <row r="1455" spans="1:20" ht="14.45" x14ac:dyDescent="0.3">
      <c r="A1455" s="9">
        <v>4</v>
      </c>
      <c r="B1455" s="9" t="s">
        <v>0</v>
      </c>
      <c r="C1455" s="9" t="s">
        <v>895</v>
      </c>
      <c r="D1455" s="9" t="s">
        <v>225</v>
      </c>
      <c r="E1455" s="9" t="s">
        <v>227</v>
      </c>
      <c r="F1455" s="9" t="s">
        <v>5</v>
      </c>
      <c r="G1455" s="9" t="s">
        <v>60</v>
      </c>
      <c r="H1455" s="9" t="s">
        <v>896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24"/>
        <v>7_35-40</v>
      </c>
      <c r="O1455" s="17" t="str">
        <f t="shared" si="125"/>
        <v>3_30-40</v>
      </c>
      <c r="P1455" s="17" t="str">
        <f t="shared" si="126"/>
        <v>03_30-40</v>
      </c>
      <c r="Q1455" s="9" t="s">
        <v>892</v>
      </c>
      <c r="R1455" s="9" t="s">
        <v>954</v>
      </c>
      <c r="S1455" s="9">
        <f t="shared" si="128"/>
        <v>149560</v>
      </c>
      <c r="T1455" s="9">
        <f t="shared" si="127"/>
        <v>1981</v>
      </c>
    </row>
    <row r="1456" spans="1:20" ht="14.45" x14ac:dyDescent="0.3">
      <c r="A1456" s="9">
        <v>4</v>
      </c>
      <c r="B1456" s="9" t="s">
        <v>0</v>
      </c>
      <c r="C1456" s="9" t="s">
        <v>897</v>
      </c>
      <c r="D1456" s="9" t="s">
        <v>228</v>
      </c>
      <c r="E1456" s="9" t="s">
        <v>227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29">CONCATENATE(ROUNDDOWN(M1456/5000,0),"_",ROUNDDOWN(M1456/5000,0)*5,"-",ROUNDUP((M1456+1)/5000,0)*5)</f>
        <v>16_80-85</v>
      </c>
      <c r="O1456" s="17" t="str">
        <f t="shared" ref="O1456:O1519" si="130">CONCATENATE(ROUNDDOWN(M1456/10000,0),"_",ROUNDDOWN(M1456/10000,0)*10,"-",ROUNDUP((M1456+1)/10000,0)*10)</f>
        <v>8_80-90</v>
      </c>
      <c r="P1456" s="17" t="str">
        <f t="shared" ref="P1456:P1519" si="131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892</v>
      </c>
      <c r="R1456" s="9" t="s">
        <v>954</v>
      </c>
      <c r="S1456" s="9">
        <f t="shared" si="128"/>
        <v>334996</v>
      </c>
      <c r="T1456" s="9">
        <f t="shared" ref="T1456:T1519" si="132">ROUND(S1456/75.5,0)</f>
        <v>4437</v>
      </c>
    </row>
    <row r="1457" spans="1:20" ht="14.45" x14ac:dyDescent="0.3">
      <c r="A1457" s="9">
        <v>213</v>
      </c>
      <c r="B1457" s="9" t="s">
        <v>9</v>
      </c>
      <c r="C1457" s="9" t="s">
        <v>654</v>
      </c>
      <c r="D1457" s="9" t="s">
        <v>228</v>
      </c>
      <c r="E1457" s="9" t="s">
        <v>223</v>
      </c>
      <c r="F1457" s="9" t="s">
        <v>5</v>
      </c>
      <c r="G1457" s="9" t="s">
        <v>182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29"/>
        <v>27_135-140</v>
      </c>
      <c r="O1457" s="17" t="str">
        <f t="shared" si="130"/>
        <v>13_130-140</v>
      </c>
      <c r="P1457" s="17" t="str">
        <f t="shared" si="131"/>
        <v>08_80&gt;</v>
      </c>
      <c r="Q1457" s="9" t="s">
        <v>892</v>
      </c>
      <c r="R1457" s="9" t="s">
        <v>954</v>
      </c>
      <c r="S1457" s="9">
        <f t="shared" si="128"/>
        <v>29777613</v>
      </c>
      <c r="T1457" s="9">
        <f t="shared" si="132"/>
        <v>394405</v>
      </c>
    </row>
    <row r="1458" spans="1:20" ht="14.45" x14ac:dyDescent="0.3">
      <c r="A1458" s="9">
        <v>6533</v>
      </c>
      <c r="B1458" s="9" t="s">
        <v>9</v>
      </c>
      <c r="C1458" s="9" t="s">
        <v>537</v>
      </c>
      <c r="D1458" s="9" t="s">
        <v>228</v>
      </c>
      <c r="E1458" s="9" t="s">
        <v>223</v>
      </c>
      <c r="F1458" s="9" t="s">
        <v>9</v>
      </c>
      <c r="G1458" s="9" t="s">
        <v>538</v>
      </c>
      <c r="H1458" s="9" t="s">
        <v>2</v>
      </c>
      <c r="I1458" s="9">
        <v>13</v>
      </c>
      <c r="J1458" s="9" t="s">
        <v>43</v>
      </c>
      <c r="L1458" s="9" t="s">
        <v>539</v>
      </c>
      <c r="M1458" s="9">
        <v>142603</v>
      </c>
      <c r="N1458" s="17" t="str">
        <f t="shared" si="129"/>
        <v>28_140-145</v>
      </c>
      <c r="O1458" s="17" t="str">
        <f t="shared" si="130"/>
        <v>14_140-150</v>
      </c>
      <c r="P1458" s="17" t="str">
        <f t="shared" si="131"/>
        <v>08_80&gt;</v>
      </c>
      <c r="Q1458" s="9" t="s">
        <v>892</v>
      </c>
      <c r="R1458" s="9" t="s">
        <v>954</v>
      </c>
      <c r="S1458" s="9">
        <f t="shared" si="128"/>
        <v>931625399</v>
      </c>
      <c r="T1458" s="9">
        <f t="shared" si="132"/>
        <v>12339409</v>
      </c>
    </row>
    <row r="1459" spans="1:20" ht="14.45" x14ac:dyDescent="0.3">
      <c r="A1459" s="9">
        <v>598</v>
      </c>
      <c r="B1459" s="9" t="s">
        <v>9</v>
      </c>
      <c r="C1459" s="9" t="s">
        <v>332</v>
      </c>
      <c r="D1459" s="9" t="s">
        <v>228</v>
      </c>
      <c r="E1459" s="9" t="s">
        <v>223</v>
      </c>
      <c r="F1459" s="9" t="s">
        <v>5</v>
      </c>
      <c r="G1459" s="9" t="s">
        <v>182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29"/>
        <v>45_225-230</v>
      </c>
      <c r="O1459" s="17" t="str">
        <f t="shared" si="130"/>
        <v>22_220-230</v>
      </c>
      <c r="P1459" s="17" t="str">
        <f t="shared" si="131"/>
        <v>08_80&gt;</v>
      </c>
      <c r="Q1459" s="9" t="s">
        <v>892</v>
      </c>
      <c r="R1459" s="9" t="s">
        <v>954</v>
      </c>
      <c r="S1459" s="9">
        <f t="shared" si="128"/>
        <v>136940804</v>
      </c>
      <c r="T1459" s="9">
        <f t="shared" si="132"/>
        <v>1813785</v>
      </c>
    </row>
    <row r="1460" spans="1:20" ht="14.45" x14ac:dyDescent="0.3">
      <c r="A1460" s="9">
        <v>1597</v>
      </c>
      <c r="B1460" s="9" t="s">
        <v>9</v>
      </c>
      <c r="C1460" s="9" t="s">
        <v>540</v>
      </c>
      <c r="D1460" s="9" t="s">
        <v>228</v>
      </c>
      <c r="E1460" s="9" t="s">
        <v>223</v>
      </c>
      <c r="F1460" s="9" t="s">
        <v>9</v>
      </c>
      <c r="G1460" s="9" t="s">
        <v>538</v>
      </c>
      <c r="H1460" s="9" t="s">
        <v>2</v>
      </c>
      <c r="I1460" s="9">
        <v>13</v>
      </c>
      <c r="J1460" s="9" t="s">
        <v>43</v>
      </c>
      <c r="L1460" s="9" t="s">
        <v>539</v>
      </c>
      <c r="M1460" s="9">
        <v>165559</v>
      </c>
      <c r="N1460" s="17" t="str">
        <f t="shared" si="129"/>
        <v>33_165-170</v>
      </c>
      <c r="O1460" s="17" t="str">
        <f t="shared" si="130"/>
        <v>16_160-170</v>
      </c>
      <c r="P1460" s="17" t="str">
        <f t="shared" si="131"/>
        <v>08_80&gt;</v>
      </c>
      <c r="Q1460" s="9" t="s">
        <v>892</v>
      </c>
      <c r="R1460" s="9" t="s">
        <v>954</v>
      </c>
      <c r="S1460" s="9">
        <f t="shared" si="128"/>
        <v>264397723</v>
      </c>
      <c r="T1460" s="9">
        <f t="shared" si="132"/>
        <v>3501957</v>
      </c>
    </row>
    <row r="1461" spans="1:20" ht="14.45" x14ac:dyDescent="0.3">
      <c r="A1461" s="9">
        <v>3049</v>
      </c>
      <c r="B1461" s="9" t="s">
        <v>9</v>
      </c>
      <c r="C1461" s="9" t="s">
        <v>194</v>
      </c>
      <c r="D1461" s="9" t="s">
        <v>225</v>
      </c>
      <c r="E1461" s="9" t="s">
        <v>223</v>
      </c>
      <c r="F1461" s="9" t="s">
        <v>5</v>
      </c>
      <c r="G1461" s="9" t="s">
        <v>75</v>
      </c>
      <c r="H1461" s="9" t="s">
        <v>449</v>
      </c>
      <c r="I1461" s="9">
        <v>16</v>
      </c>
      <c r="J1461" s="9" t="s">
        <v>195</v>
      </c>
      <c r="L1461" s="9" t="s">
        <v>50</v>
      </c>
      <c r="M1461" s="9">
        <v>337640</v>
      </c>
      <c r="N1461" s="17" t="str">
        <f t="shared" si="129"/>
        <v>67_335-340</v>
      </c>
      <c r="O1461" s="17" t="str">
        <f t="shared" si="130"/>
        <v>33_330-340</v>
      </c>
      <c r="P1461" s="17" t="str">
        <f t="shared" si="131"/>
        <v>08_80&gt;</v>
      </c>
      <c r="Q1461" s="9" t="s">
        <v>892</v>
      </c>
      <c r="R1461" s="9" t="s">
        <v>954</v>
      </c>
      <c r="S1461" s="9">
        <f t="shared" si="128"/>
        <v>1029464360</v>
      </c>
      <c r="T1461" s="9">
        <f t="shared" si="132"/>
        <v>13635290</v>
      </c>
    </row>
    <row r="1462" spans="1:20" ht="14.45" x14ac:dyDescent="0.3">
      <c r="A1462" s="9">
        <v>78</v>
      </c>
      <c r="B1462" s="9" t="s">
        <v>10</v>
      </c>
      <c r="C1462" s="9" t="s">
        <v>96</v>
      </c>
      <c r="D1462" s="9" t="s">
        <v>225</v>
      </c>
      <c r="E1462" s="9" t="s">
        <v>223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29"/>
        <v>13_65-70</v>
      </c>
      <c r="O1462" s="17" t="str">
        <f t="shared" si="130"/>
        <v>6_60-70</v>
      </c>
      <c r="P1462" s="17" t="str">
        <f t="shared" si="131"/>
        <v>06_60-70</v>
      </c>
      <c r="Q1462" s="9" t="s">
        <v>892</v>
      </c>
      <c r="R1462" s="9" t="s">
        <v>954</v>
      </c>
      <c r="S1462" s="9">
        <f t="shared" si="128"/>
        <v>5198622</v>
      </c>
      <c r="T1462" s="9">
        <f t="shared" si="132"/>
        <v>68856</v>
      </c>
    </row>
    <row r="1463" spans="1:20" ht="14.45" x14ac:dyDescent="0.3">
      <c r="A1463" s="9">
        <v>3</v>
      </c>
      <c r="B1463" s="9" t="s">
        <v>10</v>
      </c>
      <c r="C1463" s="9" t="s">
        <v>335</v>
      </c>
      <c r="D1463" s="9" t="s">
        <v>225</v>
      </c>
      <c r="E1463" s="9" t="s">
        <v>223</v>
      </c>
      <c r="F1463" s="9" t="s">
        <v>1</v>
      </c>
      <c r="G1463" s="9" t="s">
        <v>303</v>
      </c>
      <c r="H1463" s="9" t="s">
        <v>148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29"/>
        <v>16_80-85</v>
      </c>
      <c r="O1463" s="17" t="str">
        <f t="shared" si="130"/>
        <v>8_80-90</v>
      </c>
      <c r="P1463" s="17" t="str">
        <f t="shared" si="131"/>
        <v>08_80&gt;</v>
      </c>
      <c r="Q1463" s="9" t="s">
        <v>892</v>
      </c>
      <c r="R1463" s="9" t="s">
        <v>954</v>
      </c>
      <c r="S1463" s="9">
        <f t="shared" si="128"/>
        <v>245190</v>
      </c>
      <c r="T1463" s="9">
        <f t="shared" si="132"/>
        <v>3248</v>
      </c>
    </row>
    <row r="1464" spans="1:20" ht="14.45" x14ac:dyDescent="0.3">
      <c r="A1464" s="9">
        <v>13</v>
      </c>
      <c r="B1464" s="9" t="s">
        <v>10</v>
      </c>
      <c r="C1464" s="9" t="s">
        <v>514</v>
      </c>
      <c r="D1464" s="9" t="s">
        <v>225</v>
      </c>
      <c r="E1464" s="9" t="s">
        <v>223</v>
      </c>
      <c r="F1464" s="9" t="s">
        <v>5</v>
      </c>
      <c r="G1464" s="9" t="s">
        <v>350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29"/>
        <v>15_75-80</v>
      </c>
      <c r="O1464" s="17" t="str">
        <f t="shared" si="130"/>
        <v>7_70-80</v>
      </c>
      <c r="P1464" s="17" t="str">
        <f t="shared" si="131"/>
        <v>07_70-80</v>
      </c>
      <c r="Q1464" s="9" t="s">
        <v>892</v>
      </c>
      <c r="R1464" s="9" t="s">
        <v>954</v>
      </c>
      <c r="S1464" s="9">
        <f t="shared" si="128"/>
        <v>999427</v>
      </c>
      <c r="T1464" s="9">
        <f t="shared" si="132"/>
        <v>13237</v>
      </c>
    </row>
    <row r="1465" spans="1:20" ht="14.45" x14ac:dyDescent="0.3">
      <c r="A1465" s="9">
        <v>2171</v>
      </c>
      <c r="B1465" s="9" t="s">
        <v>10</v>
      </c>
      <c r="C1465" s="9" t="s">
        <v>1012</v>
      </c>
      <c r="D1465" s="9" t="s">
        <v>225</v>
      </c>
      <c r="E1465" s="9" t="s">
        <v>223</v>
      </c>
      <c r="F1465" s="9" t="s">
        <v>5</v>
      </c>
      <c r="G1465" s="9" t="s">
        <v>657</v>
      </c>
      <c r="H1465" s="9" t="s">
        <v>658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29"/>
        <v>24_120-125</v>
      </c>
      <c r="O1465" s="17" t="str">
        <f t="shared" si="130"/>
        <v>12_120-130</v>
      </c>
      <c r="P1465" s="17" t="str">
        <f t="shared" si="131"/>
        <v>08_80&gt;</v>
      </c>
      <c r="Q1465" s="9" t="s">
        <v>892</v>
      </c>
      <c r="R1465" s="9" t="s">
        <v>954</v>
      </c>
      <c r="S1465" s="9">
        <f t="shared" si="128"/>
        <v>270932116</v>
      </c>
      <c r="T1465" s="9">
        <f t="shared" si="132"/>
        <v>3588505</v>
      </c>
    </row>
    <row r="1466" spans="1:20" ht="14.45" x14ac:dyDescent="0.3">
      <c r="A1466" s="9">
        <v>301</v>
      </c>
      <c r="B1466" s="9" t="s">
        <v>10</v>
      </c>
      <c r="C1466" s="9" t="s">
        <v>659</v>
      </c>
      <c r="D1466" s="9" t="s">
        <v>225</v>
      </c>
      <c r="E1466" s="9" t="s">
        <v>223</v>
      </c>
      <c r="F1466" s="9" t="s">
        <v>5</v>
      </c>
      <c r="G1466" s="9" t="s">
        <v>350</v>
      </c>
      <c r="H1466" s="9" t="s">
        <v>197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29"/>
        <v>15_75-80</v>
      </c>
      <c r="O1466" s="17" t="str">
        <f t="shared" si="130"/>
        <v>7_70-80</v>
      </c>
      <c r="P1466" s="17" t="str">
        <f t="shared" si="131"/>
        <v>07_70-80</v>
      </c>
      <c r="Q1466" s="9" t="s">
        <v>892</v>
      </c>
      <c r="R1466" s="9" t="s">
        <v>954</v>
      </c>
      <c r="S1466" s="9">
        <f t="shared" si="128"/>
        <v>23666426</v>
      </c>
      <c r="T1466" s="9">
        <f t="shared" si="132"/>
        <v>313463</v>
      </c>
    </row>
    <row r="1467" spans="1:20" ht="14.45" x14ac:dyDescent="0.3">
      <c r="A1467" s="9">
        <v>14</v>
      </c>
      <c r="B1467" s="9" t="s">
        <v>10</v>
      </c>
      <c r="C1467" s="9" t="s">
        <v>396</v>
      </c>
      <c r="D1467" s="9" t="s">
        <v>225</v>
      </c>
      <c r="E1467" s="9" t="s">
        <v>223</v>
      </c>
      <c r="F1467" s="9" t="s">
        <v>5</v>
      </c>
      <c r="G1467" s="9" t="s">
        <v>350</v>
      </c>
      <c r="H1467" s="9" t="s">
        <v>147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29"/>
        <v>22_110-115</v>
      </c>
      <c r="O1467" s="17" t="str">
        <f t="shared" si="130"/>
        <v>11_110-120</v>
      </c>
      <c r="P1467" s="17" t="str">
        <f t="shared" si="131"/>
        <v>08_80&gt;</v>
      </c>
      <c r="Q1467" s="9" t="s">
        <v>892</v>
      </c>
      <c r="R1467" s="9" t="s">
        <v>954</v>
      </c>
      <c r="S1467" s="9">
        <f t="shared" si="128"/>
        <v>1578192</v>
      </c>
      <c r="T1467" s="9">
        <f t="shared" si="132"/>
        <v>20903</v>
      </c>
    </row>
    <row r="1468" spans="1:20" ht="14.45" x14ac:dyDescent="0.3">
      <c r="A1468" s="9">
        <v>227</v>
      </c>
      <c r="B1468" s="9" t="s">
        <v>10</v>
      </c>
      <c r="C1468" s="9" t="s">
        <v>660</v>
      </c>
      <c r="D1468" s="9" t="s">
        <v>225</v>
      </c>
      <c r="E1468" s="9" t="s">
        <v>223</v>
      </c>
      <c r="F1468" s="9" t="s">
        <v>1</v>
      </c>
      <c r="G1468" s="9" t="s">
        <v>661</v>
      </c>
      <c r="H1468" s="9" t="s">
        <v>658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29"/>
        <v>30_150-155</v>
      </c>
      <c r="O1468" s="17" t="str">
        <f t="shared" si="130"/>
        <v>15_150-160</v>
      </c>
      <c r="P1468" s="17" t="str">
        <f t="shared" si="131"/>
        <v>08_80&gt;</v>
      </c>
      <c r="Q1468" s="9" t="s">
        <v>892</v>
      </c>
      <c r="R1468" s="9" t="s">
        <v>954</v>
      </c>
      <c r="S1468" s="9">
        <f t="shared" si="128"/>
        <v>34804321</v>
      </c>
      <c r="T1468" s="9">
        <f t="shared" si="132"/>
        <v>460984</v>
      </c>
    </row>
    <row r="1469" spans="1:20" ht="14.45" x14ac:dyDescent="0.3">
      <c r="A1469" s="9">
        <v>1</v>
      </c>
      <c r="B1469" s="9" t="s">
        <v>10</v>
      </c>
      <c r="C1469" s="9" t="s">
        <v>450</v>
      </c>
      <c r="D1469" s="9" t="s">
        <v>225</v>
      </c>
      <c r="E1469" s="9" t="s">
        <v>223</v>
      </c>
      <c r="F1469" s="9" t="s">
        <v>5</v>
      </c>
      <c r="G1469" s="9" t="s">
        <v>350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29"/>
        <v>29_145-150</v>
      </c>
      <c r="O1469" s="17" t="str">
        <f t="shared" si="130"/>
        <v>14_140-150</v>
      </c>
      <c r="P1469" s="17" t="str">
        <f t="shared" si="131"/>
        <v>08_80&gt;</v>
      </c>
      <c r="Q1469" s="9" t="s">
        <v>892</v>
      </c>
      <c r="R1469" s="9" t="s">
        <v>954</v>
      </c>
      <c r="S1469" s="9">
        <f t="shared" si="128"/>
        <v>147540</v>
      </c>
      <c r="T1469" s="9">
        <f t="shared" si="132"/>
        <v>1954</v>
      </c>
    </row>
    <row r="1470" spans="1:20" ht="14.45" x14ac:dyDescent="0.3">
      <c r="A1470" s="9">
        <v>136</v>
      </c>
      <c r="B1470" s="9" t="s">
        <v>10</v>
      </c>
      <c r="C1470" s="9" t="s">
        <v>662</v>
      </c>
      <c r="D1470" s="9" t="s">
        <v>225</v>
      </c>
      <c r="E1470" s="9" t="s">
        <v>223</v>
      </c>
      <c r="F1470" s="9" t="s">
        <v>1</v>
      </c>
      <c r="G1470" s="9" t="s">
        <v>661</v>
      </c>
      <c r="H1470" s="9" t="s">
        <v>658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29"/>
        <v>30_150-155</v>
      </c>
      <c r="O1470" s="17" t="str">
        <f t="shared" si="130"/>
        <v>15_150-160</v>
      </c>
      <c r="P1470" s="17" t="str">
        <f t="shared" si="131"/>
        <v>08_80&gt;</v>
      </c>
      <c r="Q1470" s="9" t="s">
        <v>892</v>
      </c>
      <c r="R1470" s="9" t="s">
        <v>954</v>
      </c>
      <c r="S1470" s="9">
        <f t="shared" si="128"/>
        <v>20787872</v>
      </c>
      <c r="T1470" s="9">
        <f t="shared" si="132"/>
        <v>275336</v>
      </c>
    </row>
    <row r="1471" spans="1:20" ht="14.45" x14ac:dyDescent="0.3">
      <c r="A1471" s="9">
        <v>40</v>
      </c>
      <c r="B1471" s="9" t="s">
        <v>10</v>
      </c>
      <c r="C1471" s="9" t="s">
        <v>349</v>
      </c>
      <c r="D1471" s="9" t="s">
        <v>225</v>
      </c>
      <c r="E1471" s="9" t="s">
        <v>223</v>
      </c>
      <c r="F1471" s="9" t="s">
        <v>5</v>
      </c>
      <c r="G1471" s="9" t="s">
        <v>350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29"/>
        <v>27_135-140</v>
      </c>
      <c r="O1471" s="17" t="str">
        <f t="shared" si="130"/>
        <v>13_130-140</v>
      </c>
      <c r="P1471" s="17" t="str">
        <f t="shared" si="131"/>
        <v>08_80&gt;</v>
      </c>
      <c r="Q1471" s="9" t="s">
        <v>892</v>
      </c>
      <c r="R1471" s="9" t="s">
        <v>954</v>
      </c>
      <c r="S1471" s="9">
        <f t="shared" si="128"/>
        <v>5489640</v>
      </c>
      <c r="T1471" s="9">
        <f t="shared" si="132"/>
        <v>72710</v>
      </c>
    </row>
    <row r="1472" spans="1:20" ht="14.45" x14ac:dyDescent="0.3">
      <c r="A1472" s="9">
        <v>295</v>
      </c>
      <c r="B1472" s="9" t="s">
        <v>10</v>
      </c>
      <c r="C1472" s="9" t="s">
        <v>664</v>
      </c>
      <c r="D1472" s="9" t="s">
        <v>225</v>
      </c>
      <c r="E1472" s="9" t="s">
        <v>223</v>
      </c>
      <c r="F1472" s="9" t="s">
        <v>1</v>
      </c>
      <c r="G1472" s="9" t="s">
        <v>661</v>
      </c>
      <c r="H1472" s="9" t="s">
        <v>665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29"/>
        <v>34_170-175</v>
      </c>
      <c r="O1472" s="17" t="str">
        <f t="shared" si="130"/>
        <v>17_170-180</v>
      </c>
      <c r="P1472" s="17" t="str">
        <f t="shared" si="131"/>
        <v>08_80&gt;</v>
      </c>
      <c r="Q1472" s="9" t="s">
        <v>892</v>
      </c>
      <c r="R1472" s="9" t="s">
        <v>954</v>
      </c>
      <c r="S1472" s="9">
        <f t="shared" si="128"/>
        <v>50694865</v>
      </c>
      <c r="T1472" s="9">
        <f t="shared" si="132"/>
        <v>671455</v>
      </c>
    </row>
    <row r="1473" spans="1:20" ht="14.45" x14ac:dyDescent="0.3">
      <c r="A1473" s="9">
        <v>206</v>
      </c>
      <c r="B1473" s="9" t="s">
        <v>10</v>
      </c>
      <c r="C1473" s="9" t="s">
        <v>333</v>
      </c>
      <c r="D1473" s="9" t="s">
        <v>228</v>
      </c>
      <c r="E1473" s="9" t="s">
        <v>223</v>
      </c>
      <c r="F1473" s="9" t="s">
        <v>1</v>
      </c>
      <c r="G1473" s="9" t="s">
        <v>303</v>
      </c>
      <c r="H1473" s="9" t="s">
        <v>197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29"/>
        <v>24_120-125</v>
      </c>
      <c r="O1473" s="17" t="str">
        <f t="shared" si="130"/>
        <v>12_120-130</v>
      </c>
      <c r="P1473" s="17" t="str">
        <f t="shared" si="131"/>
        <v>08_80&gt;</v>
      </c>
      <c r="Q1473" s="9" t="s">
        <v>892</v>
      </c>
      <c r="R1473" s="9" t="s">
        <v>954</v>
      </c>
      <c r="S1473" s="9">
        <f t="shared" si="128"/>
        <v>24876148</v>
      </c>
      <c r="T1473" s="9">
        <f t="shared" si="132"/>
        <v>329485</v>
      </c>
    </row>
    <row r="1474" spans="1:20" ht="14.45" x14ac:dyDescent="0.3">
      <c r="A1474" s="9">
        <v>14</v>
      </c>
      <c r="B1474" s="9" t="s">
        <v>10</v>
      </c>
      <c r="C1474" s="9" t="s">
        <v>611</v>
      </c>
      <c r="D1474" s="9" t="s">
        <v>225</v>
      </c>
      <c r="E1474" s="9" t="s">
        <v>223</v>
      </c>
      <c r="F1474" s="9" t="s">
        <v>5</v>
      </c>
      <c r="G1474" s="9" t="s">
        <v>350</v>
      </c>
      <c r="H1474" s="9" t="s">
        <v>147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29"/>
        <v>21_105-110</v>
      </c>
      <c r="O1474" s="17" t="str">
        <f t="shared" si="130"/>
        <v>10_100-110</v>
      </c>
      <c r="P1474" s="17" t="str">
        <f t="shared" si="131"/>
        <v>08_80&gt;</v>
      </c>
      <c r="Q1474" s="9" t="s">
        <v>892</v>
      </c>
      <c r="R1474" s="9" t="s">
        <v>954</v>
      </c>
      <c r="S1474" s="9">
        <f t="shared" si="128"/>
        <v>1472702</v>
      </c>
      <c r="T1474" s="9">
        <f t="shared" si="132"/>
        <v>19506</v>
      </c>
    </row>
    <row r="1475" spans="1:20" ht="14.45" x14ac:dyDescent="0.3">
      <c r="A1475" s="9">
        <v>40</v>
      </c>
      <c r="B1475" s="9" t="s">
        <v>10</v>
      </c>
      <c r="C1475" s="9" t="s">
        <v>451</v>
      </c>
      <c r="D1475" s="9" t="s">
        <v>225</v>
      </c>
      <c r="E1475" s="9" t="s">
        <v>223</v>
      </c>
      <c r="F1475" s="9" t="s">
        <v>5</v>
      </c>
      <c r="G1475" s="9" t="s">
        <v>350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29"/>
        <v>26_130-135</v>
      </c>
      <c r="O1475" s="17" t="str">
        <f t="shared" si="130"/>
        <v>13_130-140</v>
      </c>
      <c r="P1475" s="17" t="str">
        <f t="shared" si="131"/>
        <v>08_80&gt;</v>
      </c>
      <c r="Q1475" s="9" t="s">
        <v>892</v>
      </c>
      <c r="R1475" s="9" t="s">
        <v>954</v>
      </c>
      <c r="S1475" s="9">
        <f t="shared" ref="S1475:S1538" si="133">M1475*A1475</f>
        <v>5377080</v>
      </c>
      <c r="T1475" s="9">
        <f t="shared" si="132"/>
        <v>71220</v>
      </c>
    </row>
    <row r="1476" spans="1:20" ht="14.45" x14ac:dyDescent="0.3">
      <c r="A1476" s="9">
        <v>3</v>
      </c>
      <c r="B1476" s="9" t="s">
        <v>10</v>
      </c>
      <c r="C1476" s="9" t="s">
        <v>666</v>
      </c>
      <c r="D1476" s="9" t="s">
        <v>224</v>
      </c>
      <c r="E1476" s="9" t="s">
        <v>223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29"/>
        <v>7_35-40</v>
      </c>
      <c r="O1476" s="17" t="str">
        <f t="shared" si="130"/>
        <v>3_30-40</v>
      </c>
      <c r="P1476" s="17" t="str">
        <f t="shared" si="131"/>
        <v>03_30-40</v>
      </c>
      <c r="Q1476" s="9" t="s">
        <v>892</v>
      </c>
      <c r="R1476" s="9" t="s">
        <v>954</v>
      </c>
      <c r="S1476" s="9">
        <f t="shared" si="133"/>
        <v>111750</v>
      </c>
      <c r="T1476" s="9">
        <f t="shared" si="132"/>
        <v>1480</v>
      </c>
    </row>
    <row r="1477" spans="1:20" ht="14.45" x14ac:dyDescent="0.3">
      <c r="A1477" s="9">
        <v>362</v>
      </c>
      <c r="B1477" s="9" t="s">
        <v>10</v>
      </c>
      <c r="C1477" s="9" t="s">
        <v>177</v>
      </c>
      <c r="D1477" s="9" t="s">
        <v>228</v>
      </c>
      <c r="E1477" s="9" t="s">
        <v>227</v>
      </c>
      <c r="F1477" s="9" t="s">
        <v>5</v>
      </c>
      <c r="G1477" s="9" t="s">
        <v>169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29"/>
        <v>9_45-50</v>
      </c>
      <c r="O1477" s="17" t="str">
        <f t="shared" si="130"/>
        <v>4_40-50</v>
      </c>
      <c r="P1477" s="17" t="str">
        <f t="shared" si="131"/>
        <v>04_40-50</v>
      </c>
      <c r="Q1477" s="9" t="s">
        <v>892</v>
      </c>
      <c r="R1477" s="9" t="s">
        <v>954</v>
      </c>
      <c r="S1477" s="9">
        <f t="shared" si="133"/>
        <v>17194638</v>
      </c>
      <c r="T1477" s="9">
        <f t="shared" si="132"/>
        <v>227744</v>
      </c>
    </row>
    <row r="1478" spans="1:20" ht="14.45" x14ac:dyDescent="0.3">
      <c r="A1478" s="9">
        <v>59</v>
      </c>
      <c r="B1478" s="9" t="s">
        <v>10</v>
      </c>
      <c r="C1478" s="9" t="s">
        <v>178</v>
      </c>
      <c r="D1478" s="9" t="s">
        <v>222</v>
      </c>
      <c r="E1478" s="9" t="s">
        <v>227</v>
      </c>
      <c r="F1478" s="9" t="s">
        <v>5</v>
      </c>
      <c r="G1478" s="9" t="s">
        <v>169</v>
      </c>
      <c r="H1478" s="9" t="s">
        <v>128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29"/>
        <v>10_50-55</v>
      </c>
      <c r="O1478" s="17" t="str">
        <f t="shared" si="130"/>
        <v>5_50-60</v>
      </c>
      <c r="P1478" s="17" t="str">
        <f t="shared" si="131"/>
        <v>05_50-60</v>
      </c>
      <c r="Q1478" s="9" t="s">
        <v>892</v>
      </c>
      <c r="R1478" s="9" t="s">
        <v>954</v>
      </c>
      <c r="S1478" s="9">
        <f t="shared" si="133"/>
        <v>3114020</v>
      </c>
      <c r="T1478" s="9">
        <f t="shared" si="132"/>
        <v>41245</v>
      </c>
    </row>
    <row r="1479" spans="1:20" ht="14.45" x14ac:dyDescent="0.3">
      <c r="A1479" s="9">
        <v>955</v>
      </c>
      <c r="B1479" s="9" t="s">
        <v>10</v>
      </c>
      <c r="C1479" s="9" t="s">
        <v>667</v>
      </c>
      <c r="D1479" s="9" t="s">
        <v>224</v>
      </c>
      <c r="E1479" s="9" t="s">
        <v>227</v>
      </c>
      <c r="F1479" s="9" t="s">
        <v>5</v>
      </c>
      <c r="G1479" s="9" t="s">
        <v>169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29"/>
        <v>11_55-60</v>
      </c>
      <c r="O1479" s="17" t="str">
        <f t="shared" si="130"/>
        <v>5_50-60</v>
      </c>
      <c r="P1479" s="17" t="str">
        <f t="shared" si="131"/>
        <v>05_50-60</v>
      </c>
      <c r="Q1479" s="9" t="s">
        <v>892</v>
      </c>
      <c r="R1479" s="9" t="s">
        <v>954</v>
      </c>
      <c r="S1479" s="9">
        <f t="shared" si="133"/>
        <v>54970755</v>
      </c>
      <c r="T1479" s="9">
        <f t="shared" si="132"/>
        <v>728089</v>
      </c>
    </row>
    <row r="1480" spans="1:20" ht="14.45" x14ac:dyDescent="0.3">
      <c r="A1480" s="9">
        <v>274</v>
      </c>
      <c r="B1480" s="9" t="s">
        <v>10</v>
      </c>
      <c r="C1480" s="9" t="s">
        <v>206</v>
      </c>
      <c r="D1480" s="9" t="s">
        <v>224</v>
      </c>
      <c r="E1480" s="9" t="s">
        <v>227</v>
      </c>
      <c r="F1480" s="9" t="s">
        <v>5</v>
      </c>
      <c r="G1480" s="9" t="s">
        <v>169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29"/>
        <v>12_60-65</v>
      </c>
      <c r="O1480" s="17" t="str">
        <f t="shared" si="130"/>
        <v>6_60-70</v>
      </c>
      <c r="P1480" s="17" t="str">
        <f t="shared" si="131"/>
        <v>06_60-70</v>
      </c>
      <c r="Q1480" s="9" t="s">
        <v>892</v>
      </c>
      <c r="R1480" s="9" t="s">
        <v>954</v>
      </c>
      <c r="S1480" s="9">
        <f t="shared" si="133"/>
        <v>16648240</v>
      </c>
      <c r="T1480" s="9">
        <f t="shared" si="132"/>
        <v>220506</v>
      </c>
    </row>
    <row r="1481" spans="1:20" ht="14.45" x14ac:dyDescent="0.3">
      <c r="A1481" s="9">
        <v>4173</v>
      </c>
      <c r="B1481" s="9" t="s">
        <v>10</v>
      </c>
      <c r="C1481" s="9" t="s">
        <v>898</v>
      </c>
      <c r="D1481" s="9" t="s">
        <v>224</v>
      </c>
      <c r="E1481" s="9" t="s">
        <v>223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29"/>
        <v>6_30-35</v>
      </c>
      <c r="O1481" s="17" t="str">
        <f t="shared" si="130"/>
        <v>3_30-40</v>
      </c>
      <c r="P1481" s="17" t="str">
        <f t="shared" si="131"/>
        <v>03_30-40</v>
      </c>
      <c r="Q1481" s="9" t="s">
        <v>892</v>
      </c>
      <c r="R1481" s="9" t="s">
        <v>954</v>
      </c>
      <c r="S1481" s="9">
        <f t="shared" si="133"/>
        <v>133494270</v>
      </c>
      <c r="T1481" s="9">
        <f t="shared" si="132"/>
        <v>1768136</v>
      </c>
    </row>
    <row r="1482" spans="1:20" ht="14.45" x14ac:dyDescent="0.3">
      <c r="A1482" s="9">
        <v>1643</v>
      </c>
      <c r="B1482" s="9" t="s">
        <v>10</v>
      </c>
      <c r="C1482" s="9" t="s">
        <v>819</v>
      </c>
      <c r="D1482" s="9" t="s">
        <v>228</v>
      </c>
      <c r="E1482" s="9" t="s">
        <v>223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29"/>
        <v>6_30-35</v>
      </c>
      <c r="O1482" s="17" t="str">
        <f t="shared" si="130"/>
        <v>3_30-40</v>
      </c>
      <c r="P1482" s="17" t="str">
        <f t="shared" si="131"/>
        <v>03_30-40</v>
      </c>
      <c r="Q1482" s="9" t="s">
        <v>892</v>
      </c>
      <c r="R1482" s="9" t="s">
        <v>954</v>
      </c>
      <c r="S1482" s="9">
        <f t="shared" si="133"/>
        <v>50767057</v>
      </c>
      <c r="T1482" s="9">
        <f t="shared" si="132"/>
        <v>672411</v>
      </c>
    </row>
    <row r="1483" spans="1:20" ht="14.45" x14ac:dyDescent="0.3">
      <c r="A1483" s="9">
        <v>166</v>
      </c>
      <c r="B1483" s="9" t="s">
        <v>10</v>
      </c>
      <c r="C1483" s="9" t="s">
        <v>207</v>
      </c>
      <c r="D1483" s="9" t="s">
        <v>222</v>
      </c>
      <c r="E1483" s="9" t="s">
        <v>223</v>
      </c>
      <c r="F1483" s="9" t="s">
        <v>1</v>
      </c>
      <c r="G1483" s="9" t="s">
        <v>97</v>
      </c>
      <c r="H1483" s="9" t="s">
        <v>174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29"/>
        <v>8_40-45</v>
      </c>
      <c r="O1483" s="17" t="str">
        <f t="shared" si="130"/>
        <v>4_40-50</v>
      </c>
      <c r="P1483" s="17" t="str">
        <f t="shared" si="131"/>
        <v>04_40-50</v>
      </c>
      <c r="Q1483" s="9" t="s">
        <v>892</v>
      </c>
      <c r="R1483" s="9" t="s">
        <v>954</v>
      </c>
      <c r="S1483" s="9">
        <f t="shared" si="133"/>
        <v>7455392</v>
      </c>
      <c r="T1483" s="9">
        <f t="shared" si="132"/>
        <v>98747</v>
      </c>
    </row>
    <row r="1484" spans="1:20" ht="14.45" x14ac:dyDescent="0.3">
      <c r="A1484" s="9">
        <v>114</v>
      </c>
      <c r="B1484" s="9" t="s">
        <v>10</v>
      </c>
      <c r="C1484" s="9" t="s">
        <v>899</v>
      </c>
      <c r="D1484" s="9" t="s">
        <v>224</v>
      </c>
      <c r="E1484" s="9" t="s">
        <v>223</v>
      </c>
      <c r="F1484" s="9" t="s">
        <v>5</v>
      </c>
      <c r="G1484" s="9" t="s">
        <v>518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29"/>
        <v>8_40-45</v>
      </c>
      <c r="O1484" s="17" t="str">
        <f t="shared" si="130"/>
        <v>4_40-50</v>
      </c>
      <c r="P1484" s="17" t="str">
        <f t="shared" si="131"/>
        <v>04_40-50</v>
      </c>
      <c r="Q1484" s="9" t="s">
        <v>892</v>
      </c>
      <c r="R1484" s="9" t="s">
        <v>954</v>
      </c>
      <c r="S1484" s="9">
        <f t="shared" si="133"/>
        <v>4662600</v>
      </c>
      <c r="T1484" s="9">
        <f t="shared" si="132"/>
        <v>61756</v>
      </c>
    </row>
    <row r="1485" spans="1:20" ht="14.45" x14ac:dyDescent="0.3">
      <c r="A1485" s="9">
        <v>1023</v>
      </c>
      <c r="B1485" s="9" t="s">
        <v>10</v>
      </c>
      <c r="C1485" s="9" t="s">
        <v>515</v>
      </c>
      <c r="D1485" s="9" t="s">
        <v>222</v>
      </c>
      <c r="E1485" s="9" t="s">
        <v>223</v>
      </c>
      <c r="F1485" s="9" t="s">
        <v>5</v>
      </c>
      <c r="G1485" s="9" t="s">
        <v>182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29"/>
        <v>9_45-50</v>
      </c>
      <c r="O1485" s="17" t="str">
        <f t="shared" si="130"/>
        <v>4_40-50</v>
      </c>
      <c r="P1485" s="17" t="str">
        <f t="shared" si="131"/>
        <v>04_40-50</v>
      </c>
      <c r="Q1485" s="9" t="s">
        <v>892</v>
      </c>
      <c r="R1485" s="9" t="s">
        <v>954</v>
      </c>
      <c r="S1485" s="9">
        <f t="shared" si="133"/>
        <v>48441096</v>
      </c>
      <c r="T1485" s="9">
        <f t="shared" si="132"/>
        <v>641604</v>
      </c>
    </row>
    <row r="1486" spans="1:20" ht="14.45" x14ac:dyDescent="0.3">
      <c r="A1486" s="9">
        <v>3</v>
      </c>
      <c r="B1486" s="9" t="s">
        <v>10</v>
      </c>
      <c r="C1486" s="9" t="s">
        <v>196</v>
      </c>
      <c r="D1486" s="9" t="s">
        <v>225</v>
      </c>
      <c r="E1486" s="9" t="s">
        <v>223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29"/>
        <v>11_55-60</v>
      </c>
      <c r="O1486" s="17" t="str">
        <f t="shared" si="130"/>
        <v>5_50-60</v>
      </c>
      <c r="P1486" s="17" t="str">
        <f t="shared" si="131"/>
        <v>05_50-60</v>
      </c>
      <c r="Q1486" s="9" t="s">
        <v>892</v>
      </c>
      <c r="R1486" s="9" t="s">
        <v>954</v>
      </c>
      <c r="S1486" s="9">
        <f t="shared" si="133"/>
        <v>169095</v>
      </c>
      <c r="T1486" s="9">
        <f t="shared" si="132"/>
        <v>2240</v>
      </c>
    </row>
    <row r="1487" spans="1:20" ht="14.45" x14ac:dyDescent="0.3">
      <c r="A1487" s="9">
        <v>50</v>
      </c>
      <c r="B1487" s="9" t="s">
        <v>10</v>
      </c>
      <c r="C1487" s="9" t="s">
        <v>541</v>
      </c>
      <c r="D1487" s="9" t="s">
        <v>228</v>
      </c>
      <c r="E1487" s="9" t="s">
        <v>227</v>
      </c>
      <c r="F1487" s="9" t="s">
        <v>5</v>
      </c>
      <c r="G1487" s="9" t="s">
        <v>518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29"/>
        <v>25_125-130</v>
      </c>
      <c r="O1487" s="17" t="str">
        <f t="shared" si="130"/>
        <v>12_120-130</v>
      </c>
      <c r="P1487" s="17" t="str">
        <f t="shared" si="131"/>
        <v>08_80&gt;</v>
      </c>
      <c r="Q1487" s="9" t="s">
        <v>892</v>
      </c>
      <c r="R1487" s="9" t="s">
        <v>954</v>
      </c>
      <c r="S1487" s="9">
        <f t="shared" si="133"/>
        <v>6460250</v>
      </c>
      <c r="T1487" s="9">
        <f t="shared" si="132"/>
        <v>85566</v>
      </c>
    </row>
    <row r="1488" spans="1:20" ht="14.45" x14ac:dyDescent="0.3">
      <c r="A1488" s="9">
        <v>97</v>
      </c>
      <c r="B1488" s="9" t="s">
        <v>10</v>
      </c>
      <c r="C1488" s="9" t="s">
        <v>304</v>
      </c>
      <c r="D1488" s="9" t="s">
        <v>228</v>
      </c>
      <c r="E1488" s="9" t="s">
        <v>227</v>
      </c>
      <c r="F1488" s="9" t="s">
        <v>5</v>
      </c>
      <c r="G1488" s="9" t="s">
        <v>169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29"/>
        <v>19_95-100</v>
      </c>
      <c r="O1488" s="17" t="str">
        <f t="shared" si="130"/>
        <v>9_90-100</v>
      </c>
      <c r="P1488" s="17" t="str">
        <f t="shared" si="131"/>
        <v>08_80&gt;</v>
      </c>
      <c r="Q1488" s="9" t="s">
        <v>892</v>
      </c>
      <c r="R1488" s="9" t="s">
        <v>954</v>
      </c>
      <c r="S1488" s="9">
        <f t="shared" si="133"/>
        <v>9507552</v>
      </c>
      <c r="T1488" s="9">
        <f t="shared" si="132"/>
        <v>125928</v>
      </c>
    </row>
    <row r="1489" spans="1:20" ht="14.45" x14ac:dyDescent="0.3">
      <c r="A1489" s="9">
        <v>1</v>
      </c>
      <c r="B1489" s="9" t="s">
        <v>10</v>
      </c>
      <c r="C1489" s="9" t="s">
        <v>669</v>
      </c>
      <c r="D1489" s="9" t="s">
        <v>224</v>
      </c>
      <c r="E1489" s="9" t="s">
        <v>227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29"/>
        <v>8_40-45</v>
      </c>
      <c r="O1489" s="17" t="str">
        <f t="shared" si="130"/>
        <v>4_40-50</v>
      </c>
      <c r="P1489" s="17" t="str">
        <f t="shared" si="131"/>
        <v>04_40-50</v>
      </c>
      <c r="Q1489" s="9" t="s">
        <v>892</v>
      </c>
      <c r="R1489" s="9" t="s">
        <v>954</v>
      </c>
      <c r="S1489" s="9">
        <f t="shared" si="133"/>
        <v>43287</v>
      </c>
      <c r="T1489" s="9">
        <f t="shared" si="132"/>
        <v>573</v>
      </c>
    </row>
    <row r="1490" spans="1:20" ht="14.45" x14ac:dyDescent="0.3">
      <c r="A1490" s="9">
        <v>312</v>
      </c>
      <c r="B1490" s="9" t="s">
        <v>10</v>
      </c>
      <c r="C1490" s="9" t="s">
        <v>670</v>
      </c>
      <c r="D1490" s="9" t="s">
        <v>228</v>
      </c>
      <c r="E1490" s="9" t="s">
        <v>227</v>
      </c>
      <c r="F1490" s="9" t="s">
        <v>5</v>
      </c>
      <c r="G1490" s="9" t="s">
        <v>169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29"/>
        <v>10_50-55</v>
      </c>
      <c r="O1490" s="17" t="str">
        <f t="shared" si="130"/>
        <v>5_50-60</v>
      </c>
      <c r="P1490" s="17" t="str">
        <f t="shared" si="131"/>
        <v>05_50-60</v>
      </c>
      <c r="Q1490" s="9" t="s">
        <v>892</v>
      </c>
      <c r="R1490" s="9" t="s">
        <v>954</v>
      </c>
      <c r="S1490" s="9">
        <f t="shared" si="133"/>
        <v>15758184</v>
      </c>
      <c r="T1490" s="9">
        <f t="shared" si="132"/>
        <v>208718</v>
      </c>
    </row>
    <row r="1491" spans="1:20" ht="14.45" x14ac:dyDescent="0.3">
      <c r="A1491" s="9">
        <v>108</v>
      </c>
      <c r="B1491" s="9" t="s">
        <v>10</v>
      </c>
      <c r="C1491" s="9" t="s">
        <v>671</v>
      </c>
      <c r="D1491" s="9" t="s">
        <v>228</v>
      </c>
      <c r="E1491" s="9" t="s">
        <v>223</v>
      </c>
      <c r="F1491" s="9" t="s">
        <v>1</v>
      </c>
      <c r="G1491" s="9" t="s">
        <v>661</v>
      </c>
      <c r="H1491" s="9" t="s">
        <v>112</v>
      </c>
      <c r="I1491" s="9">
        <v>13</v>
      </c>
      <c r="J1491" s="9" t="s">
        <v>179</v>
      </c>
      <c r="K1491" s="9" t="s">
        <v>7</v>
      </c>
      <c r="L1491" s="9" t="s">
        <v>50</v>
      </c>
      <c r="M1491" s="9">
        <v>217355</v>
      </c>
      <c r="N1491" s="17" t="str">
        <f t="shared" si="129"/>
        <v>43_215-220</v>
      </c>
      <c r="O1491" s="17" t="str">
        <f t="shared" si="130"/>
        <v>21_210-220</v>
      </c>
      <c r="P1491" s="17" t="str">
        <f t="shared" si="131"/>
        <v>08_80&gt;</v>
      </c>
      <c r="Q1491" s="9" t="s">
        <v>892</v>
      </c>
      <c r="R1491" s="9" t="s">
        <v>954</v>
      </c>
      <c r="S1491" s="9">
        <f t="shared" si="133"/>
        <v>23474340</v>
      </c>
      <c r="T1491" s="9">
        <f t="shared" si="132"/>
        <v>310918</v>
      </c>
    </row>
    <row r="1492" spans="1:20" ht="14.45" x14ac:dyDescent="0.3">
      <c r="A1492" s="9">
        <v>11</v>
      </c>
      <c r="B1492" s="9" t="s">
        <v>10</v>
      </c>
      <c r="C1492" s="9" t="s">
        <v>516</v>
      </c>
      <c r="D1492" s="9" t="s">
        <v>230</v>
      </c>
      <c r="E1492" s="9" t="s">
        <v>227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29"/>
        <v>31_155-160</v>
      </c>
      <c r="O1492" s="17" t="str">
        <f t="shared" si="130"/>
        <v>15_150-160</v>
      </c>
      <c r="P1492" s="17" t="str">
        <f t="shared" si="131"/>
        <v>08_80&gt;</v>
      </c>
      <c r="Q1492" s="9" t="s">
        <v>892</v>
      </c>
      <c r="R1492" s="9" t="s">
        <v>954</v>
      </c>
      <c r="S1492" s="9">
        <f t="shared" si="133"/>
        <v>1708872</v>
      </c>
      <c r="T1492" s="9">
        <f t="shared" si="132"/>
        <v>22634</v>
      </c>
    </row>
    <row r="1493" spans="1:20" ht="14.45" x14ac:dyDescent="0.3">
      <c r="A1493" s="9">
        <v>1</v>
      </c>
      <c r="B1493" s="9" t="s">
        <v>10</v>
      </c>
      <c r="C1493" s="9" t="s">
        <v>672</v>
      </c>
      <c r="D1493" s="9" t="s">
        <v>230</v>
      </c>
      <c r="E1493" s="9" t="s">
        <v>227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179</v>
      </c>
      <c r="L1493" s="9" t="s">
        <v>50</v>
      </c>
      <c r="M1493" s="9">
        <v>145990</v>
      </c>
      <c r="N1493" s="17" t="str">
        <f t="shared" si="129"/>
        <v>29_145-150</v>
      </c>
      <c r="O1493" s="17" t="str">
        <f t="shared" si="130"/>
        <v>14_140-150</v>
      </c>
      <c r="P1493" s="17" t="str">
        <f t="shared" si="131"/>
        <v>08_80&gt;</v>
      </c>
      <c r="Q1493" s="9" t="s">
        <v>892</v>
      </c>
      <c r="R1493" s="9" t="s">
        <v>954</v>
      </c>
      <c r="S1493" s="9">
        <f t="shared" si="133"/>
        <v>145990</v>
      </c>
      <c r="T1493" s="9">
        <f t="shared" si="132"/>
        <v>1934</v>
      </c>
    </row>
    <row r="1494" spans="1:20" ht="14.45" x14ac:dyDescent="0.3">
      <c r="A1494" s="9">
        <v>5</v>
      </c>
      <c r="B1494" s="9" t="s">
        <v>10</v>
      </c>
      <c r="C1494" s="9" t="s">
        <v>296</v>
      </c>
      <c r="D1494" s="9" t="s">
        <v>230</v>
      </c>
      <c r="E1494" s="9" t="s">
        <v>227</v>
      </c>
      <c r="F1494" s="9" t="s">
        <v>5</v>
      </c>
      <c r="G1494" s="9" t="s">
        <v>75</v>
      </c>
      <c r="H1494" s="9" t="s">
        <v>297</v>
      </c>
      <c r="I1494" s="9">
        <v>17</v>
      </c>
      <c r="J1494" s="9" t="s">
        <v>179</v>
      </c>
      <c r="L1494" s="9" t="s">
        <v>50</v>
      </c>
      <c r="M1494" s="9">
        <v>379260</v>
      </c>
      <c r="N1494" s="17" t="str">
        <f t="shared" si="129"/>
        <v>75_375-380</v>
      </c>
      <c r="O1494" s="17" t="str">
        <f t="shared" si="130"/>
        <v>37_370-380</v>
      </c>
      <c r="P1494" s="17" t="str">
        <f t="shared" si="131"/>
        <v>08_80&gt;</v>
      </c>
      <c r="Q1494" s="9" t="s">
        <v>892</v>
      </c>
      <c r="R1494" s="9" t="s">
        <v>954</v>
      </c>
      <c r="S1494" s="9">
        <f t="shared" si="133"/>
        <v>1896300</v>
      </c>
      <c r="T1494" s="9">
        <f t="shared" si="132"/>
        <v>25117</v>
      </c>
    </row>
    <row r="1495" spans="1:20" ht="14.45" x14ac:dyDescent="0.3">
      <c r="A1495" s="9">
        <v>41</v>
      </c>
      <c r="B1495" s="9" t="s">
        <v>10</v>
      </c>
      <c r="C1495" s="9" t="s">
        <v>673</v>
      </c>
      <c r="D1495" s="9" t="s">
        <v>228</v>
      </c>
      <c r="E1495" s="9" t="s">
        <v>223</v>
      </c>
      <c r="F1495" s="9" t="s">
        <v>5</v>
      </c>
      <c r="G1495" s="9" t="s">
        <v>518</v>
      </c>
      <c r="H1495" s="9" t="s">
        <v>646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29"/>
        <v>15_75-80</v>
      </c>
      <c r="O1495" s="17" t="str">
        <f t="shared" si="130"/>
        <v>7_70-80</v>
      </c>
      <c r="P1495" s="17" t="str">
        <f t="shared" si="131"/>
        <v>07_70-80</v>
      </c>
      <c r="Q1495" s="9" t="s">
        <v>892</v>
      </c>
      <c r="R1495" s="9" t="s">
        <v>954</v>
      </c>
      <c r="S1495" s="9">
        <f t="shared" si="133"/>
        <v>3200009</v>
      </c>
      <c r="T1495" s="9">
        <f t="shared" si="132"/>
        <v>42384</v>
      </c>
    </row>
    <row r="1496" spans="1:20" ht="14.45" x14ac:dyDescent="0.3">
      <c r="A1496" s="9">
        <v>334</v>
      </c>
      <c r="B1496" s="9" t="s">
        <v>10</v>
      </c>
      <c r="C1496" s="9" t="s">
        <v>674</v>
      </c>
      <c r="D1496" s="9" t="s">
        <v>228</v>
      </c>
      <c r="E1496" s="9" t="s">
        <v>223</v>
      </c>
      <c r="F1496" s="9" t="s">
        <v>5</v>
      </c>
      <c r="G1496" s="9" t="s">
        <v>182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29"/>
        <v>11_55-60</v>
      </c>
      <c r="O1496" s="17" t="str">
        <f t="shared" si="130"/>
        <v>5_50-60</v>
      </c>
      <c r="P1496" s="17" t="str">
        <f t="shared" si="131"/>
        <v>05_50-60</v>
      </c>
      <c r="Q1496" s="9" t="s">
        <v>892</v>
      </c>
      <c r="R1496" s="9" t="s">
        <v>954</v>
      </c>
      <c r="S1496" s="9">
        <f t="shared" si="133"/>
        <v>18591442</v>
      </c>
      <c r="T1496" s="9">
        <f t="shared" si="132"/>
        <v>246244</v>
      </c>
    </row>
    <row r="1497" spans="1:20" ht="14.45" x14ac:dyDescent="0.3">
      <c r="A1497" s="9">
        <v>1202</v>
      </c>
      <c r="B1497" s="9" t="s">
        <v>10</v>
      </c>
      <c r="C1497" s="9" t="s">
        <v>900</v>
      </c>
      <c r="D1497" s="9" t="s">
        <v>228</v>
      </c>
      <c r="E1497" s="9" t="s">
        <v>223</v>
      </c>
      <c r="F1497" s="9" t="s">
        <v>1</v>
      </c>
      <c r="G1497" s="9" t="s">
        <v>823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29"/>
        <v>11_55-60</v>
      </c>
      <c r="O1497" s="17" t="str">
        <f t="shared" si="130"/>
        <v>5_50-60</v>
      </c>
      <c r="P1497" s="17" t="str">
        <f t="shared" si="131"/>
        <v>05_50-60</v>
      </c>
      <c r="Q1497" s="9" t="s">
        <v>892</v>
      </c>
      <c r="R1497" s="9" t="s">
        <v>954</v>
      </c>
      <c r="S1497" s="9">
        <f t="shared" si="133"/>
        <v>68501980</v>
      </c>
      <c r="T1497" s="9">
        <f t="shared" si="132"/>
        <v>907311</v>
      </c>
    </row>
    <row r="1498" spans="1:20" ht="14.45" x14ac:dyDescent="0.3">
      <c r="A1498" s="9">
        <v>353</v>
      </c>
      <c r="B1498" s="9" t="s">
        <v>10</v>
      </c>
      <c r="C1498" s="9" t="s">
        <v>675</v>
      </c>
      <c r="D1498" s="9" t="s">
        <v>228</v>
      </c>
      <c r="E1498" s="9" t="s">
        <v>223</v>
      </c>
      <c r="F1498" s="9" t="s">
        <v>1</v>
      </c>
      <c r="G1498" s="9" t="s">
        <v>303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29"/>
        <v>10_50-55</v>
      </c>
      <c r="O1498" s="17" t="str">
        <f t="shared" si="130"/>
        <v>5_50-60</v>
      </c>
      <c r="P1498" s="17" t="str">
        <f t="shared" si="131"/>
        <v>05_50-60</v>
      </c>
      <c r="Q1498" s="9" t="s">
        <v>892</v>
      </c>
      <c r="R1498" s="9" t="s">
        <v>954</v>
      </c>
      <c r="S1498" s="9">
        <f t="shared" si="133"/>
        <v>18847729</v>
      </c>
      <c r="T1498" s="9">
        <f t="shared" si="132"/>
        <v>249639</v>
      </c>
    </row>
    <row r="1499" spans="1:20" ht="14.45" x14ac:dyDescent="0.3">
      <c r="A1499" s="9">
        <v>60</v>
      </c>
      <c r="B1499" s="9" t="s">
        <v>10</v>
      </c>
      <c r="C1499" s="9" t="s">
        <v>676</v>
      </c>
      <c r="D1499" s="9" t="s">
        <v>224</v>
      </c>
      <c r="E1499" s="9" t="s">
        <v>223</v>
      </c>
      <c r="F1499" s="9" t="s">
        <v>1</v>
      </c>
      <c r="G1499" s="9" t="s">
        <v>303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29"/>
        <v>12_60-65</v>
      </c>
      <c r="O1499" s="17" t="str">
        <f t="shared" si="130"/>
        <v>6_60-70</v>
      </c>
      <c r="P1499" s="17" t="str">
        <f t="shared" si="131"/>
        <v>06_60-70</v>
      </c>
      <c r="Q1499" s="9" t="s">
        <v>892</v>
      </c>
      <c r="R1499" s="9" t="s">
        <v>954</v>
      </c>
      <c r="S1499" s="9">
        <f t="shared" si="133"/>
        <v>3719700</v>
      </c>
      <c r="T1499" s="9">
        <f t="shared" si="132"/>
        <v>49268</v>
      </c>
    </row>
    <row r="1500" spans="1:20" ht="14.45" x14ac:dyDescent="0.3">
      <c r="A1500" s="9">
        <v>534</v>
      </c>
      <c r="B1500" s="9" t="s">
        <v>10</v>
      </c>
      <c r="C1500" s="9" t="s">
        <v>395</v>
      </c>
      <c r="D1500" s="9" t="s">
        <v>224</v>
      </c>
      <c r="E1500" s="9" t="s">
        <v>223</v>
      </c>
      <c r="F1500" s="9" t="s">
        <v>1</v>
      </c>
      <c r="G1500" s="9" t="s">
        <v>303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29"/>
        <v>12_60-65</v>
      </c>
      <c r="O1500" s="17" t="str">
        <f t="shared" si="130"/>
        <v>6_60-70</v>
      </c>
      <c r="P1500" s="17" t="str">
        <f t="shared" si="131"/>
        <v>06_60-70</v>
      </c>
      <c r="Q1500" s="9" t="s">
        <v>892</v>
      </c>
      <c r="R1500" s="9" t="s">
        <v>954</v>
      </c>
      <c r="S1500" s="9">
        <f t="shared" si="133"/>
        <v>33187566</v>
      </c>
      <c r="T1500" s="9">
        <f t="shared" si="132"/>
        <v>439570</v>
      </c>
    </row>
    <row r="1501" spans="1:20" ht="14.45" x14ac:dyDescent="0.3">
      <c r="A1501" s="9">
        <v>372</v>
      </c>
      <c r="B1501" s="9" t="s">
        <v>10</v>
      </c>
      <c r="C1501" s="9" t="s">
        <v>678</v>
      </c>
      <c r="D1501" s="9" t="s">
        <v>224</v>
      </c>
      <c r="E1501" s="9" t="s">
        <v>223</v>
      </c>
      <c r="F1501" s="9" t="s">
        <v>5</v>
      </c>
      <c r="G1501" s="9" t="s">
        <v>518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29"/>
        <v>14_70-75</v>
      </c>
      <c r="O1501" s="17" t="str">
        <f t="shared" si="130"/>
        <v>7_70-80</v>
      </c>
      <c r="P1501" s="17" t="str">
        <f t="shared" si="131"/>
        <v>07_70-80</v>
      </c>
      <c r="Q1501" s="9" t="s">
        <v>892</v>
      </c>
      <c r="R1501" s="9" t="s">
        <v>954</v>
      </c>
      <c r="S1501" s="9">
        <f t="shared" si="133"/>
        <v>27613560</v>
      </c>
      <c r="T1501" s="9">
        <f t="shared" si="132"/>
        <v>365743</v>
      </c>
    </row>
    <row r="1502" spans="1:20" ht="14.45" x14ac:dyDescent="0.3">
      <c r="A1502" s="9">
        <v>11</v>
      </c>
      <c r="B1502" s="9" t="s">
        <v>10</v>
      </c>
      <c r="C1502" s="9" t="s">
        <v>679</v>
      </c>
      <c r="D1502" s="9" t="s">
        <v>228</v>
      </c>
      <c r="E1502" s="9" t="s">
        <v>223</v>
      </c>
      <c r="F1502" s="9" t="s">
        <v>5</v>
      </c>
      <c r="G1502" s="9" t="s">
        <v>518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29"/>
        <v>15_75-80</v>
      </c>
      <c r="O1502" s="17" t="str">
        <f t="shared" si="130"/>
        <v>7_70-80</v>
      </c>
      <c r="P1502" s="17" t="str">
        <f t="shared" si="131"/>
        <v>07_70-80</v>
      </c>
      <c r="Q1502" s="9" t="s">
        <v>892</v>
      </c>
      <c r="R1502" s="9" t="s">
        <v>954</v>
      </c>
      <c r="S1502" s="9">
        <f t="shared" si="133"/>
        <v>868098</v>
      </c>
      <c r="T1502" s="9">
        <f t="shared" si="132"/>
        <v>11498</v>
      </c>
    </row>
    <row r="1503" spans="1:20" ht="14.45" x14ac:dyDescent="0.3">
      <c r="A1503" s="9">
        <v>144</v>
      </c>
      <c r="B1503" s="9" t="s">
        <v>10</v>
      </c>
      <c r="C1503" s="9" t="s">
        <v>681</v>
      </c>
      <c r="D1503" s="9" t="s">
        <v>228</v>
      </c>
      <c r="E1503" s="9" t="s">
        <v>223</v>
      </c>
      <c r="F1503" s="9" t="s">
        <v>5</v>
      </c>
      <c r="G1503" s="9" t="s">
        <v>518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29"/>
        <v>13_65-70</v>
      </c>
      <c r="O1503" s="17" t="str">
        <f t="shared" si="130"/>
        <v>6_60-70</v>
      </c>
      <c r="P1503" s="17" t="str">
        <f t="shared" si="131"/>
        <v>06_60-70</v>
      </c>
      <c r="Q1503" s="9" t="s">
        <v>892</v>
      </c>
      <c r="R1503" s="9" t="s">
        <v>954</v>
      </c>
      <c r="S1503" s="9">
        <f t="shared" si="133"/>
        <v>9401904</v>
      </c>
      <c r="T1503" s="9">
        <f t="shared" si="132"/>
        <v>124529</v>
      </c>
    </row>
    <row r="1504" spans="1:20" ht="14.45" x14ac:dyDescent="0.3">
      <c r="A1504" s="9">
        <v>999</v>
      </c>
      <c r="B1504" s="9" t="s">
        <v>10</v>
      </c>
      <c r="C1504" s="9" t="s">
        <v>682</v>
      </c>
      <c r="D1504" s="9" t="s">
        <v>222</v>
      </c>
      <c r="E1504" s="9" t="s">
        <v>223</v>
      </c>
      <c r="F1504" s="9" t="s">
        <v>1</v>
      </c>
      <c r="G1504" s="9" t="s">
        <v>97</v>
      </c>
      <c r="H1504" s="9" t="s">
        <v>129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29"/>
        <v>8_40-45</v>
      </c>
      <c r="O1504" s="17" t="str">
        <f t="shared" si="130"/>
        <v>4_40-50</v>
      </c>
      <c r="P1504" s="17" t="str">
        <f t="shared" si="131"/>
        <v>04_40-50</v>
      </c>
      <c r="Q1504" s="9" t="s">
        <v>892</v>
      </c>
      <c r="R1504" s="9" t="s">
        <v>954</v>
      </c>
      <c r="S1504" s="9">
        <f t="shared" si="133"/>
        <v>41896062</v>
      </c>
      <c r="T1504" s="9">
        <f t="shared" si="132"/>
        <v>554915</v>
      </c>
    </row>
    <row r="1505" spans="1:20" ht="14.45" x14ac:dyDescent="0.3">
      <c r="A1505" s="9">
        <v>25</v>
      </c>
      <c r="B1505" s="9" t="s">
        <v>10</v>
      </c>
      <c r="C1505" s="9" t="s">
        <v>130</v>
      </c>
      <c r="D1505" s="9" t="s">
        <v>222</v>
      </c>
      <c r="E1505" s="9" t="s">
        <v>223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29"/>
        <v>11_55-60</v>
      </c>
      <c r="O1505" s="17" t="str">
        <f t="shared" si="130"/>
        <v>5_50-60</v>
      </c>
      <c r="P1505" s="17" t="str">
        <f t="shared" si="131"/>
        <v>05_50-60</v>
      </c>
      <c r="Q1505" s="9" t="s">
        <v>892</v>
      </c>
      <c r="R1505" s="9" t="s">
        <v>954</v>
      </c>
      <c r="S1505" s="9">
        <f t="shared" si="133"/>
        <v>1417750</v>
      </c>
      <c r="T1505" s="9">
        <f t="shared" si="132"/>
        <v>18778</v>
      </c>
    </row>
    <row r="1506" spans="1:20" ht="14.45" x14ac:dyDescent="0.3">
      <c r="A1506" s="9">
        <v>817</v>
      </c>
      <c r="B1506" s="9" t="s">
        <v>10</v>
      </c>
      <c r="C1506" s="9" t="s">
        <v>683</v>
      </c>
      <c r="D1506" s="9" t="s">
        <v>222</v>
      </c>
      <c r="E1506" s="9" t="s">
        <v>223</v>
      </c>
      <c r="F1506" s="9" t="s">
        <v>5</v>
      </c>
      <c r="G1506" s="9" t="s">
        <v>182</v>
      </c>
      <c r="H1506" s="9" t="s">
        <v>337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29"/>
        <v>10_50-55</v>
      </c>
      <c r="O1506" s="17" t="str">
        <f t="shared" si="130"/>
        <v>5_50-60</v>
      </c>
      <c r="P1506" s="17" t="str">
        <f t="shared" si="131"/>
        <v>05_50-60</v>
      </c>
      <c r="Q1506" s="9" t="s">
        <v>892</v>
      </c>
      <c r="R1506" s="9" t="s">
        <v>954</v>
      </c>
      <c r="S1506" s="9">
        <f t="shared" si="133"/>
        <v>42165370</v>
      </c>
      <c r="T1506" s="9">
        <f t="shared" si="132"/>
        <v>558482</v>
      </c>
    </row>
    <row r="1507" spans="1:20" ht="14.45" x14ac:dyDescent="0.3">
      <c r="A1507" s="9">
        <v>321</v>
      </c>
      <c r="B1507" s="9" t="s">
        <v>10</v>
      </c>
      <c r="C1507" s="9" t="s">
        <v>684</v>
      </c>
      <c r="D1507" s="9" t="s">
        <v>224</v>
      </c>
      <c r="E1507" s="9" t="s">
        <v>223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29"/>
        <v>7_35-40</v>
      </c>
      <c r="O1507" s="17" t="str">
        <f t="shared" si="130"/>
        <v>3_30-40</v>
      </c>
      <c r="P1507" s="17" t="str">
        <f t="shared" si="131"/>
        <v>03_30-40</v>
      </c>
      <c r="Q1507" s="9" t="s">
        <v>892</v>
      </c>
      <c r="R1507" s="9" t="s">
        <v>954</v>
      </c>
      <c r="S1507" s="9">
        <f t="shared" si="133"/>
        <v>11500788</v>
      </c>
      <c r="T1507" s="9">
        <f t="shared" si="132"/>
        <v>152328</v>
      </c>
    </row>
    <row r="1508" spans="1:20" ht="14.45" x14ac:dyDescent="0.3">
      <c r="A1508" s="9">
        <v>130</v>
      </c>
      <c r="B1508" s="9" t="s">
        <v>10</v>
      </c>
      <c r="C1508" s="9" t="s">
        <v>572</v>
      </c>
      <c r="D1508" s="9" t="s">
        <v>224</v>
      </c>
      <c r="E1508" s="9" t="s">
        <v>223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29"/>
        <v>6_30-35</v>
      </c>
      <c r="O1508" s="17" t="str">
        <f t="shared" si="130"/>
        <v>3_30-40</v>
      </c>
      <c r="P1508" s="17" t="str">
        <f t="shared" si="131"/>
        <v>03_30-40</v>
      </c>
      <c r="Q1508" s="9" t="s">
        <v>892</v>
      </c>
      <c r="R1508" s="9" t="s">
        <v>954</v>
      </c>
      <c r="S1508" s="9">
        <f t="shared" si="133"/>
        <v>4370990</v>
      </c>
      <c r="T1508" s="9">
        <f t="shared" si="132"/>
        <v>57894</v>
      </c>
    </row>
    <row r="1509" spans="1:20" ht="14.45" x14ac:dyDescent="0.3">
      <c r="A1509" s="9">
        <v>239</v>
      </c>
      <c r="B1509" s="9" t="s">
        <v>10</v>
      </c>
      <c r="C1509" s="9" t="s">
        <v>686</v>
      </c>
      <c r="D1509" s="9" t="s">
        <v>222</v>
      </c>
      <c r="E1509" s="9" t="s">
        <v>223</v>
      </c>
      <c r="F1509" s="9" t="s">
        <v>1</v>
      </c>
      <c r="G1509" s="9" t="s">
        <v>97</v>
      </c>
      <c r="H1509" s="9" t="s">
        <v>687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29"/>
        <v>10_50-55</v>
      </c>
      <c r="O1509" s="17" t="str">
        <f t="shared" si="130"/>
        <v>5_50-60</v>
      </c>
      <c r="P1509" s="17" t="str">
        <f t="shared" si="131"/>
        <v>05_50-60</v>
      </c>
      <c r="Q1509" s="9" t="s">
        <v>892</v>
      </c>
      <c r="R1509" s="9" t="s">
        <v>954</v>
      </c>
      <c r="S1509" s="9">
        <f t="shared" si="133"/>
        <v>12911736</v>
      </c>
      <c r="T1509" s="9">
        <f t="shared" si="132"/>
        <v>171016</v>
      </c>
    </row>
    <row r="1510" spans="1:20" ht="14.45" x14ac:dyDescent="0.3">
      <c r="A1510" s="9">
        <v>16</v>
      </c>
      <c r="B1510" s="9" t="s">
        <v>10</v>
      </c>
      <c r="C1510" s="9" t="s">
        <v>901</v>
      </c>
      <c r="D1510" s="9" t="s">
        <v>222</v>
      </c>
      <c r="E1510" s="9" t="s">
        <v>223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29"/>
        <v>7_35-40</v>
      </c>
      <c r="O1510" s="17" t="str">
        <f t="shared" si="130"/>
        <v>3_30-40</v>
      </c>
      <c r="P1510" s="17" t="str">
        <f t="shared" si="131"/>
        <v>03_30-40</v>
      </c>
      <c r="Q1510" s="9" t="s">
        <v>892</v>
      </c>
      <c r="R1510" s="9" t="s">
        <v>954</v>
      </c>
      <c r="S1510" s="9">
        <f t="shared" si="133"/>
        <v>629120</v>
      </c>
      <c r="T1510" s="9">
        <f t="shared" si="132"/>
        <v>8333</v>
      </c>
    </row>
    <row r="1511" spans="1:20" ht="14.45" x14ac:dyDescent="0.3">
      <c r="A1511" s="9">
        <v>40</v>
      </c>
      <c r="B1511" s="9" t="s">
        <v>10</v>
      </c>
      <c r="C1511" s="9" t="s">
        <v>612</v>
      </c>
      <c r="D1511" s="9" t="s">
        <v>228</v>
      </c>
      <c r="E1511" s="9" t="s">
        <v>223</v>
      </c>
      <c r="F1511" s="9" t="s">
        <v>5</v>
      </c>
      <c r="G1511" s="9" t="s">
        <v>518</v>
      </c>
      <c r="H1511" s="9" t="s">
        <v>555</v>
      </c>
      <c r="I1511" s="9">
        <v>14</v>
      </c>
      <c r="J1511" s="9" t="s">
        <v>180</v>
      </c>
      <c r="K1511" s="9" t="s">
        <v>7</v>
      </c>
      <c r="L1511" s="9" t="s">
        <v>50</v>
      </c>
      <c r="M1511" s="9">
        <v>129677</v>
      </c>
      <c r="N1511" s="17" t="str">
        <f t="shared" si="129"/>
        <v>25_125-130</v>
      </c>
      <c r="O1511" s="17" t="str">
        <f t="shared" si="130"/>
        <v>12_120-130</v>
      </c>
      <c r="P1511" s="17" t="str">
        <f t="shared" si="131"/>
        <v>08_80&gt;</v>
      </c>
      <c r="Q1511" s="9" t="s">
        <v>892</v>
      </c>
      <c r="R1511" s="9" t="s">
        <v>954</v>
      </c>
      <c r="S1511" s="9">
        <f t="shared" si="133"/>
        <v>5187080</v>
      </c>
      <c r="T1511" s="9">
        <f t="shared" si="132"/>
        <v>68703</v>
      </c>
    </row>
    <row r="1512" spans="1:20" ht="14.45" x14ac:dyDescent="0.3">
      <c r="A1512" s="9">
        <v>6</v>
      </c>
      <c r="B1512" s="9" t="s">
        <v>10</v>
      </c>
      <c r="C1512" s="9" t="s">
        <v>544</v>
      </c>
      <c r="D1512" s="9" t="s">
        <v>228</v>
      </c>
      <c r="E1512" s="9" t="s">
        <v>223</v>
      </c>
      <c r="F1512" s="9" t="s">
        <v>5</v>
      </c>
      <c r="G1512" s="9" t="s">
        <v>518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29"/>
        <v>18_90-95</v>
      </c>
      <c r="O1512" s="17" t="str">
        <f t="shared" si="130"/>
        <v>9_90-100</v>
      </c>
      <c r="P1512" s="17" t="str">
        <f t="shared" si="131"/>
        <v>08_80&gt;</v>
      </c>
      <c r="Q1512" s="9" t="s">
        <v>892</v>
      </c>
      <c r="R1512" s="9" t="s">
        <v>954</v>
      </c>
      <c r="S1512" s="9">
        <f t="shared" si="133"/>
        <v>569976</v>
      </c>
      <c r="T1512" s="9">
        <f t="shared" si="132"/>
        <v>7549</v>
      </c>
    </row>
    <row r="1513" spans="1:20" ht="14.45" x14ac:dyDescent="0.3">
      <c r="A1513" s="9">
        <v>5</v>
      </c>
      <c r="B1513" s="9" t="s">
        <v>10</v>
      </c>
      <c r="C1513" s="9" t="s">
        <v>545</v>
      </c>
      <c r="D1513" s="9" t="s">
        <v>228</v>
      </c>
      <c r="E1513" s="9" t="s">
        <v>223</v>
      </c>
      <c r="F1513" s="9" t="s">
        <v>5</v>
      </c>
      <c r="G1513" s="9" t="s">
        <v>182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29"/>
        <v>18_90-95</v>
      </c>
      <c r="O1513" s="17" t="str">
        <f t="shared" si="130"/>
        <v>9_90-100</v>
      </c>
      <c r="P1513" s="17" t="str">
        <f t="shared" si="131"/>
        <v>08_80&gt;</v>
      </c>
      <c r="Q1513" s="9" t="s">
        <v>892</v>
      </c>
      <c r="R1513" s="9" t="s">
        <v>954</v>
      </c>
      <c r="S1513" s="9">
        <f t="shared" si="133"/>
        <v>463300</v>
      </c>
      <c r="T1513" s="9">
        <f t="shared" si="132"/>
        <v>6136</v>
      </c>
    </row>
    <row r="1514" spans="1:20" ht="14.45" x14ac:dyDescent="0.3">
      <c r="A1514" s="9">
        <v>24</v>
      </c>
      <c r="B1514" s="9" t="s">
        <v>10</v>
      </c>
      <c r="C1514" s="9" t="s">
        <v>210</v>
      </c>
      <c r="D1514" s="9" t="s">
        <v>228</v>
      </c>
      <c r="E1514" s="9" t="s">
        <v>223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29"/>
        <v>16_80-85</v>
      </c>
      <c r="O1514" s="17" t="str">
        <f t="shared" si="130"/>
        <v>8_80-90</v>
      </c>
      <c r="P1514" s="17" t="str">
        <f t="shared" si="131"/>
        <v>08_80&gt;</v>
      </c>
      <c r="Q1514" s="9" t="s">
        <v>892</v>
      </c>
      <c r="R1514" s="9" t="s">
        <v>954</v>
      </c>
      <c r="S1514" s="9">
        <f t="shared" si="133"/>
        <v>1930464</v>
      </c>
      <c r="T1514" s="9">
        <f t="shared" si="132"/>
        <v>25569</v>
      </c>
    </row>
    <row r="1515" spans="1:20" ht="14.45" x14ac:dyDescent="0.3">
      <c r="A1515" s="9">
        <v>38</v>
      </c>
      <c r="B1515" s="9" t="s">
        <v>10</v>
      </c>
      <c r="C1515" s="9" t="s">
        <v>211</v>
      </c>
      <c r="D1515" s="9" t="s">
        <v>225</v>
      </c>
      <c r="E1515" s="9" t="s">
        <v>223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29"/>
        <v>17_85-90</v>
      </c>
      <c r="O1515" s="17" t="str">
        <f t="shared" si="130"/>
        <v>8_80-90</v>
      </c>
      <c r="P1515" s="17" t="str">
        <f t="shared" si="131"/>
        <v>08_80&gt;</v>
      </c>
      <c r="Q1515" s="9" t="s">
        <v>892</v>
      </c>
      <c r="R1515" s="9" t="s">
        <v>954</v>
      </c>
      <c r="S1515" s="9">
        <f t="shared" si="133"/>
        <v>3341948</v>
      </c>
      <c r="T1515" s="9">
        <f t="shared" si="132"/>
        <v>44264</v>
      </c>
    </row>
    <row r="1516" spans="1:20" ht="14.45" x14ac:dyDescent="0.3">
      <c r="A1516" s="9">
        <v>73</v>
      </c>
      <c r="B1516" s="9" t="s">
        <v>10</v>
      </c>
      <c r="C1516" s="9" t="s">
        <v>688</v>
      </c>
      <c r="D1516" s="9" t="s">
        <v>225</v>
      </c>
      <c r="E1516" s="9" t="s">
        <v>223</v>
      </c>
      <c r="F1516" s="9" t="s">
        <v>5</v>
      </c>
      <c r="G1516" s="9" t="s">
        <v>350</v>
      </c>
      <c r="H1516" s="9" t="s">
        <v>98</v>
      </c>
      <c r="I1516" s="9">
        <v>15</v>
      </c>
      <c r="J1516" s="9" t="s">
        <v>689</v>
      </c>
      <c r="K1516" s="9" t="s">
        <v>7</v>
      </c>
      <c r="L1516" s="9" t="s">
        <v>50</v>
      </c>
      <c r="M1516" s="9">
        <v>255795</v>
      </c>
      <c r="N1516" s="17" t="str">
        <f t="shared" si="129"/>
        <v>51_255-260</v>
      </c>
      <c r="O1516" s="17" t="str">
        <f t="shared" si="130"/>
        <v>25_250-260</v>
      </c>
      <c r="P1516" s="17" t="str">
        <f t="shared" si="131"/>
        <v>08_80&gt;</v>
      </c>
      <c r="Q1516" s="9" t="s">
        <v>892</v>
      </c>
      <c r="R1516" s="9" t="s">
        <v>954</v>
      </c>
      <c r="S1516" s="9">
        <f t="shared" si="133"/>
        <v>18673035</v>
      </c>
      <c r="T1516" s="9">
        <f t="shared" si="132"/>
        <v>247325</v>
      </c>
    </row>
    <row r="1517" spans="1:20" ht="14.45" x14ac:dyDescent="0.3">
      <c r="A1517" s="9">
        <v>117</v>
      </c>
      <c r="B1517" s="9" t="s">
        <v>10</v>
      </c>
      <c r="C1517" s="9" t="s">
        <v>822</v>
      </c>
      <c r="D1517" s="9" t="s">
        <v>228</v>
      </c>
      <c r="E1517" s="9" t="s">
        <v>223</v>
      </c>
      <c r="F1517" s="9" t="s">
        <v>1</v>
      </c>
      <c r="G1517" s="9" t="s">
        <v>823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29"/>
        <v>15_75-80</v>
      </c>
      <c r="O1517" s="17" t="str">
        <f t="shared" si="130"/>
        <v>7_70-80</v>
      </c>
      <c r="P1517" s="17" t="str">
        <f t="shared" si="131"/>
        <v>07_70-80</v>
      </c>
      <c r="Q1517" s="9" t="s">
        <v>892</v>
      </c>
      <c r="R1517" s="9" t="s">
        <v>954</v>
      </c>
      <c r="S1517" s="9">
        <f t="shared" si="133"/>
        <v>9358830</v>
      </c>
      <c r="T1517" s="9">
        <f t="shared" si="132"/>
        <v>123958</v>
      </c>
    </row>
    <row r="1518" spans="1:20" ht="14.45" x14ac:dyDescent="0.3">
      <c r="A1518" s="9">
        <v>119</v>
      </c>
      <c r="B1518" s="9" t="s">
        <v>10</v>
      </c>
      <c r="C1518" s="9" t="s">
        <v>902</v>
      </c>
      <c r="D1518" s="9" t="s">
        <v>228</v>
      </c>
      <c r="E1518" s="9" t="s">
        <v>223</v>
      </c>
      <c r="F1518" s="9" t="s">
        <v>1</v>
      </c>
      <c r="G1518" s="9" t="s">
        <v>303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29"/>
        <v>13_65-70</v>
      </c>
      <c r="O1518" s="17" t="str">
        <f t="shared" si="130"/>
        <v>6_60-70</v>
      </c>
      <c r="P1518" s="17" t="str">
        <f t="shared" si="131"/>
        <v>06_60-70</v>
      </c>
      <c r="Q1518" s="9" t="s">
        <v>892</v>
      </c>
      <c r="R1518" s="9" t="s">
        <v>954</v>
      </c>
      <c r="S1518" s="9">
        <f t="shared" si="133"/>
        <v>8251460</v>
      </c>
      <c r="T1518" s="9">
        <f t="shared" si="132"/>
        <v>109291</v>
      </c>
    </row>
    <row r="1519" spans="1:20" ht="14.45" x14ac:dyDescent="0.3">
      <c r="A1519" s="9">
        <v>379</v>
      </c>
      <c r="B1519" s="9" t="s">
        <v>10</v>
      </c>
      <c r="C1519" s="9" t="s">
        <v>546</v>
      </c>
      <c r="D1519" s="9" t="s">
        <v>228</v>
      </c>
      <c r="E1519" s="9" t="s">
        <v>223</v>
      </c>
      <c r="F1519" s="9" t="s">
        <v>5</v>
      </c>
      <c r="G1519" s="9" t="s">
        <v>518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29"/>
        <v>15_75-80</v>
      </c>
      <c r="O1519" s="17" t="str">
        <f t="shared" si="130"/>
        <v>7_70-80</v>
      </c>
      <c r="P1519" s="17" t="str">
        <f t="shared" si="131"/>
        <v>07_70-80</v>
      </c>
      <c r="Q1519" s="9" t="s">
        <v>892</v>
      </c>
      <c r="R1519" s="9" t="s">
        <v>954</v>
      </c>
      <c r="S1519" s="9">
        <f t="shared" si="133"/>
        <v>30011115</v>
      </c>
      <c r="T1519" s="9">
        <f t="shared" si="132"/>
        <v>397498</v>
      </c>
    </row>
    <row r="1520" spans="1:20" ht="14.45" x14ac:dyDescent="0.3">
      <c r="A1520" s="9">
        <v>74</v>
      </c>
      <c r="B1520" s="9" t="s">
        <v>10</v>
      </c>
      <c r="C1520" s="9" t="s">
        <v>690</v>
      </c>
      <c r="D1520" s="9" t="s">
        <v>228</v>
      </c>
      <c r="E1520" s="9" t="s">
        <v>223</v>
      </c>
      <c r="F1520" s="9" t="s">
        <v>5</v>
      </c>
      <c r="G1520" s="9" t="s">
        <v>182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34">CONCATENATE(ROUNDDOWN(M1520/5000,0),"_",ROUNDDOWN(M1520/5000,0)*5,"-",ROUNDUP((M1520+1)/5000,0)*5)</f>
        <v>14_70-75</v>
      </c>
      <c r="O1520" s="17" t="str">
        <f t="shared" ref="O1520:O1583" si="135">CONCATENATE(ROUNDDOWN(M1520/10000,0),"_",ROUNDDOWN(M1520/10000,0)*10,"-",ROUNDUP((M1520+1)/10000,0)*10)</f>
        <v>7_70-80</v>
      </c>
      <c r="P1520" s="17" t="str">
        <f t="shared" ref="P1520:P1583" si="136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892</v>
      </c>
      <c r="R1520" s="9" t="s">
        <v>954</v>
      </c>
      <c r="S1520" s="9">
        <f t="shared" si="133"/>
        <v>5297142</v>
      </c>
      <c r="T1520" s="9">
        <f t="shared" ref="T1520:T1583" si="137">ROUND(S1520/75.5,0)</f>
        <v>70161</v>
      </c>
    </row>
    <row r="1521" spans="1:20" ht="14.45" x14ac:dyDescent="0.3">
      <c r="A1521" s="9">
        <v>80</v>
      </c>
      <c r="B1521" s="9" t="s">
        <v>10</v>
      </c>
      <c r="C1521" s="9" t="s">
        <v>573</v>
      </c>
      <c r="D1521" s="9" t="s">
        <v>228</v>
      </c>
      <c r="E1521" s="9" t="s">
        <v>223</v>
      </c>
      <c r="F1521" s="9" t="s">
        <v>5</v>
      </c>
      <c r="G1521" s="9" t="s">
        <v>518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34"/>
        <v>26_130-135</v>
      </c>
      <c r="O1521" s="17" t="str">
        <f t="shared" si="135"/>
        <v>13_130-140</v>
      </c>
      <c r="P1521" s="17" t="str">
        <f t="shared" si="136"/>
        <v>08_80&gt;</v>
      </c>
      <c r="Q1521" s="9" t="s">
        <v>892</v>
      </c>
      <c r="R1521" s="9" t="s">
        <v>954</v>
      </c>
      <c r="S1521" s="9">
        <f t="shared" si="133"/>
        <v>10677280</v>
      </c>
      <c r="T1521" s="9">
        <f t="shared" si="137"/>
        <v>141421</v>
      </c>
    </row>
    <row r="1522" spans="1:20" ht="14.45" x14ac:dyDescent="0.3">
      <c r="A1522" s="9">
        <v>224</v>
      </c>
      <c r="B1522" s="9" t="s">
        <v>10</v>
      </c>
      <c r="C1522" s="9" t="s">
        <v>517</v>
      </c>
      <c r="D1522" s="9" t="s">
        <v>228</v>
      </c>
      <c r="E1522" s="9" t="s">
        <v>223</v>
      </c>
      <c r="F1522" s="9" t="s">
        <v>5</v>
      </c>
      <c r="G1522" s="9" t="s">
        <v>518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34"/>
        <v>16_80-85</v>
      </c>
      <c r="O1522" s="17" t="str">
        <f t="shared" si="135"/>
        <v>8_80-90</v>
      </c>
      <c r="P1522" s="17" t="str">
        <f t="shared" si="136"/>
        <v>08_80&gt;</v>
      </c>
      <c r="Q1522" s="9" t="s">
        <v>892</v>
      </c>
      <c r="R1522" s="9" t="s">
        <v>954</v>
      </c>
      <c r="S1522" s="9">
        <f t="shared" si="133"/>
        <v>18243232</v>
      </c>
      <c r="T1522" s="9">
        <f t="shared" si="137"/>
        <v>241632</v>
      </c>
    </row>
    <row r="1523" spans="1:20" ht="14.45" x14ac:dyDescent="0.3">
      <c r="A1523" s="9">
        <v>51</v>
      </c>
      <c r="B1523" s="9" t="s">
        <v>10</v>
      </c>
      <c r="C1523" s="9" t="s">
        <v>691</v>
      </c>
      <c r="D1523" s="9" t="s">
        <v>228</v>
      </c>
      <c r="E1523" s="9" t="s">
        <v>223</v>
      </c>
      <c r="F1523" s="9" t="s">
        <v>5</v>
      </c>
      <c r="G1523" s="9" t="s">
        <v>182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34"/>
        <v>17_85-90</v>
      </c>
      <c r="O1523" s="17" t="str">
        <f t="shared" si="135"/>
        <v>8_80-90</v>
      </c>
      <c r="P1523" s="17" t="str">
        <f t="shared" si="136"/>
        <v>08_80&gt;</v>
      </c>
      <c r="Q1523" s="9" t="s">
        <v>892</v>
      </c>
      <c r="R1523" s="9" t="s">
        <v>954</v>
      </c>
      <c r="S1523" s="9">
        <f t="shared" si="133"/>
        <v>4492386</v>
      </c>
      <c r="T1523" s="9">
        <f t="shared" si="137"/>
        <v>59502</v>
      </c>
    </row>
    <row r="1524" spans="1:20" ht="14.45" x14ac:dyDescent="0.3">
      <c r="A1524" s="9">
        <v>90</v>
      </c>
      <c r="B1524" s="9" t="s">
        <v>10</v>
      </c>
      <c r="C1524" s="9" t="s">
        <v>176</v>
      </c>
      <c r="D1524" s="9" t="s">
        <v>228</v>
      </c>
      <c r="E1524" s="9" t="s">
        <v>223</v>
      </c>
      <c r="F1524" s="9" t="s">
        <v>5</v>
      </c>
      <c r="G1524" s="9" t="s">
        <v>169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34"/>
        <v>18_90-95</v>
      </c>
      <c r="O1524" s="17" t="str">
        <f t="shared" si="135"/>
        <v>9_90-100</v>
      </c>
      <c r="P1524" s="17" t="str">
        <f t="shared" si="136"/>
        <v>08_80&gt;</v>
      </c>
      <c r="Q1524" s="9" t="s">
        <v>892</v>
      </c>
      <c r="R1524" s="9" t="s">
        <v>954</v>
      </c>
      <c r="S1524" s="9">
        <f t="shared" si="133"/>
        <v>8275950</v>
      </c>
      <c r="T1524" s="9">
        <f t="shared" si="137"/>
        <v>109615</v>
      </c>
    </row>
    <row r="1525" spans="1:20" ht="14.45" x14ac:dyDescent="0.3">
      <c r="A1525" s="9">
        <v>364</v>
      </c>
      <c r="B1525" s="9" t="s">
        <v>10</v>
      </c>
      <c r="C1525" s="9" t="s">
        <v>574</v>
      </c>
      <c r="D1525" s="9" t="s">
        <v>228</v>
      </c>
      <c r="E1525" s="9" t="s">
        <v>223</v>
      </c>
      <c r="F1525" s="9" t="s">
        <v>5</v>
      </c>
      <c r="G1525" s="9" t="s">
        <v>518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34"/>
        <v>20_100-105</v>
      </c>
      <c r="O1525" s="17" t="str">
        <f t="shared" si="135"/>
        <v>10_100-110</v>
      </c>
      <c r="P1525" s="17" t="str">
        <f t="shared" si="136"/>
        <v>08_80&gt;</v>
      </c>
      <c r="Q1525" s="9" t="s">
        <v>892</v>
      </c>
      <c r="R1525" s="9" t="s">
        <v>954</v>
      </c>
      <c r="S1525" s="9">
        <f t="shared" si="133"/>
        <v>37319100</v>
      </c>
      <c r="T1525" s="9">
        <f t="shared" si="137"/>
        <v>494293</v>
      </c>
    </row>
    <row r="1526" spans="1:20" ht="14.45" x14ac:dyDescent="0.3">
      <c r="A1526" s="9">
        <v>43</v>
      </c>
      <c r="B1526" s="9" t="s">
        <v>10</v>
      </c>
      <c r="C1526" s="9" t="s">
        <v>824</v>
      </c>
      <c r="D1526" s="9" t="s">
        <v>225</v>
      </c>
      <c r="E1526" s="9" t="s">
        <v>223</v>
      </c>
      <c r="F1526" s="9" t="s">
        <v>1</v>
      </c>
      <c r="G1526" s="9" t="s">
        <v>661</v>
      </c>
      <c r="H1526" s="9" t="s">
        <v>665</v>
      </c>
      <c r="I1526" s="9">
        <v>15</v>
      </c>
      <c r="J1526" s="9" t="s">
        <v>180</v>
      </c>
      <c r="K1526" s="9" t="s">
        <v>7</v>
      </c>
      <c r="L1526" s="9" t="s">
        <v>50</v>
      </c>
      <c r="M1526" s="9">
        <v>296492</v>
      </c>
      <c r="N1526" s="17" t="str">
        <f t="shared" si="134"/>
        <v>59_295-300</v>
      </c>
      <c r="O1526" s="17" t="str">
        <f t="shared" si="135"/>
        <v>29_290-300</v>
      </c>
      <c r="P1526" s="17" t="str">
        <f t="shared" si="136"/>
        <v>08_80&gt;</v>
      </c>
      <c r="Q1526" s="9" t="s">
        <v>892</v>
      </c>
      <c r="R1526" s="9" t="s">
        <v>954</v>
      </c>
      <c r="S1526" s="9">
        <f t="shared" si="133"/>
        <v>12749156</v>
      </c>
      <c r="T1526" s="9">
        <f t="shared" si="137"/>
        <v>168863</v>
      </c>
    </row>
    <row r="1527" spans="1:20" ht="14.45" x14ac:dyDescent="0.3">
      <c r="A1527" s="9">
        <v>32</v>
      </c>
      <c r="B1527" s="9" t="s">
        <v>10</v>
      </c>
      <c r="C1527" s="9" t="s">
        <v>903</v>
      </c>
      <c r="D1527" s="9" t="s">
        <v>228</v>
      </c>
      <c r="E1527" s="9" t="s">
        <v>223</v>
      </c>
      <c r="F1527" s="9" t="s">
        <v>1</v>
      </c>
      <c r="G1527" s="9" t="s">
        <v>661</v>
      </c>
      <c r="H1527" s="9" t="s">
        <v>784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34"/>
        <v>32_160-165</v>
      </c>
      <c r="O1527" s="17" t="str">
        <f t="shared" si="135"/>
        <v>16_160-170</v>
      </c>
      <c r="P1527" s="17" t="str">
        <f t="shared" si="136"/>
        <v>08_80&gt;</v>
      </c>
      <c r="Q1527" s="9" t="s">
        <v>892</v>
      </c>
      <c r="R1527" s="9" t="s">
        <v>954</v>
      </c>
      <c r="S1527" s="9">
        <f t="shared" si="133"/>
        <v>5161440</v>
      </c>
      <c r="T1527" s="9">
        <f t="shared" si="137"/>
        <v>68363</v>
      </c>
    </row>
    <row r="1528" spans="1:20" ht="14.45" x14ac:dyDescent="0.3">
      <c r="A1528" s="9">
        <v>334</v>
      </c>
      <c r="B1528" s="9" t="s">
        <v>10</v>
      </c>
      <c r="C1528" s="9" t="s">
        <v>904</v>
      </c>
      <c r="D1528" s="9" t="s">
        <v>225</v>
      </c>
      <c r="E1528" s="9" t="s">
        <v>223</v>
      </c>
      <c r="F1528" s="9" t="s">
        <v>1</v>
      </c>
      <c r="G1528" s="9" t="s">
        <v>661</v>
      </c>
      <c r="H1528" s="9" t="s">
        <v>775</v>
      </c>
      <c r="I1528" s="9">
        <v>15</v>
      </c>
      <c r="J1528" s="9" t="s">
        <v>905</v>
      </c>
      <c r="L1528" s="9" t="s">
        <v>50</v>
      </c>
      <c r="M1528" s="9">
        <v>187660</v>
      </c>
      <c r="N1528" s="17" t="str">
        <f t="shared" si="134"/>
        <v>37_185-190</v>
      </c>
      <c r="O1528" s="17" t="str">
        <f t="shared" si="135"/>
        <v>18_180-190</v>
      </c>
      <c r="P1528" s="17" t="str">
        <f t="shared" si="136"/>
        <v>08_80&gt;</v>
      </c>
      <c r="Q1528" s="9" t="s">
        <v>892</v>
      </c>
      <c r="R1528" s="9" t="s">
        <v>954</v>
      </c>
      <c r="S1528" s="9">
        <f t="shared" si="133"/>
        <v>62678440</v>
      </c>
      <c r="T1528" s="9">
        <f t="shared" si="137"/>
        <v>830178</v>
      </c>
    </row>
    <row r="1529" spans="1:20" ht="14.45" x14ac:dyDescent="0.3">
      <c r="A1529" s="9">
        <v>3</v>
      </c>
      <c r="B1529" s="9" t="s">
        <v>13</v>
      </c>
      <c r="C1529" s="9" t="s">
        <v>400</v>
      </c>
      <c r="D1529" s="9" t="s">
        <v>225</v>
      </c>
      <c r="E1529" s="9" t="s">
        <v>223</v>
      </c>
      <c r="F1529" s="9" t="s">
        <v>5</v>
      </c>
      <c r="G1529" s="9" t="s">
        <v>350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34"/>
        <v>43_215-220</v>
      </c>
      <c r="O1529" s="17" t="str">
        <f t="shared" si="135"/>
        <v>21_210-220</v>
      </c>
      <c r="P1529" s="17" t="str">
        <f t="shared" si="136"/>
        <v>08_80&gt;</v>
      </c>
      <c r="Q1529" s="9" t="s">
        <v>892</v>
      </c>
      <c r="R1529" s="9" t="s">
        <v>954</v>
      </c>
      <c r="S1529" s="9">
        <f t="shared" si="133"/>
        <v>648468</v>
      </c>
      <c r="T1529" s="9">
        <f t="shared" si="137"/>
        <v>8589</v>
      </c>
    </row>
    <row r="1530" spans="1:20" ht="14.45" x14ac:dyDescent="0.3">
      <c r="A1530" s="9">
        <v>29</v>
      </c>
      <c r="B1530" s="9" t="s">
        <v>13</v>
      </c>
      <c r="C1530" s="9" t="s">
        <v>906</v>
      </c>
      <c r="D1530" s="9" t="s">
        <v>225</v>
      </c>
      <c r="E1530" s="9" t="s">
        <v>223</v>
      </c>
      <c r="F1530" s="9" t="s">
        <v>5</v>
      </c>
      <c r="G1530" s="9" t="s">
        <v>350</v>
      </c>
      <c r="H1530" s="9" t="s">
        <v>342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34"/>
        <v>39_195-200</v>
      </c>
      <c r="O1530" s="17" t="str">
        <f t="shared" si="135"/>
        <v>19_190-200</v>
      </c>
      <c r="P1530" s="17" t="str">
        <f t="shared" si="136"/>
        <v>08_80&gt;</v>
      </c>
      <c r="Q1530" s="9" t="s">
        <v>892</v>
      </c>
      <c r="R1530" s="9" t="s">
        <v>954</v>
      </c>
      <c r="S1530" s="9">
        <f t="shared" si="133"/>
        <v>5785355</v>
      </c>
      <c r="T1530" s="9">
        <f t="shared" si="137"/>
        <v>76627</v>
      </c>
    </row>
    <row r="1531" spans="1:20" ht="14.45" x14ac:dyDescent="0.3">
      <c r="A1531" s="9">
        <v>2809</v>
      </c>
      <c r="B1531" s="9" t="s">
        <v>13</v>
      </c>
      <c r="C1531" s="9" t="s">
        <v>613</v>
      </c>
      <c r="D1531" s="9" t="s">
        <v>224</v>
      </c>
      <c r="E1531" s="9" t="s">
        <v>223</v>
      </c>
      <c r="F1531" s="9" t="s">
        <v>5</v>
      </c>
      <c r="G1531" s="9" t="s">
        <v>182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34"/>
        <v>8_40-45</v>
      </c>
      <c r="O1531" s="17" t="str">
        <f t="shared" si="135"/>
        <v>4_40-50</v>
      </c>
      <c r="P1531" s="17" t="str">
        <f t="shared" si="136"/>
        <v>04_40-50</v>
      </c>
      <c r="Q1531" s="9" t="s">
        <v>892</v>
      </c>
      <c r="R1531" s="9" t="s">
        <v>954</v>
      </c>
      <c r="S1531" s="9">
        <f t="shared" si="133"/>
        <v>114076299</v>
      </c>
      <c r="T1531" s="9">
        <f t="shared" si="137"/>
        <v>1510944</v>
      </c>
    </row>
    <row r="1532" spans="1:20" ht="14.45" x14ac:dyDescent="0.3">
      <c r="A1532" s="9">
        <v>9</v>
      </c>
      <c r="B1532" s="9" t="s">
        <v>13</v>
      </c>
      <c r="C1532" s="9" t="s">
        <v>825</v>
      </c>
      <c r="D1532" s="9" t="s">
        <v>224</v>
      </c>
      <c r="E1532" s="9" t="s">
        <v>223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34"/>
        <v>13_65-70</v>
      </c>
      <c r="O1532" s="17" t="str">
        <f t="shared" si="135"/>
        <v>6_60-70</v>
      </c>
      <c r="P1532" s="17" t="str">
        <f t="shared" si="136"/>
        <v>06_60-70</v>
      </c>
      <c r="Q1532" s="9" t="s">
        <v>892</v>
      </c>
      <c r="R1532" s="9" t="s">
        <v>954</v>
      </c>
      <c r="S1532" s="9">
        <f t="shared" si="133"/>
        <v>618831</v>
      </c>
      <c r="T1532" s="9">
        <f t="shared" si="137"/>
        <v>8196</v>
      </c>
    </row>
    <row r="1533" spans="1:20" ht="14.45" x14ac:dyDescent="0.3">
      <c r="A1533" s="9">
        <v>347</v>
      </c>
      <c r="B1533" s="9" t="s">
        <v>13</v>
      </c>
      <c r="C1533" s="9" t="s">
        <v>693</v>
      </c>
      <c r="D1533" s="9" t="s">
        <v>222</v>
      </c>
      <c r="E1533" s="9" t="s">
        <v>223</v>
      </c>
      <c r="F1533" s="9" t="s">
        <v>5</v>
      </c>
      <c r="G1533" s="9" t="s">
        <v>93</v>
      </c>
      <c r="H1533" s="9" t="s">
        <v>694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34"/>
        <v>6_30-35</v>
      </c>
      <c r="O1533" s="17" t="str">
        <f t="shared" si="135"/>
        <v>3_30-40</v>
      </c>
      <c r="P1533" s="17" t="str">
        <f t="shared" si="136"/>
        <v>03_30-40</v>
      </c>
      <c r="Q1533" s="9" t="s">
        <v>892</v>
      </c>
      <c r="R1533" s="9" t="s">
        <v>954</v>
      </c>
      <c r="S1533" s="9">
        <f t="shared" si="133"/>
        <v>11677591</v>
      </c>
      <c r="T1533" s="9">
        <f t="shared" si="137"/>
        <v>154670</v>
      </c>
    </row>
    <row r="1534" spans="1:20" ht="14.45" x14ac:dyDescent="0.3">
      <c r="A1534" s="9">
        <v>145</v>
      </c>
      <c r="B1534" s="9" t="s">
        <v>13</v>
      </c>
      <c r="C1534" s="9" t="s">
        <v>200</v>
      </c>
      <c r="D1534" s="9" t="s">
        <v>222</v>
      </c>
      <c r="E1534" s="9" t="s">
        <v>223</v>
      </c>
      <c r="F1534" s="9" t="s">
        <v>5</v>
      </c>
      <c r="G1534" s="9" t="s">
        <v>182</v>
      </c>
      <c r="H1534" s="9" t="s">
        <v>181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34"/>
        <v>12_60-65</v>
      </c>
      <c r="O1534" s="17" t="str">
        <f t="shared" si="135"/>
        <v>6_60-70</v>
      </c>
      <c r="P1534" s="17" t="str">
        <f t="shared" si="136"/>
        <v>06_60-70</v>
      </c>
      <c r="Q1534" s="9" t="s">
        <v>892</v>
      </c>
      <c r="R1534" s="9" t="s">
        <v>954</v>
      </c>
      <c r="S1534" s="9">
        <f t="shared" si="133"/>
        <v>8761480</v>
      </c>
      <c r="T1534" s="9">
        <f t="shared" si="137"/>
        <v>116046</v>
      </c>
    </row>
    <row r="1535" spans="1:20" ht="14.45" x14ac:dyDescent="0.3">
      <c r="A1535" s="9">
        <v>12</v>
      </c>
      <c r="B1535" s="9" t="s">
        <v>13</v>
      </c>
      <c r="C1535" s="9" t="s">
        <v>695</v>
      </c>
      <c r="D1535" s="9" t="s">
        <v>228</v>
      </c>
      <c r="E1535" s="9" t="s">
        <v>223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34"/>
        <v>12_60-65</v>
      </c>
      <c r="O1535" s="17" t="str">
        <f t="shared" si="135"/>
        <v>6_60-70</v>
      </c>
      <c r="P1535" s="17" t="str">
        <f t="shared" si="136"/>
        <v>06_60-70</v>
      </c>
      <c r="Q1535" s="9" t="s">
        <v>892</v>
      </c>
      <c r="R1535" s="9" t="s">
        <v>954</v>
      </c>
      <c r="S1535" s="9">
        <f t="shared" si="133"/>
        <v>733200</v>
      </c>
      <c r="T1535" s="9">
        <f t="shared" si="137"/>
        <v>9711</v>
      </c>
    </row>
    <row r="1536" spans="1:20" ht="14.45" x14ac:dyDescent="0.3">
      <c r="A1536" s="9">
        <v>3</v>
      </c>
      <c r="B1536" s="9" t="s">
        <v>13</v>
      </c>
      <c r="C1536" s="9" t="s">
        <v>907</v>
      </c>
      <c r="D1536" s="9" t="s">
        <v>222</v>
      </c>
      <c r="E1536" s="9" t="s">
        <v>223</v>
      </c>
      <c r="F1536" s="9" t="s">
        <v>5</v>
      </c>
      <c r="G1536" s="9" t="s">
        <v>182</v>
      </c>
      <c r="H1536" s="9" t="s">
        <v>174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34"/>
        <v>12_60-65</v>
      </c>
      <c r="O1536" s="17" t="str">
        <f t="shared" si="135"/>
        <v>6_60-70</v>
      </c>
      <c r="P1536" s="17" t="str">
        <f t="shared" si="136"/>
        <v>06_60-70</v>
      </c>
      <c r="Q1536" s="9" t="s">
        <v>892</v>
      </c>
      <c r="R1536" s="9" t="s">
        <v>954</v>
      </c>
      <c r="S1536" s="9">
        <f t="shared" si="133"/>
        <v>187650</v>
      </c>
      <c r="T1536" s="9">
        <f t="shared" si="137"/>
        <v>2485</v>
      </c>
    </row>
    <row r="1537" spans="1:20" ht="14.45" x14ac:dyDescent="0.3">
      <c r="A1537" s="9">
        <v>9</v>
      </c>
      <c r="B1537" s="9" t="s">
        <v>13</v>
      </c>
      <c r="C1537" s="9" t="s">
        <v>575</v>
      </c>
      <c r="D1537" s="9" t="s">
        <v>228</v>
      </c>
      <c r="E1537" s="9" t="s">
        <v>223</v>
      </c>
      <c r="F1537" s="9" t="s">
        <v>5</v>
      </c>
      <c r="G1537" s="9" t="s">
        <v>518</v>
      </c>
      <c r="H1537" s="9" t="s">
        <v>398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34"/>
        <v>18_90-95</v>
      </c>
      <c r="O1537" s="17" t="str">
        <f t="shared" si="135"/>
        <v>9_90-100</v>
      </c>
      <c r="P1537" s="17" t="str">
        <f t="shared" si="136"/>
        <v>08_80&gt;</v>
      </c>
      <c r="Q1537" s="9" t="s">
        <v>892</v>
      </c>
      <c r="R1537" s="9" t="s">
        <v>954</v>
      </c>
      <c r="S1537" s="9">
        <f t="shared" si="133"/>
        <v>836811</v>
      </c>
      <c r="T1537" s="9">
        <f t="shared" si="137"/>
        <v>11084</v>
      </c>
    </row>
    <row r="1538" spans="1:20" ht="14.45" x14ac:dyDescent="0.3">
      <c r="A1538" s="9">
        <v>197</v>
      </c>
      <c r="B1538" s="9" t="s">
        <v>13</v>
      </c>
      <c r="C1538" s="9" t="s">
        <v>401</v>
      </c>
      <c r="D1538" s="9" t="s">
        <v>225</v>
      </c>
      <c r="E1538" s="9" t="s">
        <v>223</v>
      </c>
      <c r="F1538" s="9" t="s">
        <v>5</v>
      </c>
      <c r="G1538" s="9" t="s">
        <v>350</v>
      </c>
      <c r="H1538" s="9" t="s">
        <v>402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34"/>
        <v>13_65-70</v>
      </c>
      <c r="O1538" s="17" t="str">
        <f t="shared" si="135"/>
        <v>6_60-70</v>
      </c>
      <c r="P1538" s="17" t="str">
        <f t="shared" si="136"/>
        <v>06_60-70</v>
      </c>
      <c r="Q1538" s="9" t="s">
        <v>892</v>
      </c>
      <c r="R1538" s="9" t="s">
        <v>954</v>
      </c>
      <c r="S1538" s="9">
        <f t="shared" si="133"/>
        <v>13465147</v>
      </c>
      <c r="T1538" s="9">
        <f t="shared" si="137"/>
        <v>178346</v>
      </c>
    </row>
    <row r="1539" spans="1:20" ht="14.45" x14ac:dyDescent="0.3">
      <c r="A1539" s="9">
        <v>3</v>
      </c>
      <c r="B1539" s="9" t="s">
        <v>13</v>
      </c>
      <c r="C1539" s="9" t="s">
        <v>826</v>
      </c>
      <c r="D1539" s="9" t="s">
        <v>225</v>
      </c>
      <c r="E1539" s="9" t="s">
        <v>223</v>
      </c>
      <c r="F1539" s="9" t="s">
        <v>5</v>
      </c>
      <c r="G1539" s="9" t="s">
        <v>350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34"/>
        <v>22_110-115</v>
      </c>
      <c r="O1539" s="17" t="str">
        <f t="shared" si="135"/>
        <v>11_110-120</v>
      </c>
      <c r="P1539" s="17" t="str">
        <f t="shared" si="136"/>
        <v>08_80&gt;</v>
      </c>
      <c r="Q1539" s="9" t="s">
        <v>892</v>
      </c>
      <c r="R1539" s="9" t="s">
        <v>954</v>
      </c>
      <c r="S1539" s="9">
        <f t="shared" ref="S1539:S1602" si="138">M1539*A1539</f>
        <v>340341</v>
      </c>
      <c r="T1539" s="9">
        <f t="shared" si="137"/>
        <v>4508</v>
      </c>
    </row>
    <row r="1540" spans="1:20" ht="14.45" x14ac:dyDescent="0.3">
      <c r="A1540" s="9">
        <v>224</v>
      </c>
      <c r="B1540" s="9" t="s">
        <v>13</v>
      </c>
      <c r="C1540" s="9" t="s">
        <v>403</v>
      </c>
      <c r="D1540" s="9" t="s">
        <v>225</v>
      </c>
      <c r="E1540" s="9" t="s">
        <v>223</v>
      </c>
      <c r="F1540" s="9" t="s">
        <v>5</v>
      </c>
      <c r="G1540" s="9" t="s">
        <v>350</v>
      </c>
      <c r="H1540" s="9" t="s">
        <v>404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34"/>
        <v>20_100-105</v>
      </c>
      <c r="O1540" s="17" t="str">
        <f t="shared" si="135"/>
        <v>10_100-110</v>
      </c>
      <c r="P1540" s="17" t="str">
        <f t="shared" si="136"/>
        <v>08_80&gt;</v>
      </c>
      <c r="Q1540" s="9" t="s">
        <v>892</v>
      </c>
      <c r="R1540" s="9" t="s">
        <v>954</v>
      </c>
      <c r="S1540" s="9">
        <f t="shared" si="138"/>
        <v>22768032</v>
      </c>
      <c r="T1540" s="9">
        <f t="shared" si="137"/>
        <v>301563</v>
      </c>
    </row>
    <row r="1541" spans="1:20" ht="14.45" x14ac:dyDescent="0.3">
      <c r="A1541" s="9">
        <v>9</v>
      </c>
      <c r="B1541" s="9" t="s">
        <v>13</v>
      </c>
      <c r="C1541" s="9" t="s">
        <v>827</v>
      </c>
      <c r="D1541" s="9" t="s">
        <v>225</v>
      </c>
      <c r="E1541" s="9" t="s">
        <v>223</v>
      </c>
      <c r="F1541" s="9" t="s">
        <v>1</v>
      </c>
      <c r="G1541" s="9" t="s">
        <v>71</v>
      </c>
      <c r="H1541" s="9" t="s">
        <v>828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34"/>
        <v>20_100-105</v>
      </c>
      <c r="O1541" s="17" t="str">
        <f t="shared" si="135"/>
        <v>10_100-110</v>
      </c>
      <c r="P1541" s="17" t="str">
        <f t="shared" si="136"/>
        <v>08_80&gt;</v>
      </c>
      <c r="Q1541" s="9" t="s">
        <v>892</v>
      </c>
      <c r="R1541" s="9" t="s">
        <v>954</v>
      </c>
      <c r="S1541" s="9">
        <f t="shared" si="138"/>
        <v>919512</v>
      </c>
      <c r="T1541" s="9">
        <f t="shared" si="137"/>
        <v>12179</v>
      </c>
    </row>
    <row r="1542" spans="1:20" ht="14.45" x14ac:dyDescent="0.3">
      <c r="A1542" s="9">
        <v>36</v>
      </c>
      <c r="B1542" s="9" t="s">
        <v>13</v>
      </c>
      <c r="C1542" s="9" t="s">
        <v>198</v>
      </c>
      <c r="D1542" s="9" t="s">
        <v>225</v>
      </c>
      <c r="E1542" s="9" t="s">
        <v>223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34"/>
        <v>19_95-100</v>
      </c>
      <c r="O1542" s="17" t="str">
        <f t="shared" si="135"/>
        <v>9_90-100</v>
      </c>
      <c r="P1542" s="17" t="str">
        <f t="shared" si="136"/>
        <v>08_80&gt;</v>
      </c>
      <c r="Q1542" s="9" t="s">
        <v>892</v>
      </c>
      <c r="R1542" s="9" t="s">
        <v>954</v>
      </c>
      <c r="S1542" s="9">
        <f t="shared" si="138"/>
        <v>3575484</v>
      </c>
      <c r="T1542" s="9">
        <f t="shared" si="137"/>
        <v>47357</v>
      </c>
    </row>
    <row r="1543" spans="1:20" ht="14.45" x14ac:dyDescent="0.3">
      <c r="A1543" s="9">
        <v>36</v>
      </c>
      <c r="B1543" s="9" t="s">
        <v>13</v>
      </c>
      <c r="C1543" s="9" t="s">
        <v>485</v>
      </c>
      <c r="D1543" s="9" t="s">
        <v>225</v>
      </c>
      <c r="E1543" s="9" t="s">
        <v>223</v>
      </c>
      <c r="F1543" s="9" t="s">
        <v>5</v>
      </c>
      <c r="G1543" s="9" t="s">
        <v>350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34"/>
        <v>26_130-135</v>
      </c>
      <c r="O1543" s="17" t="str">
        <f t="shared" si="135"/>
        <v>13_130-140</v>
      </c>
      <c r="P1543" s="17" t="str">
        <f t="shared" si="136"/>
        <v>08_80&gt;</v>
      </c>
      <c r="Q1543" s="9" t="s">
        <v>892</v>
      </c>
      <c r="R1543" s="9" t="s">
        <v>954</v>
      </c>
      <c r="S1543" s="9">
        <f t="shared" si="138"/>
        <v>4784652</v>
      </c>
      <c r="T1543" s="9">
        <f t="shared" si="137"/>
        <v>63373</v>
      </c>
    </row>
    <row r="1544" spans="1:20" ht="14.45" x14ac:dyDescent="0.3">
      <c r="A1544" s="9">
        <v>20</v>
      </c>
      <c r="B1544" s="9" t="s">
        <v>13</v>
      </c>
      <c r="C1544" s="9" t="s">
        <v>698</v>
      </c>
      <c r="D1544" s="9" t="s">
        <v>229</v>
      </c>
      <c r="E1544" s="9" t="s">
        <v>227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34"/>
        <v>9_45-50</v>
      </c>
      <c r="O1544" s="17" t="str">
        <f t="shared" si="135"/>
        <v>4_40-50</v>
      </c>
      <c r="P1544" s="17" t="str">
        <f t="shared" si="136"/>
        <v>04_40-50</v>
      </c>
      <c r="Q1544" s="9" t="s">
        <v>892</v>
      </c>
      <c r="R1544" s="9" t="s">
        <v>954</v>
      </c>
      <c r="S1544" s="9">
        <f t="shared" si="138"/>
        <v>970860</v>
      </c>
      <c r="T1544" s="9">
        <f t="shared" si="137"/>
        <v>12859</v>
      </c>
    </row>
    <row r="1545" spans="1:20" ht="14.45" x14ac:dyDescent="0.3">
      <c r="A1545" s="9">
        <v>37</v>
      </c>
      <c r="B1545" s="9" t="s">
        <v>13</v>
      </c>
      <c r="C1545" s="9" t="s">
        <v>155</v>
      </c>
      <c r="D1545" s="9" t="s">
        <v>228</v>
      </c>
      <c r="E1545" s="9" t="s">
        <v>227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34"/>
        <v>14_70-75</v>
      </c>
      <c r="O1545" s="17" t="str">
        <f t="shared" si="135"/>
        <v>7_70-80</v>
      </c>
      <c r="P1545" s="17" t="str">
        <f t="shared" si="136"/>
        <v>07_70-80</v>
      </c>
      <c r="Q1545" s="9" t="s">
        <v>892</v>
      </c>
      <c r="R1545" s="9" t="s">
        <v>954</v>
      </c>
      <c r="S1545" s="9">
        <f t="shared" si="138"/>
        <v>2638803</v>
      </c>
      <c r="T1545" s="9">
        <f t="shared" si="137"/>
        <v>34951</v>
      </c>
    </row>
    <row r="1546" spans="1:20" ht="14.45" x14ac:dyDescent="0.3">
      <c r="A1546" s="9">
        <v>4690</v>
      </c>
      <c r="B1546" s="9" t="s">
        <v>13</v>
      </c>
      <c r="C1546" s="9" t="s">
        <v>457</v>
      </c>
      <c r="D1546" s="9" t="s">
        <v>228</v>
      </c>
      <c r="E1546" s="9" t="s">
        <v>227</v>
      </c>
      <c r="F1546" s="9" t="s">
        <v>5</v>
      </c>
      <c r="G1546" s="9" t="s">
        <v>169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34"/>
        <v>13_65-70</v>
      </c>
      <c r="O1546" s="17" t="str">
        <f t="shared" si="135"/>
        <v>6_60-70</v>
      </c>
      <c r="P1546" s="17" t="str">
        <f t="shared" si="136"/>
        <v>06_60-70</v>
      </c>
      <c r="Q1546" s="9" t="s">
        <v>892</v>
      </c>
      <c r="R1546" s="9" t="s">
        <v>954</v>
      </c>
      <c r="S1546" s="9">
        <f t="shared" si="138"/>
        <v>306510260</v>
      </c>
      <c r="T1546" s="9">
        <f t="shared" si="137"/>
        <v>4059739</v>
      </c>
    </row>
    <row r="1547" spans="1:20" ht="14.45" x14ac:dyDescent="0.3">
      <c r="A1547" s="9">
        <v>800</v>
      </c>
      <c r="B1547" s="9" t="s">
        <v>13</v>
      </c>
      <c r="C1547" s="9" t="s">
        <v>453</v>
      </c>
      <c r="D1547" s="9" t="s">
        <v>222</v>
      </c>
      <c r="E1547" s="9" t="s">
        <v>227</v>
      </c>
      <c r="F1547" s="9" t="s">
        <v>5</v>
      </c>
      <c r="G1547" s="9" t="s">
        <v>169</v>
      </c>
      <c r="H1547" s="9" t="s">
        <v>454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34"/>
        <v>10_50-55</v>
      </c>
      <c r="O1547" s="17" t="str">
        <f t="shared" si="135"/>
        <v>5_50-60</v>
      </c>
      <c r="P1547" s="17" t="str">
        <f t="shared" si="136"/>
        <v>05_50-60</v>
      </c>
      <c r="Q1547" s="9" t="s">
        <v>892</v>
      </c>
      <c r="R1547" s="9" t="s">
        <v>954</v>
      </c>
      <c r="S1547" s="9">
        <f t="shared" si="138"/>
        <v>42371200</v>
      </c>
      <c r="T1547" s="9">
        <f t="shared" si="137"/>
        <v>561208</v>
      </c>
    </row>
    <row r="1548" spans="1:20" ht="14.45" x14ac:dyDescent="0.3">
      <c r="A1548" s="9">
        <v>118</v>
      </c>
      <c r="B1548" s="9" t="s">
        <v>13</v>
      </c>
      <c r="C1548" s="9" t="s">
        <v>353</v>
      </c>
      <c r="D1548" s="9" t="s">
        <v>228</v>
      </c>
      <c r="E1548" s="9" t="s">
        <v>227</v>
      </c>
      <c r="F1548" s="9" t="s">
        <v>5</v>
      </c>
      <c r="G1548" s="9" t="s">
        <v>169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34"/>
        <v>16_80-85</v>
      </c>
      <c r="O1548" s="17" t="str">
        <f t="shared" si="135"/>
        <v>8_80-90</v>
      </c>
      <c r="P1548" s="17" t="str">
        <f t="shared" si="136"/>
        <v>08_80&gt;</v>
      </c>
      <c r="Q1548" s="9" t="s">
        <v>892</v>
      </c>
      <c r="R1548" s="9" t="s">
        <v>954</v>
      </c>
      <c r="S1548" s="9">
        <f t="shared" si="138"/>
        <v>9728982</v>
      </c>
      <c r="T1548" s="9">
        <f t="shared" si="137"/>
        <v>128861</v>
      </c>
    </row>
    <row r="1549" spans="1:20" ht="14.45" x14ac:dyDescent="0.3">
      <c r="A1549" s="9">
        <v>37</v>
      </c>
      <c r="B1549" s="9" t="s">
        <v>13</v>
      </c>
      <c r="C1549" s="9" t="s">
        <v>699</v>
      </c>
      <c r="D1549" s="9" t="s">
        <v>228</v>
      </c>
      <c r="E1549" s="9" t="s">
        <v>227</v>
      </c>
      <c r="F1549" s="9" t="s">
        <v>5</v>
      </c>
      <c r="G1549" s="9" t="s">
        <v>518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34"/>
        <v>17_85-90</v>
      </c>
      <c r="O1549" s="17" t="str">
        <f t="shared" si="135"/>
        <v>8_80-90</v>
      </c>
      <c r="P1549" s="17" t="str">
        <f t="shared" si="136"/>
        <v>08_80&gt;</v>
      </c>
      <c r="Q1549" s="9" t="s">
        <v>892</v>
      </c>
      <c r="R1549" s="9" t="s">
        <v>954</v>
      </c>
      <c r="S1549" s="9">
        <f t="shared" si="138"/>
        <v>3213043</v>
      </c>
      <c r="T1549" s="9">
        <f t="shared" si="137"/>
        <v>42557</v>
      </c>
    </row>
    <row r="1550" spans="1:20" ht="14.45" x14ac:dyDescent="0.3">
      <c r="A1550" s="9">
        <v>5</v>
      </c>
      <c r="B1550" s="9" t="s">
        <v>13</v>
      </c>
      <c r="C1550" s="9" t="s">
        <v>830</v>
      </c>
      <c r="D1550" s="9" t="s">
        <v>228</v>
      </c>
      <c r="E1550" s="9" t="s">
        <v>227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34"/>
        <v>18_90-95</v>
      </c>
      <c r="O1550" s="17" t="str">
        <f t="shared" si="135"/>
        <v>9_90-100</v>
      </c>
      <c r="P1550" s="17" t="str">
        <f t="shared" si="136"/>
        <v>08_80&gt;</v>
      </c>
      <c r="Q1550" s="9" t="s">
        <v>892</v>
      </c>
      <c r="R1550" s="9" t="s">
        <v>954</v>
      </c>
      <c r="S1550" s="9">
        <f t="shared" si="138"/>
        <v>450785</v>
      </c>
      <c r="T1550" s="9">
        <f t="shared" si="137"/>
        <v>5971</v>
      </c>
    </row>
    <row r="1551" spans="1:20" ht="14.45" x14ac:dyDescent="0.3">
      <c r="A1551" s="9">
        <v>858</v>
      </c>
      <c r="B1551" s="9" t="s">
        <v>13</v>
      </c>
      <c r="C1551" s="9" t="s">
        <v>354</v>
      </c>
      <c r="D1551" s="9" t="s">
        <v>228</v>
      </c>
      <c r="E1551" s="9" t="s">
        <v>227</v>
      </c>
      <c r="F1551" s="9" t="s">
        <v>5</v>
      </c>
      <c r="G1551" s="9" t="s">
        <v>169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34"/>
        <v>17_85-90</v>
      </c>
      <c r="O1551" s="17" t="str">
        <f t="shared" si="135"/>
        <v>8_80-90</v>
      </c>
      <c r="P1551" s="17" t="str">
        <f t="shared" si="136"/>
        <v>08_80&gt;</v>
      </c>
      <c r="Q1551" s="9" t="s">
        <v>892</v>
      </c>
      <c r="R1551" s="9" t="s">
        <v>954</v>
      </c>
      <c r="S1551" s="9">
        <f t="shared" si="138"/>
        <v>73513440</v>
      </c>
      <c r="T1551" s="9">
        <f t="shared" si="137"/>
        <v>973688</v>
      </c>
    </row>
    <row r="1552" spans="1:20" ht="14.45" x14ac:dyDescent="0.3">
      <c r="A1552" s="9">
        <v>445</v>
      </c>
      <c r="B1552" s="9" t="s">
        <v>13</v>
      </c>
      <c r="C1552" s="9" t="s">
        <v>486</v>
      </c>
      <c r="D1552" s="9" t="s">
        <v>228</v>
      </c>
      <c r="E1552" s="9" t="s">
        <v>227</v>
      </c>
      <c r="F1552" s="9" t="s">
        <v>5</v>
      </c>
      <c r="G1552" s="9" t="s">
        <v>350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34"/>
        <v>18_90-95</v>
      </c>
      <c r="O1552" s="17" t="str">
        <f t="shared" si="135"/>
        <v>9_90-100</v>
      </c>
      <c r="P1552" s="17" t="str">
        <f t="shared" si="136"/>
        <v>08_80&gt;</v>
      </c>
      <c r="Q1552" s="9" t="s">
        <v>892</v>
      </c>
      <c r="R1552" s="9" t="s">
        <v>954</v>
      </c>
      <c r="S1552" s="9">
        <f t="shared" si="138"/>
        <v>41530960</v>
      </c>
      <c r="T1552" s="9">
        <f t="shared" si="137"/>
        <v>550079</v>
      </c>
    </row>
    <row r="1553" spans="1:20" ht="14.45" x14ac:dyDescent="0.3">
      <c r="A1553" s="9">
        <v>151</v>
      </c>
      <c r="B1553" s="9" t="s">
        <v>13</v>
      </c>
      <c r="C1553" s="9" t="s">
        <v>831</v>
      </c>
      <c r="D1553" s="9" t="s">
        <v>228</v>
      </c>
      <c r="E1553" s="9" t="s">
        <v>227</v>
      </c>
      <c r="F1553" s="9" t="s">
        <v>5</v>
      </c>
      <c r="G1553" s="9" t="s">
        <v>518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34"/>
        <v>18_90-95</v>
      </c>
      <c r="O1553" s="17" t="str">
        <f t="shared" si="135"/>
        <v>9_90-100</v>
      </c>
      <c r="P1553" s="17" t="str">
        <f t="shared" si="136"/>
        <v>08_80&gt;</v>
      </c>
      <c r="Q1553" s="9" t="s">
        <v>892</v>
      </c>
      <c r="R1553" s="9" t="s">
        <v>954</v>
      </c>
      <c r="S1553" s="9">
        <f t="shared" si="138"/>
        <v>14221784</v>
      </c>
      <c r="T1553" s="9">
        <f t="shared" si="137"/>
        <v>188368</v>
      </c>
    </row>
    <row r="1554" spans="1:20" ht="14.45" x14ac:dyDescent="0.3">
      <c r="A1554" s="9">
        <v>6</v>
      </c>
      <c r="B1554" s="9" t="s">
        <v>13</v>
      </c>
      <c r="C1554" s="9" t="s">
        <v>131</v>
      </c>
      <c r="D1554" s="9" t="s">
        <v>224</v>
      </c>
      <c r="E1554" s="9" t="s">
        <v>227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34"/>
        <v>17_85-90</v>
      </c>
      <c r="O1554" s="17" t="str">
        <f t="shared" si="135"/>
        <v>8_80-90</v>
      </c>
      <c r="P1554" s="17" t="str">
        <f t="shared" si="136"/>
        <v>08_80&gt;</v>
      </c>
      <c r="Q1554" s="9" t="s">
        <v>892</v>
      </c>
      <c r="R1554" s="9" t="s">
        <v>954</v>
      </c>
      <c r="S1554" s="9">
        <f t="shared" si="138"/>
        <v>514080</v>
      </c>
      <c r="T1554" s="9">
        <f t="shared" si="137"/>
        <v>6809</v>
      </c>
    </row>
    <row r="1555" spans="1:20" ht="14.45" x14ac:dyDescent="0.3">
      <c r="A1555" s="9">
        <v>87</v>
      </c>
      <c r="B1555" s="9" t="s">
        <v>13</v>
      </c>
      <c r="C1555" s="9" t="s">
        <v>406</v>
      </c>
      <c r="D1555" s="9" t="s">
        <v>224</v>
      </c>
      <c r="E1555" s="9" t="s">
        <v>227</v>
      </c>
      <c r="F1555" s="9" t="s">
        <v>5</v>
      </c>
      <c r="G1555" s="9" t="s">
        <v>169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34"/>
        <v>17_85-90</v>
      </c>
      <c r="O1555" s="17" t="str">
        <f t="shared" si="135"/>
        <v>8_80-90</v>
      </c>
      <c r="P1555" s="17" t="str">
        <f t="shared" si="136"/>
        <v>08_80&gt;</v>
      </c>
      <c r="Q1555" s="9" t="s">
        <v>892</v>
      </c>
      <c r="R1555" s="9" t="s">
        <v>954</v>
      </c>
      <c r="S1555" s="9">
        <f t="shared" si="138"/>
        <v>7419099</v>
      </c>
      <c r="T1555" s="9">
        <f t="shared" si="137"/>
        <v>98266</v>
      </c>
    </row>
    <row r="1556" spans="1:20" ht="14.45" x14ac:dyDescent="0.3">
      <c r="A1556" s="9">
        <v>104</v>
      </c>
      <c r="B1556" s="9" t="s">
        <v>13</v>
      </c>
      <c r="C1556" s="9" t="s">
        <v>412</v>
      </c>
      <c r="D1556" s="9" t="s">
        <v>224</v>
      </c>
      <c r="E1556" s="9" t="s">
        <v>227</v>
      </c>
      <c r="F1556" s="9" t="s">
        <v>5</v>
      </c>
      <c r="G1556" s="9" t="s">
        <v>169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34"/>
        <v>17_85-90</v>
      </c>
      <c r="O1556" s="17" t="str">
        <f t="shared" si="135"/>
        <v>8_80-90</v>
      </c>
      <c r="P1556" s="17" t="str">
        <f t="shared" si="136"/>
        <v>08_80&gt;</v>
      </c>
      <c r="Q1556" s="9" t="s">
        <v>892</v>
      </c>
      <c r="R1556" s="9" t="s">
        <v>954</v>
      </c>
      <c r="S1556" s="9">
        <f t="shared" si="138"/>
        <v>9322872</v>
      </c>
      <c r="T1556" s="9">
        <f t="shared" si="137"/>
        <v>123482</v>
      </c>
    </row>
    <row r="1557" spans="1:20" ht="14.45" x14ac:dyDescent="0.3">
      <c r="A1557" s="9">
        <v>200</v>
      </c>
      <c r="B1557" s="9" t="s">
        <v>13</v>
      </c>
      <c r="C1557" s="9" t="s">
        <v>701</v>
      </c>
      <c r="D1557" s="9" t="s">
        <v>222</v>
      </c>
      <c r="E1557" s="9" t="s">
        <v>227</v>
      </c>
      <c r="F1557" s="9" t="s">
        <v>5</v>
      </c>
      <c r="G1557" s="9" t="s">
        <v>518</v>
      </c>
      <c r="H1557" s="9" t="s">
        <v>563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34"/>
        <v>18_90-95</v>
      </c>
      <c r="O1557" s="17" t="str">
        <f t="shared" si="135"/>
        <v>9_90-100</v>
      </c>
      <c r="P1557" s="17" t="str">
        <f t="shared" si="136"/>
        <v>08_80&gt;</v>
      </c>
      <c r="Q1557" s="9" t="s">
        <v>892</v>
      </c>
      <c r="R1557" s="9" t="s">
        <v>954</v>
      </c>
      <c r="S1557" s="9">
        <f t="shared" si="138"/>
        <v>18198000</v>
      </c>
      <c r="T1557" s="9">
        <f t="shared" si="137"/>
        <v>241033</v>
      </c>
    </row>
    <row r="1558" spans="1:20" ht="14.45" x14ac:dyDescent="0.3">
      <c r="A1558" s="9">
        <v>165</v>
      </c>
      <c r="B1558" s="9" t="s">
        <v>13</v>
      </c>
      <c r="C1558" s="9" t="s">
        <v>614</v>
      </c>
      <c r="D1558" s="9" t="s">
        <v>229</v>
      </c>
      <c r="E1558" s="9" t="s">
        <v>227</v>
      </c>
      <c r="F1558" s="9" t="s">
        <v>5</v>
      </c>
      <c r="G1558" s="9" t="s">
        <v>169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34"/>
        <v>23_115-120</v>
      </c>
      <c r="O1558" s="17" t="str">
        <f t="shared" si="135"/>
        <v>11_110-120</v>
      </c>
      <c r="P1558" s="17" t="str">
        <f t="shared" si="136"/>
        <v>08_80&gt;</v>
      </c>
      <c r="Q1558" s="9" t="s">
        <v>892</v>
      </c>
      <c r="R1558" s="9" t="s">
        <v>954</v>
      </c>
      <c r="S1558" s="9">
        <f t="shared" si="138"/>
        <v>19140000</v>
      </c>
      <c r="T1558" s="9">
        <f t="shared" si="137"/>
        <v>253510</v>
      </c>
    </row>
    <row r="1559" spans="1:20" ht="14.45" x14ac:dyDescent="0.3">
      <c r="A1559" s="9">
        <v>14</v>
      </c>
      <c r="B1559" s="9" t="s">
        <v>13</v>
      </c>
      <c r="C1559" s="9" t="s">
        <v>833</v>
      </c>
      <c r="D1559" s="9" t="s">
        <v>229</v>
      </c>
      <c r="E1559" s="9" t="s">
        <v>227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34"/>
        <v>37_185-190</v>
      </c>
      <c r="O1559" s="17" t="str">
        <f t="shared" si="135"/>
        <v>18_180-190</v>
      </c>
      <c r="P1559" s="17" t="str">
        <f t="shared" si="136"/>
        <v>08_80&gt;</v>
      </c>
      <c r="Q1559" s="9" t="s">
        <v>892</v>
      </c>
      <c r="R1559" s="9" t="s">
        <v>954</v>
      </c>
      <c r="S1559" s="9">
        <f t="shared" si="138"/>
        <v>2590000</v>
      </c>
      <c r="T1559" s="9">
        <f t="shared" si="137"/>
        <v>34305</v>
      </c>
    </row>
    <row r="1560" spans="1:20" ht="14.45" x14ac:dyDescent="0.3">
      <c r="A1560" s="9">
        <v>46</v>
      </c>
      <c r="B1560" s="9" t="s">
        <v>13</v>
      </c>
      <c r="C1560" s="9" t="s">
        <v>352</v>
      </c>
      <c r="D1560" s="9" t="s">
        <v>228</v>
      </c>
      <c r="E1560" s="9" t="s">
        <v>227</v>
      </c>
      <c r="F1560" s="9" t="s">
        <v>5</v>
      </c>
      <c r="G1560" s="9" t="s">
        <v>169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34"/>
        <v>19_95-100</v>
      </c>
      <c r="O1560" s="17" t="str">
        <f t="shared" si="135"/>
        <v>9_90-100</v>
      </c>
      <c r="P1560" s="17" t="str">
        <f t="shared" si="136"/>
        <v>08_80&gt;</v>
      </c>
      <c r="Q1560" s="9" t="s">
        <v>892</v>
      </c>
      <c r="R1560" s="9" t="s">
        <v>954</v>
      </c>
      <c r="S1560" s="9">
        <f t="shared" si="138"/>
        <v>4569824</v>
      </c>
      <c r="T1560" s="9">
        <f t="shared" si="137"/>
        <v>60527</v>
      </c>
    </row>
    <row r="1561" spans="1:20" ht="14.45" x14ac:dyDescent="0.3">
      <c r="A1561" s="9">
        <v>35</v>
      </c>
      <c r="B1561" s="9" t="s">
        <v>13</v>
      </c>
      <c r="C1561" s="9" t="s">
        <v>908</v>
      </c>
      <c r="D1561" s="9" t="s">
        <v>228</v>
      </c>
      <c r="E1561" s="9" t="s">
        <v>227</v>
      </c>
      <c r="F1561" s="9" t="s">
        <v>5</v>
      </c>
      <c r="G1561" s="9" t="s">
        <v>518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34"/>
        <v>19_95-100</v>
      </c>
      <c r="O1561" s="17" t="str">
        <f t="shared" si="135"/>
        <v>9_90-100</v>
      </c>
      <c r="P1561" s="17" t="str">
        <f t="shared" si="136"/>
        <v>08_80&gt;</v>
      </c>
      <c r="Q1561" s="9" t="s">
        <v>892</v>
      </c>
      <c r="R1561" s="9" t="s">
        <v>954</v>
      </c>
      <c r="S1561" s="9">
        <f t="shared" si="138"/>
        <v>3410050</v>
      </c>
      <c r="T1561" s="9">
        <f t="shared" si="137"/>
        <v>45166</v>
      </c>
    </row>
    <row r="1562" spans="1:20" ht="14.45" x14ac:dyDescent="0.3">
      <c r="A1562" s="9">
        <v>6</v>
      </c>
      <c r="B1562" s="9" t="s">
        <v>13</v>
      </c>
      <c r="C1562" s="9" t="s">
        <v>909</v>
      </c>
      <c r="D1562" s="9" t="s">
        <v>228</v>
      </c>
      <c r="E1562" s="9" t="s">
        <v>227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34"/>
        <v>17_85-90</v>
      </c>
      <c r="O1562" s="17" t="str">
        <f t="shared" si="135"/>
        <v>8_80-90</v>
      </c>
      <c r="P1562" s="17" t="str">
        <f t="shared" si="136"/>
        <v>08_80&gt;</v>
      </c>
      <c r="Q1562" s="9" t="s">
        <v>892</v>
      </c>
      <c r="R1562" s="9" t="s">
        <v>954</v>
      </c>
      <c r="S1562" s="9">
        <f t="shared" si="138"/>
        <v>521040</v>
      </c>
      <c r="T1562" s="9">
        <f t="shared" si="137"/>
        <v>6901</v>
      </c>
    </row>
    <row r="1563" spans="1:20" ht="14.45" x14ac:dyDescent="0.3">
      <c r="A1563" s="9">
        <v>168</v>
      </c>
      <c r="B1563" s="9" t="s">
        <v>13</v>
      </c>
      <c r="C1563" s="9" t="s">
        <v>407</v>
      </c>
      <c r="D1563" s="9" t="s">
        <v>228</v>
      </c>
      <c r="E1563" s="9" t="s">
        <v>227</v>
      </c>
      <c r="F1563" s="9" t="s">
        <v>5</v>
      </c>
      <c r="G1563" s="9" t="s">
        <v>169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34"/>
        <v>21_105-110</v>
      </c>
      <c r="O1563" s="17" t="str">
        <f t="shared" si="135"/>
        <v>10_100-110</v>
      </c>
      <c r="P1563" s="17" t="str">
        <f t="shared" si="136"/>
        <v>08_80&gt;</v>
      </c>
      <c r="Q1563" s="9" t="s">
        <v>892</v>
      </c>
      <c r="R1563" s="9" t="s">
        <v>954</v>
      </c>
      <c r="S1563" s="9">
        <f t="shared" si="138"/>
        <v>17794392</v>
      </c>
      <c r="T1563" s="9">
        <f t="shared" si="137"/>
        <v>235687</v>
      </c>
    </row>
    <row r="1564" spans="1:20" ht="14.45" x14ac:dyDescent="0.3">
      <c r="A1564" s="9">
        <v>3</v>
      </c>
      <c r="B1564" s="9" t="s">
        <v>13</v>
      </c>
      <c r="C1564" s="9" t="s">
        <v>702</v>
      </c>
      <c r="D1564" s="9" t="s">
        <v>228</v>
      </c>
      <c r="E1564" s="9" t="s">
        <v>227</v>
      </c>
      <c r="F1564" s="9" t="s">
        <v>5</v>
      </c>
      <c r="G1564" s="9" t="s">
        <v>169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34"/>
        <v>26_130-135</v>
      </c>
      <c r="O1564" s="17" t="str">
        <f t="shared" si="135"/>
        <v>13_130-140</v>
      </c>
      <c r="P1564" s="17" t="str">
        <f t="shared" si="136"/>
        <v>08_80&gt;</v>
      </c>
      <c r="Q1564" s="9" t="s">
        <v>892</v>
      </c>
      <c r="R1564" s="9" t="s">
        <v>954</v>
      </c>
      <c r="S1564" s="9">
        <f t="shared" si="138"/>
        <v>400500</v>
      </c>
      <c r="T1564" s="9">
        <f t="shared" si="137"/>
        <v>5305</v>
      </c>
    </row>
    <row r="1565" spans="1:20" ht="14.45" x14ac:dyDescent="0.3">
      <c r="A1565" s="9">
        <v>78</v>
      </c>
      <c r="B1565" s="9" t="s">
        <v>13</v>
      </c>
      <c r="C1565" s="9" t="s">
        <v>910</v>
      </c>
      <c r="D1565" s="9" t="s">
        <v>228</v>
      </c>
      <c r="E1565" s="9" t="s">
        <v>227</v>
      </c>
      <c r="F1565" s="9" t="s">
        <v>5</v>
      </c>
      <c r="G1565" s="9" t="s">
        <v>518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34"/>
        <v>17_85-90</v>
      </c>
      <c r="O1565" s="17" t="str">
        <f t="shared" si="135"/>
        <v>8_80-90</v>
      </c>
      <c r="P1565" s="17" t="str">
        <f t="shared" si="136"/>
        <v>08_80&gt;</v>
      </c>
      <c r="Q1565" s="9" t="s">
        <v>892</v>
      </c>
      <c r="R1565" s="9" t="s">
        <v>954</v>
      </c>
      <c r="S1565" s="9">
        <f t="shared" si="138"/>
        <v>6661200</v>
      </c>
      <c r="T1565" s="9">
        <f t="shared" si="137"/>
        <v>88228</v>
      </c>
    </row>
    <row r="1566" spans="1:20" ht="14.45" x14ac:dyDescent="0.3">
      <c r="A1566" s="9">
        <v>28</v>
      </c>
      <c r="B1566" s="9" t="s">
        <v>13</v>
      </c>
      <c r="C1566" s="9" t="s">
        <v>911</v>
      </c>
      <c r="D1566" s="9" t="s">
        <v>224</v>
      </c>
      <c r="E1566" s="9" t="s">
        <v>227</v>
      </c>
      <c r="F1566" s="9" t="s">
        <v>5</v>
      </c>
      <c r="G1566" s="9" t="s">
        <v>518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34"/>
        <v>20_100-105</v>
      </c>
      <c r="O1566" s="17" t="str">
        <f t="shared" si="135"/>
        <v>10_100-110</v>
      </c>
      <c r="P1566" s="17" t="str">
        <f t="shared" si="136"/>
        <v>08_80&gt;</v>
      </c>
      <c r="Q1566" s="9" t="s">
        <v>892</v>
      </c>
      <c r="R1566" s="9" t="s">
        <v>954</v>
      </c>
      <c r="S1566" s="9">
        <f t="shared" si="138"/>
        <v>2832732</v>
      </c>
      <c r="T1566" s="9">
        <f t="shared" si="137"/>
        <v>37520</v>
      </c>
    </row>
    <row r="1567" spans="1:20" ht="14.45" x14ac:dyDescent="0.3">
      <c r="A1567" s="9">
        <v>3</v>
      </c>
      <c r="B1567" s="9" t="s">
        <v>13</v>
      </c>
      <c r="C1567" s="9" t="s">
        <v>458</v>
      </c>
      <c r="D1567" s="9" t="s">
        <v>224</v>
      </c>
      <c r="E1567" s="9" t="s">
        <v>227</v>
      </c>
      <c r="F1567" s="9" t="s">
        <v>5</v>
      </c>
      <c r="G1567" s="9" t="s">
        <v>169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34"/>
        <v>32_160-165</v>
      </c>
      <c r="O1567" s="17" t="str">
        <f t="shared" si="135"/>
        <v>16_160-170</v>
      </c>
      <c r="P1567" s="17" t="str">
        <f t="shared" si="136"/>
        <v>08_80&gt;</v>
      </c>
      <c r="Q1567" s="9" t="s">
        <v>892</v>
      </c>
      <c r="R1567" s="9" t="s">
        <v>954</v>
      </c>
      <c r="S1567" s="9">
        <f t="shared" si="138"/>
        <v>492420</v>
      </c>
      <c r="T1567" s="9">
        <f t="shared" si="137"/>
        <v>6522</v>
      </c>
    </row>
    <row r="1568" spans="1:20" ht="14.45" x14ac:dyDescent="0.3">
      <c r="A1568" s="9">
        <v>37</v>
      </c>
      <c r="B1568" s="9" t="s">
        <v>13</v>
      </c>
      <c r="C1568" s="9" t="s">
        <v>831</v>
      </c>
      <c r="D1568" s="9" t="s">
        <v>228</v>
      </c>
      <c r="E1568" s="9" t="s">
        <v>227</v>
      </c>
      <c r="F1568" s="9" t="s">
        <v>5</v>
      </c>
      <c r="G1568" s="9" t="s">
        <v>518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34"/>
        <v>18_90-95</v>
      </c>
      <c r="O1568" s="17" t="str">
        <f t="shared" si="135"/>
        <v>9_90-100</v>
      </c>
      <c r="P1568" s="17" t="str">
        <f t="shared" si="136"/>
        <v>08_80&gt;</v>
      </c>
      <c r="Q1568" s="9" t="s">
        <v>892</v>
      </c>
      <c r="R1568" s="9" t="s">
        <v>954</v>
      </c>
      <c r="S1568" s="9">
        <f t="shared" si="138"/>
        <v>3484808</v>
      </c>
      <c r="T1568" s="9">
        <f t="shared" si="137"/>
        <v>46156</v>
      </c>
    </row>
    <row r="1569" spans="1:20" ht="14.45" x14ac:dyDescent="0.3">
      <c r="A1569" s="9">
        <v>3</v>
      </c>
      <c r="B1569" s="9" t="s">
        <v>13</v>
      </c>
      <c r="C1569" s="9" t="s">
        <v>703</v>
      </c>
      <c r="D1569" s="9" t="s">
        <v>228</v>
      </c>
      <c r="E1569" s="9" t="s">
        <v>227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34"/>
        <v>70_350-355</v>
      </c>
      <c r="O1569" s="17" t="str">
        <f t="shared" si="135"/>
        <v>35_350-360</v>
      </c>
      <c r="P1569" s="17" t="str">
        <f t="shared" si="136"/>
        <v>08_80&gt;</v>
      </c>
      <c r="Q1569" s="9" t="s">
        <v>892</v>
      </c>
      <c r="R1569" s="9" t="s">
        <v>954</v>
      </c>
      <c r="S1569" s="9">
        <f t="shared" si="138"/>
        <v>1053744</v>
      </c>
      <c r="T1569" s="9">
        <f t="shared" si="137"/>
        <v>13957</v>
      </c>
    </row>
    <row r="1570" spans="1:20" ht="14.45" x14ac:dyDescent="0.3">
      <c r="A1570" s="9">
        <v>3</v>
      </c>
      <c r="B1570" s="9" t="s">
        <v>13</v>
      </c>
      <c r="C1570" s="9" t="s">
        <v>459</v>
      </c>
      <c r="D1570" s="9" t="s">
        <v>230</v>
      </c>
      <c r="E1570" s="9" t="s">
        <v>227</v>
      </c>
      <c r="F1570" s="9" t="s">
        <v>5</v>
      </c>
      <c r="G1570" s="9" t="s">
        <v>350</v>
      </c>
      <c r="H1570" s="9" t="s">
        <v>187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34"/>
        <v>19_95-100</v>
      </c>
      <c r="O1570" s="17" t="str">
        <f t="shared" si="135"/>
        <v>9_90-100</v>
      </c>
      <c r="P1570" s="17" t="str">
        <f t="shared" si="136"/>
        <v>08_80&gt;</v>
      </c>
      <c r="Q1570" s="9" t="s">
        <v>892</v>
      </c>
      <c r="R1570" s="9" t="s">
        <v>954</v>
      </c>
      <c r="S1570" s="9">
        <f t="shared" si="138"/>
        <v>293340</v>
      </c>
      <c r="T1570" s="9">
        <f t="shared" si="137"/>
        <v>3885</v>
      </c>
    </row>
    <row r="1571" spans="1:20" ht="14.45" x14ac:dyDescent="0.3">
      <c r="A1571" s="9">
        <v>20</v>
      </c>
      <c r="B1571" s="9" t="s">
        <v>13</v>
      </c>
      <c r="C1571" s="9" t="s">
        <v>413</v>
      </c>
      <c r="D1571" s="9" t="s">
        <v>230</v>
      </c>
      <c r="E1571" s="9" t="s">
        <v>227</v>
      </c>
      <c r="F1571" s="9" t="s">
        <v>5</v>
      </c>
      <c r="G1571" s="9" t="s">
        <v>350</v>
      </c>
      <c r="H1571" s="9" t="s">
        <v>414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34"/>
        <v>25_125-130</v>
      </c>
      <c r="O1571" s="17" t="str">
        <f t="shared" si="135"/>
        <v>12_120-130</v>
      </c>
      <c r="P1571" s="17" t="str">
        <f t="shared" si="136"/>
        <v>08_80&gt;</v>
      </c>
      <c r="Q1571" s="9" t="s">
        <v>892</v>
      </c>
      <c r="R1571" s="9" t="s">
        <v>954</v>
      </c>
      <c r="S1571" s="9">
        <f t="shared" si="138"/>
        <v>2561960</v>
      </c>
      <c r="T1571" s="9">
        <f t="shared" si="137"/>
        <v>33933</v>
      </c>
    </row>
    <row r="1572" spans="1:20" ht="14.45" x14ac:dyDescent="0.3">
      <c r="A1572" s="9">
        <v>3</v>
      </c>
      <c r="B1572" s="9" t="s">
        <v>13</v>
      </c>
      <c r="C1572" s="9" t="s">
        <v>838</v>
      </c>
      <c r="D1572" s="9" t="s">
        <v>230</v>
      </c>
      <c r="E1572" s="9" t="s">
        <v>227</v>
      </c>
      <c r="F1572" s="9" t="s">
        <v>5</v>
      </c>
      <c r="G1572" s="9" t="s">
        <v>518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34"/>
        <v>25_125-130</v>
      </c>
      <c r="O1572" s="17" t="str">
        <f t="shared" si="135"/>
        <v>12_120-130</v>
      </c>
      <c r="P1572" s="17" t="str">
        <f t="shared" si="136"/>
        <v>08_80&gt;</v>
      </c>
      <c r="Q1572" s="9" t="s">
        <v>892</v>
      </c>
      <c r="R1572" s="9" t="s">
        <v>954</v>
      </c>
      <c r="S1572" s="9">
        <f t="shared" si="138"/>
        <v>378606</v>
      </c>
      <c r="T1572" s="9">
        <f t="shared" si="137"/>
        <v>5015</v>
      </c>
    </row>
    <row r="1573" spans="1:20" ht="14.45" x14ac:dyDescent="0.3">
      <c r="A1573" s="9">
        <v>3</v>
      </c>
      <c r="B1573" s="9" t="s">
        <v>13</v>
      </c>
      <c r="C1573" s="9" t="s">
        <v>704</v>
      </c>
      <c r="D1573" s="9" t="s">
        <v>230</v>
      </c>
      <c r="E1573" s="9" t="s">
        <v>227</v>
      </c>
      <c r="F1573" s="9" t="s">
        <v>5</v>
      </c>
      <c r="G1573" s="9" t="s">
        <v>350</v>
      </c>
      <c r="H1573" s="9" t="s">
        <v>399</v>
      </c>
      <c r="I1573" s="9">
        <v>15</v>
      </c>
      <c r="J1573" s="9" t="s">
        <v>705</v>
      </c>
      <c r="L1573" s="9" t="s">
        <v>50</v>
      </c>
      <c r="M1573" s="9">
        <v>220484</v>
      </c>
      <c r="N1573" s="17" t="str">
        <f t="shared" si="134"/>
        <v>44_220-225</v>
      </c>
      <c r="O1573" s="17" t="str">
        <f t="shared" si="135"/>
        <v>22_220-230</v>
      </c>
      <c r="P1573" s="17" t="str">
        <f t="shared" si="136"/>
        <v>08_80&gt;</v>
      </c>
      <c r="Q1573" s="9" t="s">
        <v>892</v>
      </c>
      <c r="R1573" s="9" t="s">
        <v>954</v>
      </c>
      <c r="S1573" s="9">
        <f t="shared" si="138"/>
        <v>661452</v>
      </c>
      <c r="T1573" s="9">
        <f t="shared" si="137"/>
        <v>8761</v>
      </c>
    </row>
    <row r="1574" spans="1:20" ht="14.45" x14ac:dyDescent="0.3">
      <c r="A1574" s="9">
        <v>28</v>
      </c>
      <c r="B1574" s="9" t="s">
        <v>13</v>
      </c>
      <c r="C1574" s="9" t="s">
        <v>408</v>
      </c>
      <c r="D1574" s="9" t="s">
        <v>230</v>
      </c>
      <c r="E1574" s="9" t="s">
        <v>227</v>
      </c>
      <c r="F1574" s="9" t="s">
        <v>5</v>
      </c>
      <c r="G1574" s="9" t="s">
        <v>350</v>
      </c>
      <c r="H1574" s="9" t="s">
        <v>409</v>
      </c>
      <c r="I1574" s="9">
        <v>15</v>
      </c>
      <c r="J1574" s="9" t="s">
        <v>410</v>
      </c>
      <c r="L1574" s="9" t="s">
        <v>50</v>
      </c>
      <c r="M1574" s="9">
        <v>272743</v>
      </c>
      <c r="N1574" s="17" t="str">
        <f t="shared" si="134"/>
        <v>54_270-275</v>
      </c>
      <c r="O1574" s="17" t="str">
        <f t="shared" si="135"/>
        <v>27_270-280</v>
      </c>
      <c r="P1574" s="17" t="str">
        <f t="shared" si="136"/>
        <v>08_80&gt;</v>
      </c>
      <c r="Q1574" s="9" t="s">
        <v>892</v>
      </c>
      <c r="R1574" s="9" t="s">
        <v>954</v>
      </c>
      <c r="S1574" s="9">
        <f t="shared" si="138"/>
        <v>7636804</v>
      </c>
      <c r="T1574" s="9">
        <f t="shared" si="137"/>
        <v>101150</v>
      </c>
    </row>
    <row r="1575" spans="1:20" ht="14.45" x14ac:dyDescent="0.3">
      <c r="A1575" s="9">
        <v>23</v>
      </c>
      <c r="B1575" s="9" t="s">
        <v>13</v>
      </c>
      <c r="C1575" s="9" t="s">
        <v>415</v>
      </c>
      <c r="D1575" s="9" t="s">
        <v>230</v>
      </c>
      <c r="E1575" s="9" t="s">
        <v>227</v>
      </c>
      <c r="F1575" s="9" t="s">
        <v>5</v>
      </c>
      <c r="G1575" s="9" t="s">
        <v>350</v>
      </c>
      <c r="H1575" s="9" t="s">
        <v>416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34"/>
        <v>50_250-255</v>
      </c>
      <c r="O1575" s="17" t="str">
        <f t="shared" si="135"/>
        <v>25_250-260</v>
      </c>
      <c r="P1575" s="17" t="str">
        <f t="shared" si="136"/>
        <v>08_80&gt;</v>
      </c>
      <c r="Q1575" s="9" t="s">
        <v>892</v>
      </c>
      <c r="R1575" s="9" t="s">
        <v>954</v>
      </c>
      <c r="S1575" s="9">
        <f t="shared" si="138"/>
        <v>5860285</v>
      </c>
      <c r="T1575" s="9">
        <f t="shared" si="137"/>
        <v>77620</v>
      </c>
    </row>
    <row r="1576" spans="1:20" ht="14.45" x14ac:dyDescent="0.3">
      <c r="A1576" s="9">
        <v>29</v>
      </c>
      <c r="B1576" s="9" t="s">
        <v>13</v>
      </c>
      <c r="C1576" s="9" t="s">
        <v>455</v>
      </c>
      <c r="D1576" s="9" t="s">
        <v>230</v>
      </c>
      <c r="E1576" s="9" t="s">
        <v>227</v>
      </c>
      <c r="F1576" s="9" t="s">
        <v>5</v>
      </c>
      <c r="G1576" s="9" t="s">
        <v>350</v>
      </c>
      <c r="H1576" s="9" t="s">
        <v>157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34"/>
        <v>59_295-300</v>
      </c>
      <c r="O1576" s="17" t="str">
        <f t="shared" si="135"/>
        <v>29_290-300</v>
      </c>
      <c r="P1576" s="17" t="str">
        <f t="shared" si="136"/>
        <v>08_80&gt;</v>
      </c>
      <c r="Q1576" s="9" t="s">
        <v>892</v>
      </c>
      <c r="R1576" s="9" t="s">
        <v>954</v>
      </c>
      <c r="S1576" s="9">
        <f t="shared" si="138"/>
        <v>8667926</v>
      </c>
      <c r="T1576" s="9">
        <f t="shared" si="137"/>
        <v>114807</v>
      </c>
    </row>
    <row r="1577" spans="1:20" ht="14.45" x14ac:dyDescent="0.3">
      <c r="A1577" s="9">
        <v>439</v>
      </c>
      <c r="B1577" s="9" t="s">
        <v>13</v>
      </c>
      <c r="C1577" s="9" t="s">
        <v>839</v>
      </c>
      <c r="D1577" s="9" t="s">
        <v>228</v>
      </c>
      <c r="E1577" s="9" t="s">
        <v>227</v>
      </c>
      <c r="F1577" s="9" t="s">
        <v>5</v>
      </c>
      <c r="G1577" s="9" t="s">
        <v>518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34"/>
        <v>11_55-60</v>
      </c>
      <c r="O1577" s="17" t="str">
        <f t="shared" si="135"/>
        <v>5_50-60</v>
      </c>
      <c r="P1577" s="17" t="str">
        <f t="shared" si="136"/>
        <v>05_50-60</v>
      </c>
      <c r="Q1577" s="9" t="s">
        <v>892</v>
      </c>
      <c r="R1577" s="9" t="s">
        <v>954</v>
      </c>
      <c r="S1577" s="9">
        <f t="shared" si="138"/>
        <v>25094118</v>
      </c>
      <c r="T1577" s="9">
        <f t="shared" si="137"/>
        <v>332372</v>
      </c>
    </row>
    <row r="1578" spans="1:20" ht="14.45" x14ac:dyDescent="0.3">
      <c r="A1578" s="9">
        <v>72</v>
      </c>
      <c r="B1578" s="9" t="s">
        <v>13</v>
      </c>
      <c r="C1578" s="9" t="s">
        <v>547</v>
      </c>
      <c r="D1578" s="9" t="s">
        <v>228</v>
      </c>
      <c r="E1578" s="9" t="s">
        <v>227</v>
      </c>
      <c r="F1578" s="9" t="s">
        <v>5</v>
      </c>
      <c r="G1578" s="9" t="s">
        <v>182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34"/>
        <v>8_40-45</v>
      </c>
      <c r="O1578" s="17" t="str">
        <f t="shared" si="135"/>
        <v>4_40-50</v>
      </c>
      <c r="P1578" s="17" t="str">
        <f t="shared" si="136"/>
        <v>04_40-50</v>
      </c>
      <c r="Q1578" s="9" t="s">
        <v>892</v>
      </c>
      <c r="R1578" s="9" t="s">
        <v>954</v>
      </c>
      <c r="S1578" s="9">
        <f t="shared" si="138"/>
        <v>3160656</v>
      </c>
      <c r="T1578" s="9">
        <f t="shared" si="137"/>
        <v>41863</v>
      </c>
    </row>
    <row r="1579" spans="1:20" ht="14.45" x14ac:dyDescent="0.3">
      <c r="A1579" s="9">
        <v>1621</v>
      </c>
      <c r="B1579" s="9" t="s">
        <v>13</v>
      </c>
      <c r="C1579" s="9" t="s">
        <v>840</v>
      </c>
      <c r="D1579" s="9" t="s">
        <v>222</v>
      </c>
      <c r="E1579" s="9" t="s">
        <v>227</v>
      </c>
      <c r="F1579" s="9" t="s">
        <v>5</v>
      </c>
      <c r="G1579" s="9" t="s">
        <v>518</v>
      </c>
      <c r="H1579" s="9" t="s">
        <v>367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34"/>
        <v>10_50-55</v>
      </c>
      <c r="O1579" s="17" t="str">
        <f t="shared" si="135"/>
        <v>5_50-60</v>
      </c>
      <c r="P1579" s="17" t="str">
        <f t="shared" si="136"/>
        <v>05_50-60</v>
      </c>
      <c r="Q1579" s="9" t="s">
        <v>892</v>
      </c>
      <c r="R1579" s="9" t="s">
        <v>954</v>
      </c>
      <c r="S1579" s="9">
        <f t="shared" si="138"/>
        <v>83092460</v>
      </c>
      <c r="T1579" s="9">
        <f t="shared" si="137"/>
        <v>1100562</v>
      </c>
    </row>
    <row r="1580" spans="1:20" ht="14.45" x14ac:dyDescent="0.3">
      <c r="A1580" s="9">
        <v>386</v>
      </c>
      <c r="B1580" s="9" t="s">
        <v>13</v>
      </c>
      <c r="C1580" s="9" t="s">
        <v>548</v>
      </c>
      <c r="D1580" s="9" t="s">
        <v>224</v>
      </c>
      <c r="E1580" s="9" t="s">
        <v>227</v>
      </c>
      <c r="F1580" s="9" t="s">
        <v>5</v>
      </c>
      <c r="G1580" s="9" t="s">
        <v>182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34"/>
        <v>9_45-50</v>
      </c>
      <c r="O1580" s="17" t="str">
        <f t="shared" si="135"/>
        <v>4_40-50</v>
      </c>
      <c r="P1580" s="17" t="str">
        <f t="shared" si="136"/>
        <v>04_40-50</v>
      </c>
      <c r="Q1580" s="9" t="s">
        <v>892</v>
      </c>
      <c r="R1580" s="9" t="s">
        <v>954</v>
      </c>
      <c r="S1580" s="9">
        <f t="shared" si="138"/>
        <v>17454534</v>
      </c>
      <c r="T1580" s="9">
        <f t="shared" si="137"/>
        <v>231186</v>
      </c>
    </row>
    <row r="1581" spans="1:20" ht="14.45" x14ac:dyDescent="0.3">
      <c r="A1581" s="9">
        <v>84</v>
      </c>
      <c r="B1581" s="9" t="s">
        <v>13</v>
      </c>
      <c r="C1581" s="9" t="s">
        <v>576</v>
      </c>
      <c r="D1581" s="9" t="s">
        <v>228</v>
      </c>
      <c r="E1581" s="9" t="s">
        <v>227</v>
      </c>
      <c r="F1581" s="9" t="s">
        <v>5</v>
      </c>
      <c r="G1581" s="9" t="s">
        <v>518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34"/>
        <v>14_70-75</v>
      </c>
      <c r="O1581" s="17" t="str">
        <f t="shared" si="135"/>
        <v>7_70-80</v>
      </c>
      <c r="P1581" s="17" t="str">
        <f t="shared" si="136"/>
        <v>07_70-80</v>
      </c>
      <c r="Q1581" s="9" t="s">
        <v>892</v>
      </c>
      <c r="R1581" s="9" t="s">
        <v>954</v>
      </c>
      <c r="S1581" s="9">
        <f t="shared" si="138"/>
        <v>6079416</v>
      </c>
      <c r="T1581" s="9">
        <f t="shared" si="137"/>
        <v>80522</v>
      </c>
    </row>
    <row r="1582" spans="1:20" ht="14.45" x14ac:dyDescent="0.3">
      <c r="A1582" s="9">
        <v>72</v>
      </c>
      <c r="B1582" s="9" t="s">
        <v>13</v>
      </c>
      <c r="C1582" s="9" t="s">
        <v>487</v>
      </c>
      <c r="D1582" s="9" t="s">
        <v>228</v>
      </c>
      <c r="E1582" s="9" t="s">
        <v>227</v>
      </c>
      <c r="F1582" s="9" t="s">
        <v>5</v>
      </c>
      <c r="G1582" s="9" t="s">
        <v>182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34"/>
        <v>12_60-65</v>
      </c>
      <c r="O1582" s="17" t="str">
        <f t="shared" si="135"/>
        <v>6_60-70</v>
      </c>
      <c r="P1582" s="17" t="str">
        <f t="shared" si="136"/>
        <v>06_60-70</v>
      </c>
      <c r="Q1582" s="9" t="s">
        <v>892</v>
      </c>
      <c r="R1582" s="9" t="s">
        <v>954</v>
      </c>
      <c r="S1582" s="9">
        <f t="shared" si="138"/>
        <v>4609728</v>
      </c>
      <c r="T1582" s="9">
        <f t="shared" si="137"/>
        <v>61056</v>
      </c>
    </row>
    <row r="1583" spans="1:20" ht="14.45" x14ac:dyDescent="0.3">
      <c r="A1583" s="9">
        <v>425</v>
      </c>
      <c r="B1583" s="9" t="s">
        <v>13</v>
      </c>
      <c r="C1583" s="9" t="s">
        <v>841</v>
      </c>
      <c r="D1583" s="9" t="s">
        <v>228</v>
      </c>
      <c r="E1583" s="9" t="s">
        <v>227</v>
      </c>
      <c r="F1583" s="9" t="s">
        <v>5</v>
      </c>
      <c r="G1583" s="9" t="s">
        <v>518</v>
      </c>
      <c r="H1583" s="9" t="s">
        <v>367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34"/>
        <v>15_75-80</v>
      </c>
      <c r="O1583" s="17" t="str">
        <f t="shared" si="135"/>
        <v>7_70-80</v>
      </c>
      <c r="P1583" s="17" t="str">
        <f t="shared" si="136"/>
        <v>07_70-80</v>
      </c>
      <c r="Q1583" s="9" t="s">
        <v>892</v>
      </c>
      <c r="R1583" s="9" t="s">
        <v>954</v>
      </c>
      <c r="S1583" s="9">
        <f t="shared" si="138"/>
        <v>32886500</v>
      </c>
      <c r="T1583" s="9">
        <f t="shared" si="137"/>
        <v>435583</v>
      </c>
    </row>
    <row r="1584" spans="1:20" ht="14.45" x14ac:dyDescent="0.3">
      <c r="A1584" s="9">
        <v>445</v>
      </c>
      <c r="B1584" s="9" t="s">
        <v>13</v>
      </c>
      <c r="C1584" s="9" t="s">
        <v>912</v>
      </c>
      <c r="D1584" s="9" t="s">
        <v>222</v>
      </c>
      <c r="E1584" s="9" t="s">
        <v>227</v>
      </c>
      <c r="F1584" s="9" t="s">
        <v>5</v>
      </c>
      <c r="G1584" s="9" t="s">
        <v>518</v>
      </c>
      <c r="H1584" s="9" t="s">
        <v>913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39">CONCATENATE(ROUNDDOWN(M1584/5000,0),"_",ROUNDDOWN(M1584/5000,0)*5,"-",ROUNDUP((M1584+1)/5000,0)*5)</f>
        <v>13_65-70</v>
      </c>
      <c r="O1584" s="17" t="str">
        <f t="shared" ref="O1584:O1646" si="140">CONCATENATE(ROUNDDOWN(M1584/10000,0),"_",ROUNDDOWN(M1584/10000,0)*10,"-",ROUNDUP((M1584+1)/10000,0)*10)</f>
        <v>6_60-70</v>
      </c>
      <c r="P1584" s="17" t="str">
        <f t="shared" ref="P1584:P1646" si="141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892</v>
      </c>
      <c r="R1584" s="9" t="s">
        <v>954</v>
      </c>
      <c r="S1584" s="9">
        <f t="shared" si="138"/>
        <v>29863060</v>
      </c>
      <c r="T1584" s="9">
        <f t="shared" ref="T1584:T1646" si="142">ROUND(S1584/75.5,0)</f>
        <v>395537</v>
      </c>
    </row>
    <row r="1585" spans="1:20" ht="14.45" x14ac:dyDescent="0.3">
      <c r="A1585" s="9">
        <v>96</v>
      </c>
      <c r="B1585" s="9" t="s">
        <v>13</v>
      </c>
      <c r="C1585" s="9" t="s">
        <v>488</v>
      </c>
      <c r="D1585" s="9" t="s">
        <v>225</v>
      </c>
      <c r="E1585" s="9" t="s">
        <v>227</v>
      </c>
      <c r="F1585" s="9" t="s">
        <v>5</v>
      </c>
      <c r="G1585" s="9" t="s">
        <v>350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39"/>
        <v>22_110-115</v>
      </c>
      <c r="O1585" s="17" t="str">
        <f t="shared" si="140"/>
        <v>11_110-120</v>
      </c>
      <c r="P1585" s="17" t="str">
        <f t="shared" si="141"/>
        <v>08_80&gt;</v>
      </c>
      <c r="Q1585" s="9" t="s">
        <v>892</v>
      </c>
      <c r="R1585" s="9" t="s">
        <v>954</v>
      </c>
      <c r="S1585" s="9">
        <f t="shared" si="138"/>
        <v>10887552</v>
      </c>
      <c r="T1585" s="9">
        <f t="shared" si="142"/>
        <v>144206</v>
      </c>
    </row>
    <row r="1586" spans="1:20" ht="14.45" x14ac:dyDescent="0.3">
      <c r="A1586" s="9">
        <v>3</v>
      </c>
      <c r="B1586" s="9" t="s">
        <v>13</v>
      </c>
      <c r="C1586" s="9" t="s">
        <v>305</v>
      </c>
      <c r="D1586" s="9" t="s">
        <v>228</v>
      </c>
      <c r="E1586" s="9" t="s">
        <v>223</v>
      </c>
      <c r="F1586" s="9" t="s">
        <v>5</v>
      </c>
      <c r="G1586" s="9" t="s">
        <v>169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39"/>
        <v>24_120-125</v>
      </c>
      <c r="O1586" s="17" t="str">
        <f t="shared" si="140"/>
        <v>12_120-130</v>
      </c>
      <c r="P1586" s="17" t="str">
        <f t="shared" si="141"/>
        <v>08_80&gt;</v>
      </c>
      <c r="Q1586" s="9" t="s">
        <v>892</v>
      </c>
      <c r="R1586" s="9" t="s">
        <v>954</v>
      </c>
      <c r="S1586" s="9">
        <f t="shared" si="138"/>
        <v>373662</v>
      </c>
      <c r="T1586" s="9">
        <f t="shared" si="142"/>
        <v>4949</v>
      </c>
    </row>
    <row r="1587" spans="1:20" ht="14.45" x14ac:dyDescent="0.3">
      <c r="A1587" s="9">
        <v>6</v>
      </c>
      <c r="B1587" s="9" t="s">
        <v>13</v>
      </c>
      <c r="C1587" s="9" t="s">
        <v>307</v>
      </c>
      <c r="D1587" s="9" t="s">
        <v>228</v>
      </c>
      <c r="E1587" s="9" t="s">
        <v>223</v>
      </c>
      <c r="F1587" s="9" t="s">
        <v>5</v>
      </c>
      <c r="G1587" s="9" t="s">
        <v>182</v>
      </c>
      <c r="H1587" s="9" t="s">
        <v>2</v>
      </c>
      <c r="I1587" s="9">
        <v>13</v>
      </c>
      <c r="J1587" s="9" t="s">
        <v>707</v>
      </c>
      <c r="K1587" s="9" t="s">
        <v>7</v>
      </c>
      <c r="L1587" s="9" t="s">
        <v>50</v>
      </c>
      <c r="M1587" s="9">
        <v>132078</v>
      </c>
      <c r="N1587" s="17" t="str">
        <f t="shared" si="139"/>
        <v>26_130-135</v>
      </c>
      <c r="O1587" s="17" t="str">
        <f t="shared" si="140"/>
        <v>13_130-140</v>
      </c>
      <c r="P1587" s="17" t="str">
        <f t="shared" si="141"/>
        <v>08_80&gt;</v>
      </c>
      <c r="Q1587" s="9" t="s">
        <v>892</v>
      </c>
      <c r="R1587" s="9" t="s">
        <v>954</v>
      </c>
      <c r="S1587" s="9">
        <f t="shared" si="138"/>
        <v>792468</v>
      </c>
      <c r="T1587" s="9">
        <f t="shared" si="142"/>
        <v>10496</v>
      </c>
    </row>
    <row r="1588" spans="1:20" ht="14.45" x14ac:dyDescent="0.3">
      <c r="A1588" s="9">
        <v>3</v>
      </c>
      <c r="B1588" s="9" t="s">
        <v>13</v>
      </c>
      <c r="C1588" s="9" t="s">
        <v>708</v>
      </c>
      <c r="D1588" s="9" t="s">
        <v>228</v>
      </c>
      <c r="E1588" s="9" t="s">
        <v>223</v>
      </c>
      <c r="F1588" s="9" t="s">
        <v>5</v>
      </c>
      <c r="G1588" s="9" t="s">
        <v>169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39"/>
        <v>25_125-130</v>
      </c>
      <c r="O1588" s="17" t="str">
        <f t="shared" si="140"/>
        <v>12_120-130</v>
      </c>
      <c r="P1588" s="17" t="str">
        <f t="shared" si="141"/>
        <v>08_80&gt;</v>
      </c>
      <c r="Q1588" s="9" t="s">
        <v>892</v>
      </c>
      <c r="R1588" s="9" t="s">
        <v>954</v>
      </c>
      <c r="S1588" s="9">
        <f t="shared" si="138"/>
        <v>383040</v>
      </c>
      <c r="T1588" s="9">
        <f t="shared" si="142"/>
        <v>5073</v>
      </c>
    </row>
    <row r="1589" spans="1:20" ht="14.45" x14ac:dyDescent="0.3">
      <c r="A1589" s="9">
        <v>3</v>
      </c>
      <c r="B1589" s="9" t="s">
        <v>13</v>
      </c>
      <c r="C1589" s="9" t="s">
        <v>308</v>
      </c>
      <c r="D1589" s="9" t="s">
        <v>228</v>
      </c>
      <c r="E1589" s="9" t="s">
        <v>223</v>
      </c>
      <c r="F1589" s="9" t="s">
        <v>5</v>
      </c>
      <c r="G1589" s="9" t="s">
        <v>182</v>
      </c>
      <c r="H1589" s="9" t="s">
        <v>2</v>
      </c>
      <c r="I1589" s="9">
        <v>13</v>
      </c>
      <c r="J1589" s="9" t="s">
        <v>615</v>
      </c>
      <c r="K1589" s="9" t="s">
        <v>7</v>
      </c>
      <c r="L1589" s="9" t="s">
        <v>50</v>
      </c>
      <c r="M1589" s="9">
        <v>140238</v>
      </c>
      <c r="N1589" s="17" t="str">
        <f t="shared" si="139"/>
        <v>28_140-145</v>
      </c>
      <c r="O1589" s="17" t="str">
        <f t="shared" si="140"/>
        <v>14_140-150</v>
      </c>
      <c r="P1589" s="17" t="str">
        <f t="shared" si="141"/>
        <v>08_80&gt;</v>
      </c>
      <c r="Q1589" s="9" t="s">
        <v>892</v>
      </c>
      <c r="R1589" s="9" t="s">
        <v>954</v>
      </c>
      <c r="S1589" s="9">
        <f t="shared" si="138"/>
        <v>420714</v>
      </c>
      <c r="T1589" s="9">
        <f t="shared" si="142"/>
        <v>5572</v>
      </c>
    </row>
    <row r="1590" spans="1:20" ht="14.45" x14ac:dyDescent="0.3">
      <c r="A1590" s="9">
        <v>20</v>
      </c>
      <c r="B1590" s="9" t="s">
        <v>13</v>
      </c>
      <c r="C1590" s="9" t="s">
        <v>842</v>
      </c>
      <c r="D1590" s="9" t="s">
        <v>228</v>
      </c>
      <c r="E1590" s="9" t="s">
        <v>223</v>
      </c>
      <c r="F1590" s="9" t="s">
        <v>5</v>
      </c>
      <c r="G1590" s="9" t="s">
        <v>518</v>
      </c>
      <c r="H1590" s="9" t="s">
        <v>2</v>
      </c>
      <c r="I1590" s="9">
        <v>13</v>
      </c>
      <c r="J1590" s="9" t="s">
        <v>615</v>
      </c>
      <c r="L1590" s="9" t="s">
        <v>50</v>
      </c>
      <c r="M1590" s="9">
        <v>116496</v>
      </c>
      <c r="N1590" s="17" t="str">
        <f t="shared" si="139"/>
        <v>23_115-120</v>
      </c>
      <c r="O1590" s="17" t="str">
        <f t="shared" si="140"/>
        <v>11_110-120</v>
      </c>
      <c r="P1590" s="17" t="str">
        <f t="shared" si="141"/>
        <v>08_80&gt;</v>
      </c>
      <c r="Q1590" s="9" t="s">
        <v>892</v>
      </c>
      <c r="R1590" s="9" t="s">
        <v>954</v>
      </c>
      <c r="S1590" s="9">
        <f t="shared" si="138"/>
        <v>2329920</v>
      </c>
      <c r="T1590" s="9">
        <f t="shared" si="142"/>
        <v>30860</v>
      </c>
    </row>
    <row r="1591" spans="1:20" ht="14.45" x14ac:dyDescent="0.3">
      <c r="A1591" s="9">
        <v>43</v>
      </c>
      <c r="B1591" s="9" t="s">
        <v>13</v>
      </c>
      <c r="C1591" s="9" t="s">
        <v>549</v>
      </c>
      <c r="D1591" s="9" t="s">
        <v>228</v>
      </c>
      <c r="E1591" s="9" t="s">
        <v>223</v>
      </c>
      <c r="F1591" s="9" t="s">
        <v>5</v>
      </c>
      <c r="G1591" s="9" t="s">
        <v>518</v>
      </c>
      <c r="H1591" s="9" t="s">
        <v>2</v>
      </c>
      <c r="I1591" s="9">
        <v>13</v>
      </c>
      <c r="J1591" s="9" t="s">
        <v>615</v>
      </c>
      <c r="L1591" s="9" t="s">
        <v>50</v>
      </c>
      <c r="M1591" s="9">
        <v>150843</v>
      </c>
      <c r="N1591" s="17" t="str">
        <f t="shared" si="139"/>
        <v>30_150-155</v>
      </c>
      <c r="O1591" s="17" t="str">
        <f t="shared" si="140"/>
        <v>15_150-160</v>
      </c>
      <c r="P1591" s="17" t="str">
        <f t="shared" si="141"/>
        <v>08_80&gt;</v>
      </c>
      <c r="Q1591" s="9" t="s">
        <v>892</v>
      </c>
      <c r="R1591" s="9" t="s">
        <v>954</v>
      </c>
      <c r="S1591" s="9">
        <f t="shared" si="138"/>
        <v>6486249</v>
      </c>
      <c r="T1591" s="9">
        <f t="shared" si="142"/>
        <v>85911</v>
      </c>
    </row>
    <row r="1592" spans="1:20" ht="14.45" x14ac:dyDescent="0.3">
      <c r="A1592" s="9">
        <v>61</v>
      </c>
      <c r="B1592" s="9" t="s">
        <v>13</v>
      </c>
      <c r="C1592" s="9" t="s">
        <v>550</v>
      </c>
      <c r="D1592" s="9" t="s">
        <v>228</v>
      </c>
      <c r="E1592" s="9" t="s">
        <v>223</v>
      </c>
      <c r="F1592" s="9" t="s">
        <v>5</v>
      </c>
      <c r="G1592" s="9" t="s">
        <v>518</v>
      </c>
      <c r="H1592" s="9" t="s">
        <v>2</v>
      </c>
      <c r="I1592" s="9">
        <v>13</v>
      </c>
      <c r="J1592" s="9" t="s">
        <v>709</v>
      </c>
      <c r="K1592" s="9" t="s">
        <v>7</v>
      </c>
      <c r="L1592" s="9" t="s">
        <v>50</v>
      </c>
      <c r="M1592" s="9">
        <v>165866</v>
      </c>
      <c r="N1592" s="17" t="str">
        <f t="shared" si="139"/>
        <v>33_165-170</v>
      </c>
      <c r="O1592" s="17" t="str">
        <f t="shared" si="140"/>
        <v>16_160-170</v>
      </c>
      <c r="P1592" s="17" t="str">
        <f t="shared" si="141"/>
        <v>08_80&gt;</v>
      </c>
      <c r="Q1592" s="9" t="s">
        <v>892</v>
      </c>
      <c r="R1592" s="9" t="s">
        <v>954</v>
      </c>
      <c r="S1592" s="9">
        <f t="shared" si="138"/>
        <v>10117826</v>
      </c>
      <c r="T1592" s="9">
        <f t="shared" si="142"/>
        <v>134011</v>
      </c>
    </row>
    <row r="1593" spans="1:20" ht="14.45" x14ac:dyDescent="0.3">
      <c r="A1593" s="9">
        <v>6</v>
      </c>
      <c r="B1593" s="9" t="s">
        <v>13</v>
      </c>
      <c r="C1593" s="9" t="s">
        <v>914</v>
      </c>
      <c r="D1593" s="9" t="s">
        <v>228</v>
      </c>
      <c r="E1593" s="9" t="s">
        <v>223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915</v>
      </c>
      <c r="K1593" s="9" t="s">
        <v>7</v>
      </c>
      <c r="L1593" s="9" t="s">
        <v>50</v>
      </c>
      <c r="M1593" s="9">
        <v>61000</v>
      </c>
      <c r="N1593" s="17" t="str">
        <f t="shared" si="139"/>
        <v>12_60-65</v>
      </c>
      <c r="O1593" s="17" t="str">
        <f t="shared" si="140"/>
        <v>6_60-70</v>
      </c>
      <c r="P1593" s="17" t="str">
        <f t="shared" si="141"/>
        <v>06_60-70</v>
      </c>
      <c r="Q1593" s="9" t="s">
        <v>892</v>
      </c>
      <c r="R1593" s="9" t="s">
        <v>954</v>
      </c>
      <c r="S1593" s="9">
        <f t="shared" si="138"/>
        <v>366000</v>
      </c>
      <c r="T1593" s="9">
        <f t="shared" si="142"/>
        <v>4848</v>
      </c>
    </row>
    <row r="1594" spans="1:20" ht="14.45" x14ac:dyDescent="0.3">
      <c r="A1594" s="9">
        <v>2</v>
      </c>
      <c r="B1594" s="9" t="s">
        <v>13</v>
      </c>
      <c r="C1594" s="9" t="s">
        <v>306</v>
      </c>
      <c r="D1594" s="9" t="s">
        <v>225</v>
      </c>
      <c r="E1594" s="9" t="s">
        <v>223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39"/>
        <v>28_140-145</v>
      </c>
      <c r="O1594" s="17" t="str">
        <f t="shared" si="140"/>
        <v>14_140-150</v>
      </c>
      <c r="P1594" s="17" t="str">
        <f t="shared" si="141"/>
        <v>08_80&gt;</v>
      </c>
      <c r="Q1594" s="9" t="s">
        <v>892</v>
      </c>
      <c r="R1594" s="9" t="s">
        <v>954</v>
      </c>
      <c r="S1594" s="9">
        <f t="shared" si="138"/>
        <v>286192</v>
      </c>
      <c r="T1594" s="9">
        <f t="shared" si="142"/>
        <v>3791</v>
      </c>
    </row>
    <row r="1595" spans="1:20" ht="14.45" x14ac:dyDescent="0.3">
      <c r="A1595" s="9">
        <v>93</v>
      </c>
      <c r="B1595" s="9" t="s">
        <v>13</v>
      </c>
      <c r="C1595" s="9" t="s">
        <v>358</v>
      </c>
      <c r="D1595" s="9" t="s">
        <v>225</v>
      </c>
      <c r="E1595" s="9" t="s">
        <v>223</v>
      </c>
      <c r="F1595" s="9" t="s">
        <v>5</v>
      </c>
      <c r="G1595" s="9" t="s">
        <v>350</v>
      </c>
      <c r="H1595" s="9" t="s">
        <v>112</v>
      </c>
      <c r="I1595" s="9">
        <v>15</v>
      </c>
      <c r="J1595" s="9" t="s">
        <v>357</v>
      </c>
      <c r="K1595" s="9" t="s">
        <v>7</v>
      </c>
      <c r="L1595" s="9" t="s">
        <v>50</v>
      </c>
      <c r="M1595" s="9">
        <v>180431</v>
      </c>
      <c r="N1595" s="17" t="str">
        <f t="shared" si="139"/>
        <v>36_180-185</v>
      </c>
      <c r="O1595" s="17" t="str">
        <f t="shared" si="140"/>
        <v>18_180-190</v>
      </c>
      <c r="P1595" s="17" t="str">
        <f t="shared" si="141"/>
        <v>08_80&gt;</v>
      </c>
      <c r="Q1595" s="9" t="s">
        <v>892</v>
      </c>
      <c r="R1595" s="9" t="s">
        <v>954</v>
      </c>
      <c r="S1595" s="9">
        <f t="shared" si="138"/>
        <v>16780083</v>
      </c>
      <c r="T1595" s="9">
        <f t="shared" si="142"/>
        <v>222253</v>
      </c>
    </row>
    <row r="1596" spans="1:20" ht="14.45" x14ac:dyDescent="0.3">
      <c r="A1596" s="9">
        <v>86</v>
      </c>
      <c r="B1596" s="9" t="s">
        <v>13</v>
      </c>
      <c r="C1596" s="9" t="s">
        <v>411</v>
      </c>
      <c r="D1596" s="9" t="s">
        <v>225</v>
      </c>
      <c r="E1596" s="9" t="s">
        <v>223</v>
      </c>
      <c r="F1596" s="9" t="s">
        <v>5</v>
      </c>
      <c r="G1596" s="9" t="s">
        <v>350</v>
      </c>
      <c r="H1596" s="9" t="s">
        <v>98</v>
      </c>
      <c r="I1596" s="9">
        <v>15</v>
      </c>
      <c r="J1596" s="9" t="s">
        <v>710</v>
      </c>
      <c r="L1596" s="9" t="s">
        <v>50</v>
      </c>
      <c r="M1596" s="9">
        <v>234160</v>
      </c>
      <c r="N1596" s="17" t="str">
        <f t="shared" si="139"/>
        <v>46_230-235</v>
      </c>
      <c r="O1596" s="17" t="str">
        <f t="shared" si="140"/>
        <v>23_230-240</v>
      </c>
      <c r="P1596" s="17" t="str">
        <f t="shared" si="141"/>
        <v>08_80&gt;</v>
      </c>
      <c r="Q1596" s="9" t="s">
        <v>892</v>
      </c>
      <c r="R1596" s="9" t="s">
        <v>954</v>
      </c>
      <c r="S1596" s="9">
        <f t="shared" si="138"/>
        <v>20137760</v>
      </c>
      <c r="T1596" s="9">
        <f t="shared" si="142"/>
        <v>266725</v>
      </c>
    </row>
    <row r="1597" spans="1:20" ht="14.45" x14ac:dyDescent="0.3">
      <c r="A1597" s="9">
        <v>424</v>
      </c>
      <c r="B1597" s="9" t="s">
        <v>14</v>
      </c>
      <c r="C1597" s="9" t="s">
        <v>313</v>
      </c>
      <c r="D1597" s="9" t="s">
        <v>228</v>
      </c>
      <c r="E1597" s="9" t="s">
        <v>227</v>
      </c>
      <c r="F1597" s="9" t="s">
        <v>5</v>
      </c>
      <c r="G1597" s="9" t="s">
        <v>182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39"/>
        <v>12_60-65</v>
      </c>
      <c r="O1597" s="17" t="str">
        <f t="shared" si="140"/>
        <v>6_60-70</v>
      </c>
      <c r="P1597" s="17" t="str">
        <f t="shared" si="141"/>
        <v>06_60-70</v>
      </c>
      <c r="Q1597" s="9" t="s">
        <v>892</v>
      </c>
      <c r="R1597" s="9" t="s">
        <v>954</v>
      </c>
      <c r="S1597" s="9">
        <f t="shared" si="138"/>
        <v>25666840</v>
      </c>
      <c r="T1597" s="9">
        <f t="shared" si="142"/>
        <v>339958</v>
      </c>
    </row>
    <row r="1598" spans="1:20" ht="14.45" x14ac:dyDescent="0.3">
      <c r="A1598" s="9">
        <v>46</v>
      </c>
      <c r="B1598" s="9" t="s">
        <v>14</v>
      </c>
      <c r="C1598" s="9" t="s">
        <v>843</v>
      </c>
      <c r="D1598" s="9" t="s">
        <v>228</v>
      </c>
      <c r="E1598" s="9" t="s">
        <v>227</v>
      </c>
      <c r="F1598" s="9" t="s">
        <v>5</v>
      </c>
      <c r="G1598" s="9" t="s">
        <v>518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39"/>
        <v>27_135-140</v>
      </c>
      <c r="O1598" s="17" t="str">
        <f t="shared" si="140"/>
        <v>13_130-140</v>
      </c>
      <c r="P1598" s="17" t="str">
        <f t="shared" si="141"/>
        <v>08_80&gt;</v>
      </c>
      <c r="Q1598" s="9" t="s">
        <v>892</v>
      </c>
      <c r="R1598" s="9" t="s">
        <v>954</v>
      </c>
      <c r="S1598" s="9">
        <f t="shared" si="138"/>
        <v>6357200</v>
      </c>
      <c r="T1598" s="9">
        <f t="shared" si="142"/>
        <v>84201</v>
      </c>
    </row>
    <row r="1599" spans="1:20" ht="14.45" x14ac:dyDescent="0.3">
      <c r="A1599" s="9">
        <v>24</v>
      </c>
      <c r="B1599" s="9" t="s">
        <v>14</v>
      </c>
      <c r="C1599" s="9" t="s">
        <v>212</v>
      </c>
      <c r="D1599" s="9" t="s">
        <v>228</v>
      </c>
      <c r="E1599" s="9" t="s">
        <v>227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39"/>
        <v>31_155-160</v>
      </c>
      <c r="O1599" s="17" t="str">
        <f t="shared" si="140"/>
        <v>15_150-160</v>
      </c>
      <c r="P1599" s="17" t="str">
        <f t="shared" si="141"/>
        <v>08_80&gt;</v>
      </c>
      <c r="Q1599" s="9" t="s">
        <v>892</v>
      </c>
      <c r="R1599" s="9" t="s">
        <v>954</v>
      </c>
      <c r="S1599" s="9">
        <f t="shared" si="138"/>
        <v>3732816</v>
      </c>
      <c r="T1599" s="9">
        <f t="shared" si="142"/>
        <v>49441</v>
      </c>
    </row>
    <row r="1600" spans="1:20" ht="14.45" x14ac:dyDescent="0.3">
      <c r="A1600" s="9">
        <v>3</v>
      </c>
      <c r="B1600" s="9" t="s">
        <v>14</v>
      </c>
      <c r="C1600" s="9" t="s">
        <v>711</v>
      </c>
      <c r="D1600" s="9" t="s">
        <v>228</v>
      </c>
      <c r="E1600" s="9" t="s">
        <v>227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39"/>
        <v>18_90-95</v>
      </c>
      <c r="O1600" s="17" t="str">
        <f t="shared" si="140"/>
        <v>9_90-100</v>
      </c>
      <c r="P1600" s="17" t="str">
        <f t="shared" si="141"/>
        <v>08_80&gt;</v>
      </c>
      <c r="Q1600" s="9" t="s">
        <v>892</v>
      </c>
      <c r="R1600" s="9" t="s">
        <v>954</v>
      </c>
      <c r="S1600" s="9">
        <f t="shared" si="138"/>
        <v>281979</v>
      </c>
      <c r="T1600" s="9">
        <f t="shared" si="142"/>
        <v>3735</v>
      </c>
    </row>
    <row r="1601" spans="1:20" ht="14.45" x14ac:dyDescent="0.3">
      <c r="A1601" s="9">
        <v>214</v>
      </c>
      <c r="B1601" s="9" t="s">
        <v>14</v>
      </c>
      <c r="C1601" s="9" t="s">
        <v>490</v>
      </c>
      <c r="D1601" s="9" t="s">
        <v>228</v>
      </c>
      <c r="E1601" s="9" t="s">
        <v>227</v>
      </c>
      <c r="F1601" s="9" t="s">
        <v>5</v>
      </c>
      <c r="G1601" s="9" t="s">
        <v>169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39"/>
        <v>19_95-100</v>
      </c>
      <c r="O1601" s="17" t="str">
        <f t="shared" si="140"/>
        <v>9_90-100</v>
      </c>
      <c r="P1601" s="17" t="str">
        <f t="shared" si="141"/>
        <v>08_80&gt;</v>
      </c>
      <c r="Q1601" s="9" t="s">
        <v>892</v>
      </c>
      <c r="R1601" s="9" t="s">
        <v>954</v>
      </c>
      <c r="S1601" s="9">
        <f t="shared" si="138"/>
        <v>20950386</v>
      </c>
      <c r="T1601" s="9">
        <f t="shared" si="142"/>
        <v>277489</v>
      </c>
    </row>
    <row r="1602" spans="1:20" ht="14.45" x14ac:dyDescent="0.3">
      <c r="A1602" s="9">
        <v>340</v>
      </c>
      <c r="B1602" s="9" t="s">
        <v>14</v>
      </c>
      <c r="C1602" s="9" t="s">
        <v>519</v>
      </c>
      <c r="D1602" s="9" t="s">
        <v>228</v>
      </c>
      <c r="E1602" s="9" t="s">
        <v>227</v>
      </c>
      <c r="F1602" s="9" t="s">
        <v>1</v>
      </c>
      <c r="G1602" s="9" t="s">
        <v>303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39"/>
        <v>19_95-100</v>
      </c>
      <c r="O1602" s="17" t="str">
        <f t="shared" si="140"/>
        <v>9_90-100</v>
      </c>
      <c r="P1602" s="17" t="str">
        <f t="shared" si="141"/>
        <v>08_80&gt;</v>
      </c>
      <c r="Q1602" s="9" t="s">
        <v>892</v>
      </c>
      <c r="R1602" s="9" t="s">
        <v>954</v>
      </c>
      <c r="S1602" s="9">
        <f t="shared" si="138"/>
        <v>32920500</v>
      </c>
      <c r="T1602" s="9">
        <f t="shared" si="142"/>
        <v>436033</v>
      </c>
    </row>
    <row r="1603" spans="1:20" ht="14.45" x14ac:dyDescent="0.3">
      <c r="A1603" s="9">
        <v>2</v>
      </c>
      <c r="B1603" s="9" t="s">
        <v>14</v>
      </c>
      <c r="C1603" s="9" t="s">
        <v>133</v>
      </c>
      <c r="D1603" s="9" t="s">
        <v>228</v>
      </c>
      <c r="E1603" s="9" t="s">
        <v>227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39"/>
        <v>18_90-95</v>
      </c>
      <c r="O1603" s="17" t="str">
        <f t="shared" si="140"/>
        <v>9_90-100</v>
      </c>
      <c r="P1603" s="17" t="str">
        <f t="shared" si="141"/>
        <v>08_80&gt;</v>
      </c>
      <c r="Q1603" s="9" t="s">
        <v>892</v>
      </c>
      <c r="R1603" s="9" t="s">
        <v>954</v>
      </c>
      <c r="S1603" s="9">
        <f t="shared" ref="S1603:S1666" si="143">M1603*A1603</f>
        <v>188876</v>
      </c>
      <c r="T1603" s="9">
        <f t="shared" si="142"/>
        <v>2502</v>
      </c>
    </row>
    <row r="1604" spans="1:20" ht="14.45" x14ac:dyDescent="0.3">
      <c r="A1604" s="9">
        <v>437</v>
      </c>
      <c r="B1604" s="9" t="s">
        <v>14</v>
      </c>
      <c r="C1604" s="9" t="s">
        <v>462</v>
      </c>
      <c r="D1604" s="9" t="s">
        <v>228</v>
      </c>
      <c r="E1604" s="9" t="s">
        <v>227</v>
      </c>
      <c r="F1604" s="9" t="s">
        <v>5</v>
      </c>
      <c r="G1604" s="9" t="s">
        <v>169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39"/>
        <v>23_115-120</v>
      </c>
      <c r="O1604" s="17" t="str">
        <f t="shared" si="140"/>
        <v>11_110-120</v>
      </c>
      <c r="P1604" s="17" t="str">
        <f t="shared" si="141"/>
        <v>08_80&gt;</v>
      </c>
      <c r="Q1604" s="9" t="s">
        <v>892</v>
      </c>
      <c r="R1604" s="9" t="s">
        <v>954</v>
      </c>
      <c r="S1604" s="9">
        <f t="shared" si="143"/>
        <v>50534680</v>
      </c>
      <c r="T1604" s="9">
        <f t="shared" si="142"/>
        <v>669334</v>
      </c>
    </row>
    <row r="1605" spans="1:20" ht="14.45" x14ac:dyDescent="0.3">
      <c r="A1605" s="9">
        <v>265</v>
      </c>
      <c r="B1605" s="9" t="s">
        <v>14</v>
      </c>
      <c r="C1605" s="9" t="s">
        <v>916</v>
      </c>
      <c r="D1605" s="9" t="s">
        <v>228</v>
      </c>
      <c r="E1605" s="9" t="s">
        <v>227</v>
      </c>
      <c r="F1605" s="9" t="s">
        <v>5</v>
      </c>
      <c r="G1605" s="9" t="s">
        <v>518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39"/>
        <v>19_95-100</v>
      </c>
      <c r="O1605" s="17" t="str">
        <f t="shared" si="140"/>
        <v>9_90-100</v>
      </c>
      <c r="P1605" s="17" t="str">
        <f t="shared" si="141"/>
        <v>08_80&gt;</v>
      </c>
      <c r="Q1605" s="9" t="s">
        <v>892</v>
      </c>
      <c r="R1605" s="9" t="s">
        <v>954</v>
      </c>
      <c r="S1605" s="9">
        <f t="shared" si="143"/>
        <v>26016905</v>
      </c>
      <c r="T1605" s="9">
        <f t="shared" si="142"/>
        <v>344595</v>
      </c>
    </row>
    <row r="1606" spans="1:20" ht="14.45" x14ac:dyDescent="0.3">
      <c r="A1606" s="9">
        <v>120</v>
      </c>
      <c r="B1606" s="9" t="s">
        <v>14</v>
      </c>
      <c r="C1606" s="9" t="s">
        <v>520</v>
      </c>
      <c r="D1606" s="9" t="s">
        <v>228</v>
      </c>
      <c r="E1606" s="9" t="s">
        <v>227</v>
      </c>
      <c r="F1606" s="9" t="s">
        <v>1</v>
      </c>
      <c r="G1606" s="9" t="s">
        <v>303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39"/>
        <v>17_85-90</v>
      </c>
      <c r="O1606" s="17" t="str">
        <f t="shared" si="140"/>
        <v>8_80-90</v>
      </c>
      <c r="P1606" s="17" t="str">
        <f t="shared" si="141"/>
        <v>08_80&gt;</v>
      </c>
      <c r="Q1606" s="9" t="s">
        <v>892</v>
      </c>
      <c r="R1606" s="9" t="s">
        <v>954</v>
      </c>
      <c r="S1606" s="9">
        <f t="shared" si="143"/>
        <v>10745160</v>
      </c>
      <c r="T1606" s="9">
        <f t="shared" si="142"/>
        <v>142320</v>
      </c>
    </row>
    <row r="1607" spans="1:20" ht="14.45" x14ac:dyDescent="0.3">
      <c r="A1607" s="9">
        <v>260</v>
      </c>
      <c r="B1607" s="9" t="s">
        <v>14</v>
      </c>
      <c r="C1607" s="9" t="s">
        <v>491</v>
      </c>
      <c r="D1607" s="9" t="s">
        <v>222</v>
      </c>
      <c r="E1607" s="9" t="s">
        <v>227</v>
      </c>
      <c r="F1607" s="9" t="s">
        <v>5</v>
      </c>
      <c r="G1607" s="9" t="s">
        <v>169</v>
      </c>
      <c r="H1607" s="9" t="s">
        <v>174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39"/>
        <v>22_110-115</v>
      </c>
      <c r="O1607" s="17" t="str">
        <f t="shared" si="140"/>
        <v>11_110-120</v>
      </c>
      <c r="P1607" s="17" t="str">
        <f t="shared" si="141"/>
        <v>08_80&gt;</v>
      </c>
      <c r="Q1607" s="9" t="s">
        <v>892</v>
      </c>
      <c r="R1607" s="9" t="s">
        <v>954</v>
      </c>
      <c r="S1607" s="9">
        <f t="shared" si="143"/>
        <v>28860780</v>
      </c>
      <c r="T1607" s="9">
        <f t="shared" si="142"/>
        <v>382262</v>
      </c>
    </row>
    <row r="1608" spans="1:20" ht="14.45" x14ac:dyDescent="0.3">
      <c r="A1608" s="9">
        <v>8</v>
      </c>
      <c r="B1608" s="9" t="s">
        <v>14</v>
      </c>
      <c r="C1608" s="9" t="s">
        <v>917</v>
      </c>
      <c r="D1608" s="9" t="s">
        <v>224</v>
      </c>
      <c r="E1608" s="9" t="s">
        <v>227</v>
      </c>
      <c r="F1608" s="9" t="s">
        <v>5</v>
      </c>
      <c r="G1608" s="9" t="s">
        <v>518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39"/>
        <v>20_100-105</v>
      </c>
      <c r="O1608" s="17" t="str">
        <f t="shared" si="140"/>
        <v>10_100-110</v>
      </c>
      <c r="P1608" s="17" t="str">
        <f t="shared" si="141"/>
        <v>08_80&gt;</v>
      </c>
      <c r="Q1608" s="9" t="s">
        <v>892</v>
      </c>
      <c r="R1608" s="9" t="s">
        <v>954</v>
      </c>
      <c r="S1608" s="9">
        <f t="shared" si="143"/>
        <v>820896</v>
      </c>
      <c r="T1608" s="9">
        <f t="shared" si="142"/>
        <v>10873</v>
      </c>
    </row>
    <row r="1609" spans="1:20" ht="14.45" x14ac:dyDescent="0.3">
      <c r="A1609" s="9">
        <v>38</v>
      </c>
      <c r="B1609" s="9" t="s">
        <v>14</v>
      </c>
      <c r="C1609" s="9" t="s">
        <v>521</v>
      </c>
      <c r="D1609" s="9" t="s">
        <v>224</v>
      </c>
      <c r="E1609" s="9" t="s">
        <v>227</v>
      </c>
      <c r="F1609" s="9" t="s">
        <v>1</v>
      </c>
      <c r="G1609" s="9" t="s">
        <v>303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39"/>
        <v>22_110-115</v>
      </c>
      <c r="O1609" s="17" t="str">
        <f t="shared" si="140"/>
        <v>11_110-120</v>
      </c>
      <c r="P1609" s="17" t="str">
        <f t="shared" si="141"/>
        <v>08_80&gt;</v>
      </c>
      <c r="Q1609" s="9" t="s">
        <v>892</v>
      </c>
      <c r="R1609" s="9" t="s">
        <v>954</v>
      </c>
      <c r="S1609" s="9">
        <f t="shared" si="143"/>
        <v>4292480</v>
      </c>
      <c r="T1609" s="9">
        <f t="shared" si="142"/>
        <v>56854</v>
      </c>
    </row>
    <row r="1610" spans="1:20" ht="14.45" x14ac:dyDescent="0.3">
      <c r="A1610" s="9">
        <v>37</v>
      </c>
      <c r="B1610" s="9" t="s">
        <v>14</v>
      </c>
      <c r="C1610" s="9" t="s">
        <v>158</v>
      </c>
      <c r="D1610" s="9" t="s">
        <v>228</v>
      </c>
      <c r="E1610" s="9" t="s">
        <v>227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39"/>
        <v>34_170-175</v>
      </c>
      <c r="O1610" s="17" t="str">
        <f t="shared" si="140"/>
        <v>17_170-180</v>
      </c>
      <c r="P1610" s="17" t="str">
        <f t="shared" si="141"/>
        <v>08_80&gt;</v>
      </c>
      <c r="Q1610" s="9" t="s">
        <v>892</v>
      </c>
      <c r="R1610" s="9" t="s">
        <v>954</v>
      </c>
      <c r="S1610" s="9">
        <f t="shared" si="143"/>
        <v>6400963</v>
      </c>
      <c r="T1610" s="9">
        <f t="shared" si="142"/>
        <v>84781</v>
      </c>
    </row>
    <row r="1611" spans="1:20" ht="14.45" x14ac:dyDescent="0.3">
      <c r="A1611" s="9">
        <v>139</v>
      </c>
      <c r="B1611" s="9" t="s">
        <v>14</v>
      </c>
      <c r="C1611" s="9" t="s">
        <v>492</v>
      </c>
      <c r="D1611" s="9" t="s">
        <v>228</v>
      </c>
      <c r="E1611" s="9" t="s">
        <v>227</v>
      </c>
      <c r="F1611" s="9" t="s">
        <v>5</v>
      </c>
      <c r="G1611" s="9" t="s">
        <v>169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39"/>
        <v>23_115-120</v>
      </c>
      <c r="O1611" s="17" t="str">
        <f t="shared" si="140"/>
        <v>11_110-120</v>
      </c>
      <c r="P1611" s="17" t="str">
        <f t="shared" si="141"/>
        <v>08_80&gt;</v>
      </c>
      <c r="Q1611" s="9" t="s">
        <v>892</v>
      </c>
      <c r="R1611" s="9" t="s">
        <v>954</v>
      </c>
      <c r="S1611" s="9">
        <f t="shared" si="143"/>
        <v>16239787</v>
      </c>
      <c r="T1611" s="9">
        <f t="shared" si="142"/>
        <v>215097</v>
      </c>
    </row>
    <row r="1612" spans="1:20" ht="14.45" x14ac:dyDescent="0.3">
      <c r="A1612" s="9">
        <v>2</v>
      </c>
      <c r="B1612" s="9" t="s">
        <v>14</v>
      </c>
      <c r="C1612" s="9" t="s">
        <v>159</v>
      </c>
      <c r="D1612" s="9" t="s">
        <v>228</v>
      </c>
      <c r="E1612" s="9" t="s">
        <v>227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39"/>
        <v>29_145-150</v>
      </c>
      <c r="O1612" s="17" t="str">
        <f t="shared" si="140"/>
        <v>14_140-150</v>
      </c>
      <c r="P1612" s="17" t="str">
        <f t="shared" si="141"/>
        <v>08_80&gt;</v>
      </c>
      <c r="Q1612" s="9" t="s">
        <v>892</v>
      </c>
      <c r="R1612" s="9" t="s">
        <v>954</v>
      </c>
      <c r="S1612" s="9">
        <f t="shared" si="143"/>
        <v>298384</v>
      </c>
      <c r="T1612" s="9">
        <f t="shared" si="142"/>
        <v>3952</v>
      </c>
    </row>
    <row r="1613" spans="1:20" ht="14.45" x14ac:dyDescent="0.3">
      <c r="A1613" s="9">
        <v>126</v>
      </c>
      <c r="B1613" s="9" t="s">
        <v>14</v>
      </c>
      <c r="C1613" s="9" t="s">
        <v>493</v>
      </c>
      <c r="D1613" s="9" t="s">
        <v>228</v>
      </c>
      <c r="E1613" s="9" t="s">
        <v>227</v>
      </c>
      <c r="F1613" s="9" t="s">
        <v>5</v>
      </c>
      <c r="G1613" s="9" t="s">
        <v>169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39"/>
        <v>28_140-145</v>
      </c>
      <c r="O1613" s="17" t="str">
        <f t="shared" si="140"/>
        <v>14_140-150</v>
      </c>
      <c r="P1613" s="17" t="str">
        <f t="shared" si="141"/>
        <v>08_80&gt;</v>
      </c>
      <c r="Q1613" s="9" t="s">
        <v>892</v>
      </c>
      <c r="R1613" s="9" t="s">
        <v>954</v>
      </c>
      <c r="S1613" s="9">
        <f t="shared" si="143"/>
        <v>17839458</v>
      </c>
      <c r="T1613" s="9">
        <f t="shared" si="142"/>
        <v>236284</v>
      </c>
    </row>
    <row r="1614" spans="1:20" ht="14.45" x14ac:dyDescent="0.3">
      <c r="A1614" s="9">
        <v>8</v>
      </c>
      <c r="B1614" s="9" t="s">
        <v>14</v>
      </c>
      <c r="C1614" s="9" t="s">
        <v>137</v>
      </c>
      <c r="D1614" s="9" t="s">
        <v>228</v>
      </c>
      <c r="E1614" s="9" t="s">
        <v>227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39"/>
        <v>27_135-140</v>
      </c>
      <c r="O1614" s="17" t="str">
        <f t="shared" si="140"/>
        <v>13_130-140</v>
      </c>
      <c r="P1614" s="17" t="str">
        <f t="shared" si="141"/>
        <v>08_80&gt;</v>
      </c>
      <c r="Q1614" s="9" t="s">
        <v>892</v>
      </c>
      <c r="R1614" s="9" t="s">
        <v>954</v>
      </c>
      <c r="S1614" s="9">
        <f t="shared" si="143"/>
        <v>1090456</v>
      </c>
      <c r="T1614" s="9">
        <f t="shared" si="142"/>
        <v>14443</v>
      </c>
    </row>
    <row r="1615" spans="1:20" ht="14.45" x14ac:dyDescent="0.3">
      <c r="A1615" s="9">
        <v>115</v>
      </c>
      <c r="B1615" s="9" t="s">
        <v>14</v>
      </c>
      <c r="C1615" s="9" t="s">
        <v>494</v>
      </c>
      <c r="D1615" s="9" t="s">
        <v>228</v>
      </c>
      <c r="E1615" s="9" t="s">
        <v>227</v>
      </c>
      <c r="F1615" s="9" t="s">
        <v>5</v>
      </c>
      <c r="G1615" s="9" t="s">
        <v>169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39"/>
        <v>21_105-110</v>
      </c>
      <c r="O1615" s="17" t="str">
        <f t="shared" si="140"/>
        <v>10_100-110</v>
      </c>
      <c r="P1615" s="17" t="str">
        <f t="shared" si="141"/>
        <v>08_80&gt;</v>
      </c>
      <c r="Q1615" s="9" t="s">
        <v>892</v>
      </c>
      <c r="R1615" s="9" t="s">
        <v>954</v>
      </c>
      <c r="S1615" s="9">
        <f t="shared" si="143"/>
        <v>12307645</v>
      </c>
      <c r="T1615" s="9">
        <f t="shared" si="142"/>
        <v>163015</v>
      </c>
    </row>
    <row r="1616" spans="1:20" ht="14.45" x14ac:dyDescent="0.3">
      <c r="A1616" s="9">
        <v>2</v>
      </c>
      <c r="B1616" s="9" t="s">
        <v>14</v>
      </c>
      <c r="C1616" s="9" t="s">
        <v>715</v>
      </c>
      <c r="D1616" s="9" t="s">
        <v>228</v>
      </c>
      <c r="E1616" s="9" t="s">
        <v>223</v>
      </c>
      <c r="F1616" s="9" t="s">
        <v>5</v>
      </c>
      <c r="G1616" s="9" t="s">
        <v>169</v>
      </c>
      <c r="H1616" s="9" t="s">
        <v>398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39"/>
        <v>15_75-80</v>
      </c>
      <c r="O1616" s="17" t="str">
        <f t="shared" si="140"/>
        <v>7_70-80</v>
      </c>
      <c r="P1616" s="17" t="str">
        <f t="shared" si="141"/>
        <v>07_70-80</v>
      </c>
      <c r="Q1616" s="9" t="s">
        <v>892</v>
      </c>
      <c r="R1616" s="9" t="s">
        <v>954</v>
      </c>
      <c r="S1616" s="9">
        <f t="shared" si="143"/>
        <v>153900</v>
      </c>
      <c r="T1616" s="9">
        <f t="shared" si="142"/>
        <v>2038</v>
      </c>
    </row>
    <row r="1617" spans="1:20" ht="14.45" x14ac:dyDescent="0.3">
      <c r="A1617" s="9">
        <v>27</v>
      </c>
      <c r="B1617" s="9" t="s">
        <v>14</v>
      </c>
      <c r="C1617" s="9" t="s">
        <v>577</v>
      </c>
      <c r="D1617" s="9" t="s">
        <v>228</v>
      </c>
      <c r="E1617" s="9" t="s">
        <v>223</v>
      </c>
      <c r="F1617" s="9" t="s">
        <v>5</v>
      </c>
      <c r="G1617" s="9" t="s">
        <v>518</v>
      </c>
      <c r="H1617" s="9" t="s">
        <v>555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39"/>
        <v>16_80-85</v>
      </c>
      <c r="O1617" s="17" t="str">
        <f t="shared" si="140"/>
        <v>8_80-90</v>
      </c>
      <c r="P1617" s="17" t="str">
        <f t="shared" si="141"/>
        <v>08_80&gt;</v>
      </c>
      <c r="Q1617" s="9" t="s">
        <v>892</v>
      </c>
      <c r="R1617" s="9" t="s">
        <v>954</v>
      </c>
      <c r="S1617" s="9">
        <f t="shared" si="143"/>
        <v>2222694</v>
      </c>
      <c r="T1617" s="9">
        <f t="shared" si="142"/>
        <v>29440</v>
      </c>
    </row>
    <row r="1618" spans="1:20" ht="14.45" x14ac:dyDescent="0.3">
      <c r="A1618" s="9">
        <v>37</v>
      </c>
      <c r="B1618" s="9" t="s">
        <v>14</v>
      </c>
      <c r="C1618" s="9" t="s">
        <v>918</v>
      </c>
      <c r="D1618" s="9" t="s">
        <v>228</v>
      </c>
      <c r="E1618" s="9" t="s">
        <v>223</v>
      </c>
      <c r="F1618" s="9" t="s">
        <v>5</v>
      </c>
      <c r="G1618" s="9" t="s">
        <v>518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39"/>
        <v>18_90-95</v>
      </c>
      <c r="O1618" s="17" t="str">
        <f t="shared" si="140"/>
        <v>9_90-100</v>
      </c>
      <c r="P1618" s="17" t="str">
        <f t="shared" si="141"/>
        <v>08_80&gt;</v>
      </c>
      <c r="Q1618" s="9" t="s">
        <v>892</v>
      </c>
      <c r="R1618" s="9" t="s">
        <v>954</v>
      </c>
      <c r="S1618" s="9">
        <f t="shared" si="143"/>
        <v>3505269</v>
      </c>
      <c r="T1618" s="9">
        <f t="shared" si="142"/>
        <v>46427</v>
      </c>
    </row>
    <row r="1619" spans="1:20" ht="14.45" x14ac:dyDescent="0.3">
      <c r="A1619" s="9">
        <v>80</v>
      </c>
      <c r="B1619" s="9" t="s">
        <v>14</v>
      </c>
      <c r="C1619" s="9" t="s">
        <v>417</v>
      </c>
      <c r="D1619" s="9" t="s">
        <v>225</v>
      </c>
      <c r="E1619" s="9" t="s">
        <v>223</v>
      </c>
      <c r="F1619" s="9" t="s">
        <v>5</v>
      </c>
      <c r="G1619" s="9" t="s">
        <v>350</v>
      </c>
      <c r="H1619" s="9" t="s">
        <v>147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39"/>
        <v>30_150-155</v>
      </c>
      <c r="O1619" s="17" t="str">
        <f t="shared" si="140"/>
        <v>15_150-160</v>
      </c>
      <c r="P1619" s="17" t="str">
        <f t="shared" si="141"/>
        <v>08_80&gt;</v>
      </c>
      <c r="Q1619" s="9" t="s">
        <v>892</v>
      </c>
      <c r="R1619" s="9" t="s">
        <v>954</v>
      </c>
      <c r="S1619" s="9">
        <f t="shared" si="143"/>
        <v>12023920</v>
      </c>
      <c r="T1619" s="9">
        <f t="shared" si="142"/>
        <v>159257</v>
      </c>
    </row>
    <row r="1620" spans="1:20" ht="14.45" x14ac:dyDescent="0.3">
      <c r="A1620" s="9">
        <v>60</v>
      </c>
      <c r="B1620" s="9" t="s">
        <v>14</v>
      </c>
      <c r="C1620" s="9" t="s">
        <v>716</v>
      </c>
      <c r="D1620" s="9" t="s">
        <v>222</v>
      </c>
      <c r="E1620" s="9" t="s">
        <v>223</v>
      </c>
      <c r="F1620" s="9" t="s">
        <v>5</v>
      </c>
      <c r="G1620" s="9" t="s">
        <v>182</v>
      </c>
      <c r="H1620" s="9" t="s">
        <v>337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39"/>
        <v>18_90-95</v>
      </c>
      <c r="O1620" s="17" t="str">
        <f t="shared" si="140"/>
        <v>9_90-100</v>
      </c>
      <c r="P1620" s="17" t="str">
        <f t="shared" si="141"/>
        <v>08_80&gt;</v>
      </c>
      <c r="Q1620" s="9" t="s">
        <v>892</v>
      </c>
      <c r="R1620" s="9" t="s">
        <v>954</v>
      </c>
      <c r="S1620" s="9">
        <f t="shared" si="143"/>
        <v>5485320</v>
      </c>
      <c r="T1620" s="9">
        <f t="shared" si="142"/>
        <v>72653</v>
      </c>
    </row>
    <row r="1621" spans="1:20" ht="14.45" x14ac:dyDescent="0.3">
      <c r="A1621" s="9">
        <v>149</v>
      </c>
      <c r="B1621" s="9" t="s">
        <v>14</v>
      </c>
      <c r="C1621" s="9" t="s">
        <v>616</v>
      </c>
      <c r="D1621" s="9" t="s">
        <v>222</v>
      </c>
      <c r="E1621" s="9" t="s">
        <v>223</v>
      </c>
      <c r="F1621" s="9" t="s">
        <v>5</v>
      </c>
      <c r="G1621" s="9" t="s">
        <v>518</v>
      </c>
      <c r="H1621" s="9" t="s">
        <v>555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39"/>
        <v>17_85-90</v>
      </c>
      <c r="O1621" s="17" t="str">
        <f t="shared" si="140"/>
        <v>8_80-90</v>
      </c>
      <c r="P1621" s="17" t="str">
        <f t="shared" si="141"/>
        <v>08_80&gt;</v>
      </c>
      <c r="Q1621" s="9" t="s">
        <v>892</v>
      </c>
      <c r="R1621" s="9" t="s">
        <v>954</v>
      </c>
      <c r="S1621" s="9">
        <f t="shared" si="143"/>
        <v>13165640</v>
      </c>
      <c r="T1621" s="9">
        <f t="shared" si="142"/>
        <v>174379</v>
      </c>
    </row>
    <row r="1622" spans="1:20" ht="14.45" x14ac:dyDescent="0.3">
      <c r="A1622" s="9">
        <v>90</v>
      </c>
      <c r="B1622" s="9" t="s">
        <v>14</v>
      </c>
      <c r="C1622" s="9" t="s">
        <v>461</v>
      </c>
      <c r="D1622" s="9" t="s">
        <v>228</v>
      </c>
      <c r="E1622" s="9" t="s">
        <v>223</v>
      </c>
      <c r="F1622" s="9" t="s">
        <v>1</v>
      </c>
      <c r="G1622" s="9" t="s">
        <v>303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39"/>
        <v>14_70-75</v>
      </c>
      <c r="O1622" s="17" t="str">
        <f t="shared" si="140"/>
        <v>7_70-80</v>
      </c>
      <c r="P1622" s="17" t="str">
        <f t="shared" si="141"/>
        <v>07_70-80</v>
      </c>
      <c r="Q1622" s="9" t="s">
        <v>892</v>
      </c>
      <c r="R1622" s="9" t="s">
        <v>954</v>
      </c>
      <c r="S1622" s="9">
        <f t="shared" si="143"/>
        <v>6460290</v>
      </c>
      <c r="T1622" s="9">
        <f t="shared" si="142"/>
        <v>85567</v>
      </c>
    </row>
    <row r="1623" spans="1:20" ht="14.45" x14ac:dyDescent="0.3">
      <c r="A1623" s="9">
        <v>23</v>
      </c>
      <c r="B1623" s="9" t="s">
        <v>14</v>
      </c>
      <c r="C1623" s="9" t="s">
        <v>578</v>
      </c>
      <c r="D1623" s="9" t="s">
        <v>222</v>
      </c>
      <c r="E1623" s="9" t="s">
        <v>223</v>
      </c>
      <c r="F1623" s="9" t="s">
        <v>5</v>
      </c>
      <c r="G1623" s="9" t="s">
        <v>518</v>
      </c>
      <c r="H1623" s="9" t="s">
        <v>555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39"/>
        <v>16_80-85</v>
      </c>
      <c r="O1623" s="17" t="str">
        <f t="shared" si="140"/>
        <v>8_80-90</v>
      </c>
      <c r="P1623" s="17" t="str">
        <f t="shared" si="141"/>
        <v>08_80&gt;</v>
      </c>
      <c r="Q1623" s="9" t="s">
        <v>892</v>
      </c>
      <c r="R1623" s="9" t="s">
        <v>954</v>
      </c>
      <c r="S1623" s="9">
        <f t="shared" si="143"/>
        <v>1908655</v>
      </c>
      <c r="T1623" s="9">
        <f t="shared" si="142"/>
        <v>25280</v>
      </c>
    </row>
    <row r="1624" spans="1:20" ht="14.45" x14ac:dyDescent="0.3">
      <c r="A1624" s="9">
        <v>121</v>
      </c>
      <c r="B1624" s="9" t="s">
        <v>14</v>
      </c>
      <c r="C1624" s="9" t="s">
        <v>844</v>
      </c>
      <c r="D1624" s="9" t="s">
        <v>224</v>
      </c>
      <c r="E1624" s="9" t="s">
        <v>223</v>
      </c>
      <c r="F1624" s="9" t="s">
        <v>1</v>
      </c>
      <c r="G1624" s="9" t="s">
        <v>303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39"/>
        <v>15_75-80</v>
      </c>
      <c r="O1624" s="17" t="str">
        <f t="shared" si="140"/>
        <v>7_70-80</v>
      </c>
      <c r="P1624" s="17" t="str">
        <f t="shared" si="141"/>
        <v>07_70-80</v>
      </c>
      <c r="Q1624" s="9" t="s">
        <v>892</v>
      </c>
      <c r="R1624" s="9" t="s">
        <v>954</v>
      </c>
      <c r="S1624" s="9">
        <f t="shared" si="143"/>
        <v>9278401</v>
      </c>
      <c r="T1624" s="9">
        <f t="shared" si="142"/>
        <v>122893</v>
      </c>
    </row>
    <row r="1625" spans="1:20" ht="14.45" x14ac:dyDescent="0.3">
      <c r="A1625" s="9">
        <v>62</v>
      </c>
      <c r="B1625" s="9" t="s">
        <v>14</v>
      </c>
      <c r="C1625" s="9" t="s">
        <v>719</v>
      </c>
      <c r="D1625" s="9" t="s">
        <v>228</v>
      </c>
      <c r="E1625" s="9" t="s">
        <v>227</v>
      </c>
      <c r="F1625" s="9" t="s">
        <v>5</v>
      </c>
      <c r="G1625" s="9" t="s">
        <v>182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39"/>
        <v>11_55-60</v>
      </c>
      <c r="O1625" s="17" t="str">
        <f t="shared" si="140"/>
        <v>5_50-60</v>
      </c>
      <c r="P1625" s="17" t="str">
        <f t="shared" si="141"/>
        <v>05_50-60</v>
      </c>
      <c r="Q1625" s="9" t="s">
        <v>892</v>
      </c>
      <c r="R1625" s="9" t="s">
        <v>954</v>
      </c>
      <c r="S1625" s="9">
        <f t="shared" si="143"/>
        <v>3454330</v>
      </c>
      <c r="T1625" s="9">
        <f t="shared" si="142"/>
        <v>45753</v>
      </c>
    </row>
    <row r="1626" spans="1:20" ht="14.45" x14ac:dyDescent="0.3">
      <c r="A1626" s="9">
        <v>351</v>
      </c>
      <c r="B1626" s="9" t="s">
        <v>14</v>
      </c>
      <c r="C1626" s="9" t="s">
        <v>845</v>
      </c>
      <c r="D1626" s="9" t="s">
        <v>228</v>
      </c>
      <c r="E1626" s="9" t="s">
        <v>227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39"/>
        <v>5_25-30</v>
      </c>
      <c r="O1626" s="17" t="str">
        <f t="shared" si="140"/>
        <v>2_20-30</v>
      </c>
      <c r="P1626" s="17" t="str">
        <f t="shared" si="141"/>
        <v>02_20-30</v>
      </c>
      <c r="Q1626" s="9" t="s">
        <v>892</v>
      </c>
      <c r="R1626" s="9" t="s">
        <v>954</v>
      </c>
      <c r="S1626" s="9">
        <f t="shared" si="143"/>
        <v>10175490</v>
      </c>
      <c r="T1626" s="9">
        <f t="shared" si="142"/>
        <v>134775</v>
      </c>
    </row>
    <row r="1627" spans="1:20" ht="14.45" x14ac:dyDescent="0.3">
      <c r="A1627" s="9">
        <v>424</v>
      </c>
      <c r="B1627" s="9" t="s">
        <v>14</v>
      </c>
      <c r="C1627" s="9" t="s">
        <v>579</v>
      </c>
      <c r="D1627" s="9" t="s">
        <v>228</v>
      </c>
      <c r="E1627" s="9" t="s">
        <v>227</v>
      </c>
      <c r="F1627" s="9" t="s">
        <v>5</v>
      </c>
      <c r="G1627" s="9" t="s">
        <v>182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39"/>
        <v>9_45-50</v>
      </c>
      <c r="O1627" s="17" t="str">
        <f t="shared" si="140"/>
        <v>4_40-50</v>
      </c>
      <c r="P1627" s="17" t="str">
        <f t="shared" si="141"/>
        <v>04_40-50</v>
      </c>
      <c r="Q1627" s="9" t="s">
        <v>892</v>
      </c>
      <c r="R1627" s="9" t="s">
        <v>954</v>
      </c>
      <c r="S1627" s="9">
        <f t="shared" si="143"/>
        <v>21171168</v>
      </c>
      <c r="T1627" s="9">
        <f t="shared" si="142"/>
        <v>280413</v>
      </c>
    </row>
    <row r="1628" spans="1:20" ht="14.45" x14ac:dyDescent="0.3">
      <c r="A1628" s="9">
        <v>166</v>
      </c>
      <c r="B1628" s="9" t="s">
        <v>14</v>
      </c>
      <c r="C1628" s="9" t="s">
        <v>720</v>
      </c>
      <c r="D1628" s="9" t="s">
        <v>228</v>
      </c>
      <c r="E1628" s="9" t="s">
        <v>227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39"/>
        <v>10_50-55</v>
      </c>
      <c r="O1628" s="17" t="str">
        <f t="shared" si="140"/>
        <v>5_50-60</v>
      </c>
      <c r="P1628" s="17" t="str">
        <f t="shared" si="141"/>
        <v>05_50-60</v>
      </c>
      <c r="Q1628" s="9" t="s">
        <v>892</v>
      </c>
      <c r="R1628" s="9" t="s">
        <v>954</v>
      </c>
      <c r="S1628" s="9">
        <f t="shared" si="143"/>
        <v>8754010</v>
      </c>
      <c r="T1628" s="9">
        <f t="shared" si="142"/>
        <v>115947</v>
      </c>
    </row>
    <row r="1629" spans="1:20" ht="14.45" x14ac:dyDescent="0.3">
      <c r="A1629" s="9">
        <v>758</v>
      </c>
      <c r="B1629" s="9" t="s">
        <v>14</v>
      </c>
      <c r="C1629" s="9" t="s">
        <v>160</v>
      </c>
      <c r="D1629" s="9" t="s">
        <v>224</v>
      </c>
      <c r="E1629" s="9" t="s">
        <v>227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39"/>
        <v>7_35-40</v>
      </c>
      <c r="O1629" s="17" t="str">
        <f t="shared" si="140"/>
        <v>3_30-40</v>
      </c>
      <c r="P1629" s="17" t="str">
        <f t="shared" si="141"/>
        <v>03_30-40</v>
      </c>
      <c r="Q1629" s="9" t="s">
        <v>892</v>
      </c>
      <c r="R1629" s="9" t="s">
        <v>954</v>
      </c>
      <c r="S1629" s="9">
        <f t="shared" si="143"/>
        <v>29852314</v>
      </c>
      <c r="T1629" s="9">
        <f t="shared" si="142"/>
        <v>395395</v>
      </c>
    </row>
    <row r="1630" spans="1:20" ht="14.45" x14ac:dyDescent="0.3">
      <c r="A1630" s="9">
        <v>2</v>
      </c>
      <c r="B1630" s="9" t="s">
        <v>14</v>
      </c>
      <c r="C1630" s="9" t="s">
        <v>101</v>
      </c>
      <c r="D1630" s="9" t="s">
        <v>224</v>
      </c>
      <c r="E1630" s="9" t="s">
        <v>227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39"/>
        <v>9_45-50</v>
      </c>
      <c r="O1630" s="17" t="str">
        <f t="shared" si="140"/>
        <v>4_40-50</v>
      </c>
      <c r="P1630" s="17" t="str">
        <f t="shared" si="141"/>
        <v>04_40-50</v>
      </c>
      <c r="Q1630" s="9" t="s">
        <v>892</v>
      </c>
      <c r="R1630" s="9" t="s">
        <v>954</v>
      </c>
      <c r="S1630" s="9">
        <f t="shared" si="143"/>
        <v>99880</v>
      </c>
      <c r="T1630" s="9">
        <f t="shared" si="142"/>
        <v>1323</v>
      </c>
    </row>
    <row r="1631" spans="1:20" ht="14.45" x14ac:dyDescent="0.3">
      <c r="A1631" s="9">
        <v>825</v>
      </c>
      <c r="B1631" s="9" t="s">
        <v>14</v>
      </c>
      <c r="C1631" s="9" t="s">
        <v>489</v>
      </c>
      <c r="D1631" s="9" t="s">
        <v>224</v>
      </c>
      <c r="E1631" s="9" t="s">
        <v>227</v>
      </c>
      <c r="F1631" s="9" t="s">
        <v>5</v>
      </c>
      <c r="G1631" s="9" t="s">
        <v>182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39"/>
        <v>10_50-55</v>
      </c>
      <c r="O1631" s="17" t="str">
        <f t="shared" si="140"/>
        <v>5_50-60</v>
      </c>
      <c r="P1631" s="17" t="str">
        <f t="shared" si="141"/>
        <v>05_50-60</v>
      </c>
      <c r="Q1631" s="9" t="s">
        <v>892</v>
      </c>
      <c r="R1631" s="9" t="s">
        <v>954</v>
      </c>
      <c r="S1631" s="9">
        <f t="shared" si="143"/>
        <v>44424600</v>
      </c>
      <c r="T1631" s="9">
        <f t="shared" si="142"/>
        <v>588405</v>
      </c>
    </row>
    <row r="1632" spans="1:20" ht="14.45" x14ac:dyDescent="0.3">
      <c r="A1632" s="9">
        <v>92</v>
      </c>
      <c r="B1632" s="9" t="s">
        <v>14</v>
      </c>
      <c r="C1632" s="9" t="s">
        <v>617</v>
      </c>
      <c r="D1632" s="9" t="s">
        <v>224</v>
      </c>
      <c r="E1632" s="9" t="s">
        <v>227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39"/>
        <v>7_35-40</v>
      </c>
      <c r="O1632" s="17" t="str">
        <f t="shared" si="140"/>
        <v>3_30-40</v>
      </c>
      <c r="P1632" s="17" t="str">
        <f t="shared" si="141"/>
        <v>03_30-40</v>
      </c>
      <c r="Q1632" s="9" t="s">
        <v>892</v>
      </c>
      <c r="R1632" s="9" t="s">
        <v>954</v>
      </c>
      <c r="S1632" s="9">
        <f t="shared" si="143"/>
        <v>3679172</v>
      </c>
      <c r="T1632" s="9">
        <f t="shared" si="142"/>
        <v>48731</v>
      </c>
    </row>
    <row r="1633" spans="1:20" ht="14.45" x14ac:dyDescent="0.3">
      <c r="A1633" s="9">
        <v>4241</v>
      </c>
      <c r="B1633" s="9" t="s">
        <v>14</v>
      </c>
      <c r="C1633" s="9" t="s">
        <v>721</v>
      </c>
      <c r="D1633" s="9" t="s">
        <v>224</v>
      </c>
      <c r="E1633" s="9" t="s">
        <v>227</v>
      </c>
      <c r="F1633" s="9" t="s">
        <v>5</v>
      </c>
      <c r="G1633" s="9" t="s">
        <v>182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39"/>
        <v>14_70-75</v>
      </c>
      <c r="O1633" s="17" t="str">
        <f t="shared" si="140"/>
        <v>7_70-80</v>
      </c>
      <c r="P1633" s="17" t="str">
        <f t="shared" si="141"/>
        <v>07_70-80</v>
      </c>
      <c r="Q1633" s="9" t="s">
        <v>892</v>
      </c>
      <c r="R1633" s="9" t="s">
        <v>954</v>
      </c>
      <c r="S1633" s="9">
        <f t="shared" si="143"/>
        <v>305110263</v>
      </c>
      <c r="T1633" s="9">
        <f t="shared" si="142"/>
        <v>4041196</v>
      </c>
    </row>
    <row r="1634" spans="1:20" ht="14.45" x14ac:dyDescent="0.3">
      <c r="A1634" s="9">
        <v>147</v>
      </c>
      <c r="B1634" s="9" t="s">
        <v>14</v>
      </c>
      <c r="C1634" s="9" t="s">
        <v>102</v>
      </c>
      <c r="D1634" s="9" t="s">
        <v>224</v>
      </c>
      <c r="E1634" s="9" t="s">
        <v>227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39"/>
        <v>9_45-50</v>
      </c>
      <c r="O1634" s="17" t="str">
        <f t="shared" si="140"/>
        <v>4_40-50</v>
      </c>
      <c r="P1634" s="17" t="str">
        <f t="shared" si="141"/>
        <v>04_40-50</v>
      </c>
      <c r="Q1634" s="9" t="s">
        <v>892</v>
      </c>
      <c r="R1634" s="9" t="s">
        <v>954</v>
      </c>
      <c r="S1634" s="9">
        <f t="shared" si="143"/>
        <v>6686736</v>
      </c>
      <c r="T1634" s="9">
        <f t="shared" si="142"/>
        <v>88566</v>
      </c>
    </row>
    <row r="1635" spans="1:20" ht="14.45" x14ac:dyDescent="0.3">
      <c r="A1635" s="9">
        <v>760</v>
      </c>
      <c r="B1635" s="9" t="s">
        <v>14</v>
      </c>
      <c r="C1635" s="9" t="s">
        <v>722</v>
      </c>
      <c r="D1635" s="9" t="s">
        <v>224</v>
      </c>
      <c r="E1635" s="9" t="s">
        <v>227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39"/>
        <v>7_35-40</v>
      </c>
      <c r="O1635" s="17" t="str">
        <f t="shared" si="140"/>
        <v>3_30-40</v>
      </c>
      <c r="P1635" s="17" t="str">
        <f t="shared" si="141"/>
        <v>03_30-40</v>
      </c>
      <c r="Q1635" s="9" t="s">
        <v>892</v>
      </c>
      <c r="R1635" s="9" t="s">
        <v>954</v>
      </c>
      <c r="S1635" s="9">
        <f t="shared" si="143"/>
        <v>26862960</v>
      </c>
      <c r="T1635" s="9">
        <f t="shared" si="142"/>
        <v>355801</v>
      </c>
    </row>
    <row r="1636" spans="1:20" ht="14.45" x14ac:dyDescent="0.3">
      <c r="A1636" s="9">
        <v>1693</v>
      </c>
      <c r="B1636" s="9" t="s">
        <v>14</v>
      </c>
      <c r="C1636" s="9" t="s">
        <v>919</v>
      </c>
      <c r="D1636" s="9" t="s">
        <v>228</v>
      </c>
      <c r="E1636" s="9" t="s">
        <v>223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39"/>
        <v>5_25-30</v>
      </c>
      <c r="O1636" s="17" t="str">
        <f t="shared" si="140"/>
        <v>2_20-30</v>
      </c>
      <c r="P1636" s="17" t="str">
        <f t="shared" si="141"/>
        <v>02_20-30</v>
      </c>
      <c r="Q1636" s="9" t="s">
        <v>892</v>
      </c>
      <c r="R1636" s="9" t="s">
        <v>954</v>
      </c>
      <c r="S1636" s="9">
        <f t="shared" si="143"/>
        <v>48233570</v>
      </c>
      <c r="T1636" s="9">
        <f t="shared" si="142"/>
        <v>638855</v>
      </c>
    </row>
    <row r="1637" spans="1:20" ht="14.45" x14ac:dyDescent="0.3">
      <c r="A1637" s="9">
        <v>782</v>
      </c>
      <c r="B1637" s="9" t="s">
        <v>14</v>
      </c>
      <c r="C1637" s="9" t="s">
        <v>580</v>
      </c>
      <c r="D1637" s="9" t="s">
        <v>228</v>
      </c>
      <c r="E1637" s="9" t="s">
        <v>223</v>
      </c>
      <c r="F1637" s="9" t="s">
        <v>5</v>
      </c>
      <c r="G1637" s="9" t="s">
        <v>518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39"/>
        <v>7_35-40</v>
      </c>
      <c r="O1637" s="17" t="str">
        <f t="shared" si="140"/>
        <v>3_30-40</v>
      </c>
      <c r="P1637" s="17" t="str">
        <f t="shared" si="141"/>
        <v>03_30-40</v>
      </c>
      <c r="Q1637" s="9" t="s">
        <v>892</v>
      </c>
      <c r="R1637" s="9" t="s">
        <v>954</v>
      </c>
      <c r="S1637" s="9">
        <f t="shared" si="143"/>
        <v>28833122</v>
      </c>
      <c r="T1637" s="9">
        <f t="shared" si="142"/>
        <v>381896</v>
      </c>
    </row>
    <row r="1638" spans="1:20" ht="14.45" x14ac:dyDescent="0.3">
      <c r="A1638" s="9">
        <v>7416</v>
      </c>
      <c r="B1638" s="9" t="s">
        <v>14</v>
      </c>
      <c r="C1638" s="9" t="s">
        <v>496</v>
      </c>
      <c r="D1638" s="9" t="s">
        <v>228</v>
      </c>
      <c r="E1638" s="9" t="s">
        <v>223</v>
      </c>
      <c r="F1638" s="9" t="s">
        <v>1</v>
      </c>
      <c r="G1638" s="9" t="s">
        <v>303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39"/>
        <v>7_35-40</v>
      </c>
      <c r="O1638" s="17" t="str">
        <f t="shared" si="140"/>
        <v>3_30-40</v>
      </c>
      <c r="P1638" s="17" t="str">
        <f t="shared" si="141"/>
        <v>03_30-40</v>
      </c>
      <c r="Q1638" s="9" t="s">
        <v>892</v>
      </c>
      <c r="R1638" s="9" t="s">
        <v>954</v>
      </c>
      <c r="S1638" s="9">
        <f t="shared" si="143"/>
        <v>271173456</v>
      </c>
      <c r="T1638" s="9">
        <f t="shared" si="142"/>
        <v>3591701</v>
      </c>
    </row>
    <row r="1639" spans="1:20" ht="14.45" x14ac:dyDescent="0.3">
      <c r="A1639" s="9">
        <v>55</v>
      </c>
      <c r="B1639" s="9" t="s">
        <v>14</v>
      </c>
      <c r="C1639" s="9" t="s">
        <v>920</v>
      </c>
      <c r="D1639" s="9" t="s">
        <v>228</v>
      </c>
      <c r="E1639" s="9" t="s">
        <v>223</v>
      </c>
      <c r="F1639" s="9" t="s">
        <v>1</v>
      </c>
      <c r="G1639" s="9" t="s">
        <v>823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39"/>
        <v>9_45-50</v>
      </c>
      <c r="O1639" s="17" t="str">
        <f t="shared" si="140"/>
        <v>4_40-50</v>
      </c>
      <c r="P1639" s="17" t="str">
        <f t="shared" si="141"/>
        <v>04_40-50</v>
      </c>
      <c r="Q1639" s="9" t="s">
        <v>892</v>
      </c>
      <c r="R1639" s="9" t="s">
        <v>954</v>
      </c>
      <c r="S1639" s="9">
        <f t="shared" si="143"/>
        <v>2559150</v>
      </c>
      <c r="T1639" s="9">
        <f t="shared" si="142"/>
        <v>33896</v>
      </c>
    </row>
    <row r="1640" spans="1:20" ht="14.45" x14ac:dyDescent="0.3">
      <c r="A1640" s="9">
        <v>2876</v>
      </c>
      <c r="B1640" s="9" t="s">
        <v>14</v>
      </c>
      <c r="C1640" s="9" t="s">
        <v>497</v>
      </c>
      <c r="D1640" s="9" t="s">
        <v>224</v>
      </c>
      <c r="E1640" s="9" t="s">
        <v>223</v>
      </c>
      <c r="F1640" s="9" t="s">
        <v>5</v>
      </c>
      <c r="G1640" s="9" t="s">
        <v>169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39"/>
        <v>11_55-60</v>
      </c>
      <c r="O1640" s="17" t="str">
        <f t="shared" si="140"/>
        <v>5_50-60</v>
      </c>
      <c r="P1640" s="17" t="str">
        <f t="shared" si="141"/>
        <v>05_50-60</v>
      </c>
      <c r="Q1640" s="9" t="s">
        <v>892</v>
      </c>
      <c r="R1640" s="9" t="s">
        <v>954</v>
      </c>
      <c r="S1640" s="9">
        <f t="shared" si="143"/>
        <v>163204372</v>
      </c>
      <c r="T1640" s="9">
        <f t="shared" si="142"/>
        <v>2161647</v>
      </c>
    </row>
    <row r="1641" spans="1:20" ht="14.45" x14ac:dyDescent="0.3">
      <c r="A1641" s="9">
        <v>158</v>
      </c>
      <c r="B1641" s="9" t="s">
        <v>14</v>
      </c>
      <c r="C1641" s="9" t="s">
        <v>849</v>
      </c>
      <c r="D1641" s="9" t="s">
        <v>224</v>
      </c>
      <c r="E1641" s="9" t="s">
        <v>223</v>
      </c>
      <c r="F1641" s="9" t="s">
        <v>5</v>
      </c>
      <c r="G1641" s="9" t="s">
        <v>182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39"/>
        <v>9_45-50</v>
      </c>
      <c r="O1641" s="17" t="str">
        <f t="shared" si="140"/>
        <v>4_40-50</v>
      </c>
      <c r="P1641" s="17" t="str">
        <f t="shared" si="141"/>
        <v>04_40-50</v>
      </c>
      <c r="Q1641" s="9" t="s">
        <v>892</v>
      </c>
      <c r="R1641" s="9" t="s">
        <v>954</v>
      </c>
      <c r="S1641" s="9">
        <f t="shared" si="143"/>
        <v>7814522</v>
      </c>
      <c r="T1641" s="9">
        <f t="shared" si="142"/>
        <v>103504</v>
      </c>
    </row>
    <row r="1642" spans="1:20" ht="14.45" x14ac:dyDescent="0.3">
      <c r="A1642" s="9">
        <v>94</v>
      </c>
      <c r="B1642" s="9" t="s">
        <v>14</v>
      </c>
      <c r="C1642" s="9" t="s">
        <v>581</v>
      </c>
      <c r="D1642" s="9" t="s">
        <v>222</v>
      </c>
      <c r="E1642" s="9" t="s">
        <v>223</v>
      </c>
      <c r="F1642" s="9" t="s">
        <v>5</v>
      </c>
      <c r="G1642" s="9" t="s">
        <v>518</v>
      </c>
      <c r="H1642" s="9" t="s">
        <v>331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39"/>
        <v>12_60-65</v>
      </c>
      <c r="O1642" s="17" t="str">
        <f t="shared" si="140"/>
        <v>6_60-70</v>
      </c>
      <c r="P1642" s="17" t="str">
        <f t="shared" si="141"/>
        <v>06_60-70</v>
      </c>
      <c r="Q1642" s="9" t="s">
        <v>892</v>
      </c>
      <c r="R1642" s="9" t="s">
        <v>954</v>
      </c>
      <c r="S1642" s="9">
        <f t="shared" si="143"/>
        <v>5868232</v>
      </c>
      <c r="T1642" s="9">
        <f t="shared" si="142"/>
        <v>77725</v>
      </c>
    </row>
    <row r="1643" spans="1:20" ht="14.45" x14ac:dyDescent="0.3">
      <c r="A1643" s="9">
        <v>1596</v>
      </c>
      <c r="B1643" s="9" t="s">
        <v>14</v>
      </c>
      <c r="C1643" s="9" t="s">
        <v>498</v>
      </c>
      <c r="D1643" s="9" t="s">
        <v>224</v>
      </c>
      <c r="E1643" s="9" t="s">
        <v>223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39"/>
        <v>7_35-40</v>
      </c>
      <c r="O1643" s="17" t="str">
        <f t="shared" si="140"/>
        <v>3_30-40</v>
      </c>
      <c r="P1643" s="17" t="str">
        <f t="shared" si="141"/>
        <v>03_30-40</v>
      </c>
      <c r="Q1643" s="9" t="s">
        <v>892</v>
      </c>
      <c r="R1643" s="9" t="s">
        <v>954</v>
      </c>
      <c r="S1643" s="9">
        <f t="shared" si="143"/>
        <v>59079132</v>
      </c>
      <c r="T1643" s="9">
        <f t="shared" si="142"/>
        <v>782505</v>
      </c>
    </row>
    <row r="1644" spans="1:20" ht="14.45" x14ac:dyDescent="0.3">
      <c r="A1644" s="9">
        <v>6308</v>
      </c>
      <c r="B1644" s="9" t="s">
        <v>14</v>
      </c>
      <c r="C1644" s="9" t="s">
        <v>359</v>
      </c>
      <c r="D1644" s="9" t="s">
        <v>224</v>
      </c>
      <c r="E1644" s="9" t="s">
        <v>223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39"/>
        <v>8_40-45</v>
      </c>
      <c r="O1644" s="17" t="str">
        <f t="shared" si="140"/>
        <v>4_40-50</v>
      </c>
      <c r="P1644" s="17" t="str">
        <f t="shared" si="141"/>
        <v>04_40-50</v>
      </c>
      <c r="Q1644" s="9" t="s">
        <v>892</v>
      </c>
      <c r="R1644" s="9" t="s">
        <v>954</v>
      </c>
      <c r="S1644" s="9">
        <f t="shared" si="143"/>
        <v>259694052</v>
      </c>
      <c r="T1644" s="9">
        <f t="shared" si="142"/>
        <v>3439656</v>
      </c>
    </row>
    <row r="1645" spans="1:20" ht="14.45" x14ac:dyDescent="0.3">
      <c r="A1645" s="9">
        <v>356</v>
      </c>
      <c r="B1645" s="9" t="s">
        <v>14</v>
      </c>
      <c r="C1645" s="9" t="s">
        <v>309</v>
      </c>
      <c r="D1645" s="9" t="s">
        <v>224</v>
      </c>
      <c r="E1645" s="9" t="s">
        <v>223</v>
      </c>
      <c r="F1645" s="9" t="s">
        <v>5</v>
      </c>
      <c r="G1645" s="9" t="s">
        <v>182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39"/>
        <v>9_45-50</v>
      </c>
      <c r="O1645" s="17" t="str">
        <f t="shared" si="140"/>
        <v>4_40-50</v>
      </c>
      <c r="P1645" s="17" t="str">
        <f t="shared" si="141"/>
        <v>04_40-50</v>
      </c>
      <c r="Q1645" s="9" t="s">
        <v>892</v>
      </c>
      <c r="R1645" s="9" t="s">
        <v>954</v>
      </c>
      <c r="S1645" s="9">
        <f t="shared" si="143"/>
        <v>16659020</v>
      </c>
      <c r="T1645" s="9">
        <f t="shared" si="142"/>
        <v>220649</v>
      </c>
    </row>
    <row r="1646" spans="1:20" ht="14.45" x14ac:dyDescent="0.3">
      <c r="A1646" s="9">
        <v>1832</v>
      </c>
      <c r="B1646" s="9" t="s">
        <v>14</v>
      </c>
      <c r="C1646" s="9" t="s">
        <v>582</v>
      </c>
      <c r="D1646" s="9" t="s">
        <v>224</v>
      </c>
      <c r="E1646" s="9" t="s">
        <v>223</v>
      </c>
      <c r="F1646" s="9" t="s">
        <v>5</v>
      </c>
      <c r="G1646" s="9" t="s">
        <v>518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39"/>
        <v>9_45-50</v>
      </c>
      <c r="O1646" s="17" t="str">
        <f t="shared" si="140"/>
        <v>4_40-50</v>
      </c>
      <c r="P1646" s="17" t="str">
        <f t="shared" si="141"/>
        <v>04_40-50</v>
      </c>
      <c r="Q1646" s="9" t="s">
        <v>892</v>
      </c>
      <c r="R1646" s="9" t="s">
        <v>954</v>
      </c>
      <c r="S1646" s="9">
        <f t="shared" si="143"/>
        <v>88443464</v>
      </c>
      <c r="T1646" s="9">
        <f t="shared" si="142"/>
        <v>1171437</v>
      </c>
    </row>
    <row r="1647" spans="1:20" ht="14.45" x14ac:dyDescent="0.3">
      <c r="A1647" s="9">
        <v>12</v>
      </c>
      <c r="B1647" s="9" t="s">
        <v>14</v>
      </c>
      <c r="C1647" s="9" t="s">
        <v>921</v>
      </c>
      <c r="D1647" s="9" t="s">
        <v>224</v>
      </c>
      <c r="E1647" s="9" t="s">
        <v>223</v>
      </c>
      <c r="F1647" s="9" t="s">
        <v>5</v>
      </c>
      <c r="G1647" s="9" t="s">
        <v>798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44">CONCATENATE(ROUNDDOWN(M1647/5000,0),"_",ROUNDDOWN(M1647/5000,0)*5,"-",ROUNDUP((M1647+1)/5000,0)*5)</f>
        <v>6_30-35</v>
      </c>
      <c r="O1647" s="17" t="str">
        <f t="shared" ref="O1647:O1708" si="145">CONCATENATE(ROUNDDOWN(M1647/10000,0),"_",ROUNDDOWN(M1647/10000,0)*10,"-",ROUNDUP((M1647+1)/10000,0)*10)</f>
        <v>3_30-40</v>
      </c>
      <c r="P1647" s="17" t="str">
        <f t="shared" ref="P1647:P1708" si="146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892</v>
      </c>
      <c r="R1647" s="9" t="s">
        <v>954</v>
      </c>
      <c r="S1647" s="9">
        <f t="shared" si="143"/>
        <v>374760</v>
      </c>
      <c r="T1647" s="9">
        <f t="shared" ref="T1647:T1708" si="147">ROUND(S1647/75.5,0)</f>
        <v>4964</v>
      </c>
    </row>
    <row r="1648" spans="1:20" ht="14.45" x14ac:dyDescent="0.3">
      <c r="A1648" s="9">
        <v>5</v>
      </c>
      <c r="B1648" s="9" t="s">
        <v>14</v>
      </c>
      <c r="C1648" s="9" t="s">
        <v>366</v>
      </c>
      <c r="D1648" s="9" t="s">
        <v>222</v>
      </c>
      <c r="E1648" s="9" t="s">
        <v>223</v>
      </c>
      <c r="F1648" s="9" t="s">
        <v>5</v>
      </c>
      <c r="G1648" s="9" t="s">
        <v>182</v>
      </c>
      <c r="H1648" s="9" t="s">
        <v>367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44"/>
        <v>11_55-60</v>
      </c>
      <c r="O1648" s="17" t="str">
        <f t="shared" si="145"/>
        <v>5_50-60</v>
      </c>
      <c r="P1648" s="17" t="str">
        <f t="shared" si="146"/>
        <v>05_50-60</v>
      </c>
      <c r="Q1648" s="9" t="s">
        <v>892</v>
      </c>
      <c r="R1648" s="9" t="s">
        <v>954</v>
      </c>
      <c r="S1648" s="9">
        <f t="shared" si="143"/>
        <v>282750</v>
      </c>
      <c r="T1648" s="9">
        <f t="shared" si="147"/>
        <v>3745</v>
      </c>
    </row>
    <row r="1649" spans="1:20" ht="14.45" x14ac:dyDescent="0.3">
      <c r="A1649" s="9">
        <v>1531</v>
      </c>
      <c r="B1649" s="9" t="s">
        <v>14</v>
      </c>
      <c r="C1649" s="9" t="s">
        <v>583</v>
      </c>
      <c r="D1649" s="9" t="s">
        <v>222</v>
      </c>
      <c r="E1649" s="9" t="s">
        <v>223</v>
      </c>
      <c r="F1649" s="9" t="s">
        <v>5</v>
      </c>
      <c r="G1649" s="9" t="s">
        <v>518</v>
      </c>
      <c r="H1649" s="9" t="s">
        <v>398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44"/>
        <v>11_55-60</v>
      </c>
      <c r="O1649" s="17" t="str">
        <f t="shared" si="145"/>
        <v>5_50-60</v>
      </c>
      <c r="P1649" s="17" t="str">
        <f t="shared" si="146"/>
        <v>05_50-60</v>
      </c>
      <c r="Q1649" s="9" t="s">
        <v>892</v>
      </c>
      <c r="R1649" s="9" t="s">
        <v>954</v>
      </c>
      <c r="S1649" s="9">
        <f t="shared" si="143"/>
        <v>85157282</v>
      </c>
      <c r="T1649" s="9">
        <f t="shared" si="147"/>
        <v>1127911</v>
      </c>
    </row>
    <row r="1650" spans="1:20" ht="14.45" x14ac:dyDescent="0.3">
      <c r="A1650" s="9">
        <v>2536</v>
      </c>
      <c r="B1650" s="9" t="s">
        <v>14</v>
      </c>
      <c r="C1650" s="9" t="s">
        <v>368</v>
      </c>
      <c r="D1650" s="9" t="s">
        <v>224</v>
      </c>
      <c r="E1650" s="9" t="s">
        <v>223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44"/>
        <v>9_45-50</v>
      </c>
      <c r="O1650" s="17" t="str">
        <f t="shared" si="145"/>
        <v>4_40-50</v>
      </c>
      <c r="P1650" s="17" t="str">
        <f t="shared" si="146"/>
        <v>04_40-50</v>
      </c>
      <c r="Q1650" s="9" t="s">
        <v>892</v>
      </c>
      <c r="R1650" s="9" t="s">
        <v>954</v>
      </c>
      <c r="S1650" s="9">
        <f t="shared" si="143"/>
        <v>120084672</v>
      </c>
      <c r="T1650" s="9">
        <f t="shared" si="147"/>
        <v>1590525</v>
      </c>
    </row>
    <row r="1651" spans="1:20" ht="14.45" x14ac:dyDescent="0.3">
      <c r="A1651" s="9">
        <v>919</v>
      </c>
      <c r="B1651" s="9" t="s">
        <v>14</v>
      </c>
      <c r="C1651" s="9" t="s">
        <v>853</v>
      </c>
      <c r="D1651" s="9" t="s">
        <v>224</v>
      </c>
      <c r="E1651" s="9" t="s">
        <v>223</v>
      </c>
      <c r="F1651" s="9" t="s">
        <v>1</v>
      </c>
      <c r="G1651" s="9" t="s">
        <v>303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44"/>
        <v>11_55-60</v>
      </c>
      <c r="O1651" s="17" t="str">
        <f t="shared" si="145"/>
        <v>5_50-60</v>
      </c>
      <c r="P1651" s="17" t="str">
        <f t="shared" si="146"/>
        <v>05_50-60</v>
      </c>
      <c r="Q1651" s="9" t="s">
        <v>892</v>
      </c>
      <c r="R1651" s="9" t="s">
        <v>954</v>
      </c>
      <c r="S1651" s="9">
        <f t="shared" si="143"/>
        <v>54142885</v>
      </c>
      <c r="T1651" s="9">
        <f t="shared" si="147"/>
        <v>717124</v>
      </c>
    </row>
    <row r="1652" spans="1:20" ht="14.45" x14ac:dyDescent="0.3">
      <c r="A1652" s="9">
        <v>37</v>
      </c>
      <c r="B1652" s="9" t="s">
        <v>14</v>
      </c>
      <c r="C1652" s="9" t="s">
        <v>460</v>
      </c>
      <c r="D1652" s="9" t="s">
        <v>225</v>
      </c>
      <c r="E1652" s="9" t="s">
        <v>223</v>
      </c>
      <c r="F1652" s="9" t="s">
        <v>5</v>
      </c>
      <c r="G1652" s="9" t="s">
        <v>350</v>
      </c>
      <c r="H1652" s="9" t="s">
        <v>147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44"/>
        <v>24_120-125</v>
      </c>
      <c r="O1652" s="17" t="str">
        <f t="shared" si="145"/>
        <v>12_120-130</v>
      </c>
      <c r="P1652" s="17" t="str">
        <f t="shared" si="146"/>
        <v>08_80&gt;</v>
      </c>
      <c r="Q1652" s="9" t="s">
        <v>892</v>
      </c>
      <c r="R1652" s="9" t="s">
        <v>954</v>
      </c>
      <c r="S1652" s="9">
        <f t="shared" si="143"/>
        <v>4445550</v>
      </c>
      <c r="T1652" s="9">
        <f t="shared" si="147"/>
        <v>58881</v>
      </c>
    </row>
    <row r="1653" spans="1:20" ht="14.45" x14ac:dyDescent="0.3">
      <c r="A1653" s="9">
        <v>45</v>
      </c>
      <c r="B1653" s="9" t="s">
        <v>14</v>
      </c>
      <c r="C1653" s="9" t="s">
        <v>522</v>
      </c>
      <c r="D1653" s="9" t="s">
        <v>225</v>
      </c>
      <c r="E1653" s="9" t="s">
        <v>223</v>
      </c>
      <c r="F1653" s="9" t="s">
        <v>1</v>
      </c>
      <c r="G1653" s="9" t="s">
        <v>303</v>
      </c>
      <c r="H1653" s="9" t="s">
        <v>147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44"/>
        <v>18_90-95</v>
      </c>
      <c r="O1653" s="17" t="str">
        <f t="shared" si="145"/>
        <v>9_90-100</v>
      </c>
      <c r="P1653" s="17" t="str">
        <f t="shared" si="146"/>
        <v>08_80&gt;</v>
      </c>
      <c r="Q1653" s="9" t="s">
        <v>892</v>
      </c>
      <c r="R1653" s="9" t="s">
        <v>954</v>
      </c>
      <c r="S1653" s="9">
        <f t="shared" si="143"/>
        <v>4103010</v>
      </c>
      <c r="T1653" s="9">
        <f t="shared" si="147"/>
        <v>54345</v>
      </c>
    </row>
    <row r="1654" spans="1:20" ht="14.45" x14ac:dyDescent="0.3">
      <c r="A1654" s="9">
        <v>12</v>
      </c>
      <c r="B1654" s="9" t="s">
        <v>14</v>
      </c>
      <c r="C1654" s="9" t="s">
        <v>361</v>
      </c>
      <c r="D1654" s="9" t="s">
        <v>225</v>
      </c>
      <c r="E1654" s="9" t="s">
        <v>223</v>
      </c>
      <c r="F1654" s="9" t="s">
        <v>5</v>
      </c>
      <c r="G1654" s="9" t="s">
        <v>350</v>
      </c>
      <c r="H1654" s="9" t="s">
        <v>342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44"/>
        <v>24_120-125</v>
      </c>
      <c r="O1654" s="17" t="str">
        <f t="shared" si="145"/>
        <v>12_120-130</v>
      </c>
      <c r="P1654" s="17" t="str">
        <f t="shared" si="146"/>
        <v>08_80&gt;</v>
      </c>
      <c r="Q1654" s="9" t="s">
        <v>892</v>
      </c>
      <c r="R1654" s="9" t="s">
        <v>954</v>
      </c>
      <c r="S1654" s="9">
        <f t="shared" si="143"/>
        <v>1455012</v>
      </c>
      <c r="T1654" s="9">
        <f t="shared" si="147"/>
        <v>19272</v>
      </c>
    </row>
    <row r="1655" spans="1:20" ht="14.45" x14ac:dyDescent="0.3">
      <c r="A1655" s="9">
        <v>69</v>
      </c>
      <c r="B1655" s="9" t="s">
        <v>14</v>
      </c>
      <c r="C1655" s="9" t="s">
        <v>584</v>
      </c>
      <c r="D1655" s="9" t="s">
        <v>228</v>
      </c>
      <c r="E1655" s="9" t="s">
        <v>223</v>
      </c>
      <c r="F1655" s="9" t="s">
        <v>5</v>
      </c>
      <c r="G1655" s="9" t="s">
        <v>518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44"/>
        <v>11_55-60</v>
      </c>
      <c r="O1655" s="17" t="str">
        <f t="shared" si="145"/>
        <v>5_50-60</v>
      </c>
      <c r="P1655" s="17" t="str">
        <f t="shared" si="146"/>
        <v>05_50-60</v>
      </c>
      <c r="Q1655" s="9" t="s">
        <v>892</v>
      </c>
      <c r="R1655" s="9" t="s">
        <v>954</v>
      </c>
      <c r="S1655" s="9">
        <f t="shared" si="143"/>
        <v>4010556</v>
      </c>
      <c r="T1655" s="9">
        <f t="shared" si="147"/>
        <v>53120</v>
      </c>
    </row>
    <row r="1656" spans="1:20" ht="14.45" x14ac:dyDescent="0.3">
      <c r="A1656" s="9">
        <v>170</v>
      </c>
      <c r="B1656" s="9" t="s">
        <v>14</v>
      </c>
      <c r="C1656" s="9" t="s">
        <v>725</v>
      </c>
      <c r="D1656" s="9" t="s">
        <v>228</v>
      </c>
      <c r="E1656" s="9" t="s">
        <v>223</v>
      </c>
      <c r="F1656" s="9" t="s">
        <v>5</v>
      </c>
      <c r="G1656" s="9" t="s">
        <v>518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44"/>
        <v>11_55-60</v>
      </c>
      <c r="O1656" s="17" t="str">
        <f t="shared" si="145"/>
        <v>5_50-60</v>
      </c>
      <c r="P1656" s="17" t="str">
        <f t="shared" si="146"/>
        <v>05_50-60</v>
      </c>
      <c r="Q1656" s="9" t="s">
        <v>892</v>
      </c>
      <c r="R1656" s="9" t="s">
        <v>954</v>
      </c>
      <c r="S1656" s="9">
        <f t="shared" si="143"/>
        <v>9722130</v>
      </c>
      <c r="T1656" s="9">
        <f t="shared" si="147"/>
        <v>128770</v>
      </c>
    </row>
    <row r="1657" spans="1:20" ht="14.45" x14ac:dyDescent="0.3">
      <c r="A1657" s="9">
        <v>210</v>
      </c>
      <c r="B1657" s="9" t="s">
        <v>14</v>
      </c>
      <c r="C1657" s="9" t="s">
        <v>726</v>
      </c>
      <c r="D1657" s="9" t="s">
        <v>225</v>
      </c>
      <c r="E1657" s="9" t="s">
        <v>223</v>
      </c>
      <c r="F1657" s="9" t="s">
        <v>5</v>
      </c>
      <c r="G1657" s="9" t="s">
        <v>75</v>
      </c>
      <c r="H1657" s="9" t="s">
        <v>147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44"/>
        <v>12_60-65</v>
      </c>
      <c r="O1657" s="17" t="str">
        <f t="shared" si="145"/>
        <v>6_60-70</v>
      </c>
      <c r="P1657" s="17" t="str">
        <f t="shared" si="146"/>
        <v>06_60-70</v>
      </c>
      <c r="Q1657" s="9" t="s">
        <v>892</v>
      </c>
      <c r="R1657" s="9" t="s">
        <v>954</v>
      </c>
      <c r="S1657" s="9">
        <f t="shared" si="143"/>
        <v>13127310</v>
      </c>
      <c r="T1657" s="9">
        <f t="shared" si="147"/>
        <v>173872</v>
      </c>
    </row>
    <row r="1658" spans="1:20" ht="14.45" x14ac:dyDescent="0.3">
      <c r="A1658" s="9">
        <v>713</v>
      </c>
      <c r="B1658" s="9" t="s">
        <v>14</v>
      </c>
      <c r="C1658" s="9" t="s">
        <v>362</v>
      </c>
      <c r="D1658" s="9" t="s">
        <v>225</v>
      </c>
      <c r="E1658" s="9" t="s">
        <v>223</v>
      </c>
      <c r="F1658" s="9" t="s">
        <v>5</v>
      </c>
      <c r="G1658" s="9" t="s">
        <v>350</v>
      </c>
      <c r="H1658" s="9" t="s">
        <v>197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44"/>
        <v>15_75-80</v>
      </c>
      <c r="O1658" s="17" t="str">
        <f t="shared" si="145"/>
        <v>7_70-80</v>
      </c>
      <c r="P1658" s="17" t="str">
        <f t="shared" si="146"/>
        <v>07_70-80</v>
      </c>
      <c r="Q1658" s="9" t="s">
        <v>892</v>
      </c>
      <c r="R1658" s="9" t="s">
        <v>954</v>
      </c>
      <c r="S1658" s="9">
        <f t="shared" si="143"/>
        <v>55561951</v>
      </c>
      <c r="T1658" s="9">
        <f t="shared" si="147"/>
        <v>735920</v>
      </c>
    </row>
    <row r="1659" spans="1:20" ht="14.45" x14ac:dyDescent="0.3">
      <c r="A1659" s="9">
        <v>2499</v>
      </c>
      <c r="B1659" s="9" t="s">
        <v>14</v>
      </c>
      <c r="C1659" s="9" t="s">
        <v>418</v>
      </c>
      <c r="D1659" s="9" t="s">
        <v>225</v>
      </c>
      <c r="E1659" s="9" t="s">
        <v>223</v>
      </c>
      <c r="F1659" s="9" t="s">
        <v>1</v>
      </c>
      <c r="G1659" s="9" t="s">
        <v>303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44"/>
        <v>14_70-75</v>
      </c>
      <c r="O1659" s="17" t="str">
        <f t="shared" si="145"/>
        <v>7_70-80</v>
      </c>
      <c r="P1659" s="17" t="str">
        <f t="shared" si="146"/>
        <v>07_70-80</v>
      </c>
      <c r="Q1659" s="9" t="s">
        <v>892</v>
      </c>
      <c r="R1659" s="9" t="s">
        <v>954</v>
      </c>
      <c r="S1659" s="9">
        <f t="shared" si="143"/>
        <v>177793854</v>
      </c>
      <c r="T1659" s="9">
        <f t="shared" si="147"/>
        <v>2354885</v>
      </c>
    </row>
    <row r="1660" spans="1:20" ht="14.45" x14ac:dyDescent="0.3">
      <c r="A1660" s="9">
        <v>387</v>
      </c>
      <c r="B1660" s="9" t="s">
        <v>14</v>
      </c>
      <c r="C1660" s="9" t="s">
        <v>585</v>
      </c>
      <c r="D1660" s="9" t="s">
        <v>222</v>
      </c>
      <c r="E1660" s="9" t="s">
        <v>223</v>
      </c>
      <c r="F1660" s="9" t="s">
        <v>5</v>
      </c>
      <c r="G1660" s="9" t="s">
        <v>518</v>
      </c>
      <c r="H1660" s="9" t="s">
        <v>563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44"/>
        <v>13_65-70</v>
      </c>
      <c r="O1660" s="17" t="str">
        <f t="shared" si="145"/>
        <v>6_60-70</v>
      </c>
      <c r="P1660" s="17" t="str">
        <f t="shared" si="146"/>
        <v>06_60-70</v>
      </c>
      <c r="Q1660" s="9" t="s">
        <v>892</v>
      </c>
      <c r="R1660" s="9" t="s">
        <v>954</v>
      </c>
      <c r="S1660" s="9">
        <f t="shared" si="143"/>
        <v>25406937</v>
      </c>
      <c r="T1660" s="9">
        <f t="shared" si="147"/>
        <v>336516</v>
      </c>
    </row>
    <row r="1661" spans="1:20" ht="14.45" x14ac:dyDescent="0.3">
      <c r="A1661" s="9">
        <v>5465</v>
      </c>
      <c r="B1661" s="9" t="s">
        <v>14</v>
      </c>
      <c r="C1661" s="9" t="s">
        <v>523</v>
      </c>
      <c r="D1661" s="9" t="s">
        <v>224</v>
      </c>
      <c r="E1661" s="9" t="s">
        <v>223</v>
      </c>
      <c r="F1661" s="9" t="s">
        <v>1</v>
      </c>
      <c r="G1661" s="9" t="s">
        <v>303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44"/>
        <v>11_55-60</v>
      </c>
      <c r="O1661" s="17" t="str">
        <f t="shared" si="145"/>
        <v>5_50-60</v>
      </c>
      <c r="P1661" s="17" t="str">
        <f t="shared" si="146"/>
        <v>05_50-60</v>
      </c>
      <c r="Q1661" s="9" t="s">
        <v>892</v>
      </c>
      <c r="R1661" s="9" t="s">
        <v>954</v>
      </c>
      <c r="S1661" s="9">
        <f t="shared" si="143"/>
        <v>301504050</v>
      </c>
      <c r="T1661" s="9">
        <f t="shared" si="147"/>
        <v>3993431</v>
      </c>
    </row>
    <row r="1662" spans="1:20" ht="14.45" x14ac:dyDescent="0.3">
      <c r="A1662" s="9">
        <v>180</v>
      </c>
      <c r="B1662" s="9" t="s">
        <v>14</v>
      </c>
      <c r="C1662" s="9" t="s">
        <v>922</v>
      </c>
      <c r="D1662" s="9" t="s">
        <v>224</v>
      </c>
      <c r="E1662" s="9" t="s">
        <v>223</v>
      </c>
      <c r="F1662" s="9" t="s">
        <v>1</v>
      </c>
      <c r="G1662" s="9" t="s">
        <v>823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44"/>
        <v>13_65-70</v>
      </c>
      <c r="O1662" s="17" t="str">
        <f t="shared" si="145"/>
        <v>6_60-70</v>
      </c>
      <c r="P1662" s="17" t="str">
        <f t="shared" si="146"/>
        <v>06_60-70</v>
      </c>
      <c r="Q1662" s="9" t="s">
        <v>892</v>
      </c>
      <c r="R1662" s="9" t="s">
        <v>954</v>
      </c>
      <c r="S1662" s="9">
        <f t="shared" si="143"/>
        <v>11878200</v>
      </c>
      <c r="T1662" s="9">
        <f t="shared" si="147"/>
        <v>157327</v>
      </c>
    </row>
    <row r="1663" spans="1:20" ht="14.45" x14ac:dyDescent="0.3">
      <c r="A1663" s="9">
        <v>168</v>
      </c>
      <c r="B1663" s="9" t="s">
        <v>14</v>
      </c>
      <c r="C1663" s="9" t="s">
        <v>495</v>
      </c>
      <c r="D1663" s="9" t="s">
        <v>225</v>
      </c>
      <c r="E1663" s="9" t="s">
        <v>223</v>
      </c>
      <c r="F1663" s="9" t="s">
        <v>5</v>
      </c>
      <c r="G1663" s="9" t="s">
        <v>350</v>
      </c>
      <c r="H1663" s="9" t="s">
        <v>148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44"/>
        <v>18_90-95</v>
      </c>
      <c r="O1663" s="17" t="str">
        <f t="shared" si="145"/>
        <v>9_90-100</v>
      </c>
      <c r="P1663" s="17" t="str">
        <f t="shared" si="146"/>
        <v>08_80&gt;</v>
      </c>
      <c r="Q1663" s="9" t="s">
        <v>892</v>
      </c>
      <c r="R1663" s="9" t="s">
        <v>954</v>
      </c>
      <c r="S1663" s="9">
        <f t="shared" si="143"/>
        <v>15314712</v>
      </c>
      <c r="T1663" s="9">
        <f t="shared" si="147"/>
        <v>202844</v>
      </c>
    </row>
    <row r="1664" spans="1:20" ht="14.45" x14ac:dyDescent="0.3">
      <c r="A1664" s="9">
        <v>995</v>
      </c>
      <c r="B1664" s="9" t="s">
        <v>14</v>
      </c>
      <c r="C1664" s="9" t="s">
        <v>363</v>
      </c>
      <c r="D1664" s="9" t="s">
        <v>225</v>
      </c>
      <c r="E1664" s="9" t="s">
        <v>223</v>
      </c>
      <c r="F1664" s="9" t="s">
        <v>5</v>
      </c>
      <c r="G1664" s="9" t="s">
        <v>350</v>
      </c>
      <c r="H1664" s="9" t="s">
        <v>197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44"/>
        <v>18_90-95</v>
      </c>
      <c r="O1664" s="17" t="str">
        <f t="shared" si="145"/>
        <v>9_90-100</v>
      </c>
      <c r="P1664" s="17" t="str">
        <f t="shared" si="146"/>
        <v>08_80&gt;</v>
      </c>
      <c r="Q1664" s="9" t="s">
        <v>892</v>
      </c>
      <c r="R1664" s="9" t="s">
        <v>954</v>
      </c>
      <c r="S1664" s="9">
        <f t="shared" si="143"/>
        <v>90715145</v>
      </c>
      <c r="T1664" s="9">
        <f t="shared" si="147"/>
        <v>1201525</v>
      </c>
    </row>
    <row r="1665" spans="1:20" ht="14.45" x14ac:dyDescent="0.3">
      <c r="A1665" s="9">
        <v>174</v>
      </c>
      <c r="B1665" s="9" t="s">
        <v>14</v>
      </c>
      <c r="C1665" s="9" t="s">
        <v>586</v>
      </c>
      <c r="D1665" s="9" t="s">
        <v>228</v>
      </c>
      <c r="E1665" s="9" t="s">
        <v>223</v>
      </c>
      <c r="F1665" s="9" t="s">
        <v>5</v>
      </c>
      <c r="G1665" s="9" t="s">
        <v>518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44"/>
        <v>11_55-60</v>
      </c>
      <c r="O1665" s="17" t="str">
        <f t="shared" si="145"/>
        <v>5_50-60</v>
      </c>
      <c r="P1665" s="17" t="str">
        <f t="shared" si="146"/>
        <v>05_50-60</v>
      </c>
      <c r="Q1665" s="9" t="s">
        <v>892</v>
      </c>
      <c r="R1665" s="9" t="s">
        <v>954</v>
      </c>
      <c r="S1665" s="9">
        <f t="shared" si="143"/>
        <v>9809424</v>
      </c>
      <c r="T1665" s="9">
        <f t="shared" si="147"/>
        <v>129926</v>
      </c>
    </row>
    <row r="1666" spans="1:20" ht="14.45" x14ac:dyDescent="0.3">
      <c r="A1666" s="9">
        <v>161</v>
      </c>
      <c r="B1666" s="9" t="s">
        <v>14</v>
      </c>
      <c r="C1666" s="9" t="s">
        <v>923</v>
      </c>
      <c r="D1666" s="9" t="s">
        <v>222</v>
      </c>
      <c r="E1666" s="9" t="s">
        <v>223</v>
      </c>
      <c r="F1666" s="9" t="s">
        <v>5</v>
      </c>
      <c r="G1666" s="9" t="s">
        <v>169</v>
      </c>
      <c r="H1666" s="9" t="s">
        <v>924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44"/>
        <v>10_50-55</v>
      </c>
      <c r="O1666" s="17" t="str">
        <f t="shared" si="145"/>
        <v>5_50-60</v>
      </c>
      <c r="P1666" s="17" t="str">
        <f t="shared" si="146"/>
        <v>05_50-60</v>
      </c>
      <c r="Q1666" s="9" t="s">
        <v>892</v>
      </c>
      <c r="R1666" s="9" t="s">
        <v>954</v>
      </c>
      <c r="S1666" s="9">
        <f t="shared" si="143"/>
        <v>8732318</v>
      </c>
      <c r="T1666" s="9">
        <f t="shared" si="147"/>
        <v>115660</v>
      </c>
    </row>
    <row r="1667" spans="1:20" ht="14.45" x14ac:dyDescent="0.3">
      <c r="A1667" s="9">
        <v>2710</v>
      </c>
      <c r="B1667" s="9" t="s">
        <v>14</v>
      </c>
      <c r="C1667" s="9" t="s">
        <v>311</v>
      </c>
      <c r="D1667" s="9" t="s">
        <v>228</v>
      </c>
      <c r="E1667" s="9" t="s">
        <v>227</v>
      </c>
      <c r="F1667" s="9" t="s">
        <v>5</v>
      </c>
      <c r="G1667" s="9" t="s">
        <v>169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44"/>
        <v>12_60-65</v>
      </c>
      <c r="O1667" s="17" t="str">
        <f t="shared" si="145"/>
        <v>6_60-70</v>
      </c>
      <c r="P1667" s="17" t="str">
        <f t="shared" si="146"/>
        <v>06_60-70</v>
      </c>
      <c r="Q1667" s="9" t="s">
        <v>892</v>
      </c>
      <c r="R1667" s="9" t="s">
        <v>954</v>
      </c>
      <c r="S1667" s="9">
        <f t="shared" ref="S1667:S1730" si="148">M1667*A1667</f>
        <v>172982010</v>
      </c>
      <c r="T1667" s="9">
        <f t="shared" si="147"/>
        <v>2291152</v>
      </c>
    </row>
    <row r="1668" spans="1:20" ht="14.45" x14ac:dyDescent="0.3">
      <c r="A1668" s="9">
        <v>865</v>
      </c>
      <c r="B1668" s="9" t="s">
        <v>14</v>
      </c>
      <c r="C1668" s="9" t="s">
        <v>618</v>
      </c>
      <c r="D1668" s="9" t="s">
        <v>228</v>
      </c>
      <c r="E1668" s="9" t="s">
        <v>227</v>
      </c>
      <c r="F1668" s="9" t="s">
        <v>5</v>
      </c>
      <c r="G1668" s="9" t="s">
        <v>518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44"/>
        <v>15_75-80</v>
      </c>
      <c r="O1668" s="17" t="str">
        <f t="shared" si="145"/>
        <v>7_70-80</v>
      </c>
      <c r="P1668" s="17" t="str">
        <f t="shared" si="146"/>
        <v>07_70-80</v>
      </c>
      <c r="Q1668" s="9" t="s">
        <v>892</v>
      </c>
      <c r="R1668" s="9" t="s">
        <v>954</v>
      </c>
      <c r="S1668" s="9">
        <f t="shared" si="148"/>
        <v>66682850</v>
      </c>
      <c r="T1668" s="9">
        <f t="shared" si="147"/>
        <v>883217</v>
      </c>
    </row>
    <row r="1669" spans="1:20" ht="14.45" x14ac:dyDescent="0.3">
      <c r="A1669" s="9">
        <v>1597</v>
      </c>
      <c r="B1669" s="9" t="s">
        <v>14</v>
      </c>
      <c r="C1669" s="9" t="s">
        <v>310</v>
      </c>
      <c r="D1669" s="9" t="s">
        <v>228</v>
      </c>
      <c r="E1669" s="9" t="s">
        <v>227</v>
      </c>
      <c r="F1669" s="9" t="s">
        <v>5</v>
      </c>
      <c r="G1669" s="9" t="s">
        <v>169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44"/>
        <v>13_65-70</v>
      </c>
      <c r="O1669" s="17" t="str">
        <f t="shared" si="145"/>
        <v>6_60-70</v>
      </c>
      <c r="P1669" s="17" t="str">
        <f t="shared" si="146"/>
        <v>06_60-70</v>
      </c>
      <c r="Q1669" s="9" t="s">
        <v>892</v>
      </c>
      <c r="R1669" s="9" t="s">
        <v>954</v>
      </c>
      <c r="S1669" s="9">
        <f t="shared" si="148"/>
        <v>104876587</v>
      </c>
      <c r="T1669" s="9">
        <f t="shared" si="147"/>
        <v>1389094</v>
      </c>
    </row>
    <row r="1670" spans="1:20" ht="14.45" x14ac:dyDescent="0.3">
      <c r="A1670" s="9">
        <v>329</v>
      </c>
      <c r="B1670" s="9" t="s">
        <v>14</v>
      </c>
      <c r="C1670" s="9" t="s">
        <v>619</v>
      </c>
      <c r="D1670" s="9" t="s">
        <v>228</v>
      </c>
      <c r="E1670" s="9" t="s">
        <v>227</v>
      </c>
      <c r="F1670" s="9" t="s">
        <v>5</v>
      </c>
      <c r="G1670" s="9" t="s">
        <v>518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44"/>
        <v>14_70-75</v>
      </c>
      <c r="O1670" s="17" t="str">
        <f t="shared" si="145"/>
        <v>7_70-80</v>
      </c>
      <c r="P1670" s="17" t="str">
        <f t="shared" si="146"/>
        <v>07_70-80</v>
      </c>
      <c r="Q1670" s="9" t="s">
        <v>892</v>
      </c>
      <c r="R1670" s="9" t="s">
        <v>954</v>
      </c>
      <c r="S1670" s="9">
        <f t="shared" si="148"/>
        <v>24401930</v>
      </c>
      <c r="T1670" s="9">
        <f t="shared" si="147"/>
        <v>323204</v>
      </c>
    </row>
    <row r="1671" spans="1:20" ht="14.45" x14ac:dyDescent="0.3">
      <c r="A1671" s="9">
        <v>5119</v>
      </c>
      <c r="B1671" s="9" t="s">
        <v>14</v>
      </c>
      <c r="C1671" s="9" t="s">
        <v>419</v>
      </c>
      <c r="D1671" s="9" t="s">
        <v>228</v>
      </c>
      <c r="E1671" s="9" t="s">
        <v>227</v>
      </c>
      <c r="F1671" s="9" t="s">
        <v>1</v>
      </c>
      <c r="G1671" s="9" t="s">
        <v>303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44"/>
        <v>11_55-60</v>
      </c>
      <c r="O1671" s="17" t="str">
        <f t="shared" si="145"/>
        <v>5_50-60</v>
      </c>
      <c r="P1671" s="17" t="str">
        <f t="shared" si="146"/>
        <v>05_50-60</v>
      </c>
      <c r="Q1671" s="9" t="s">
        <v>892</v>
      </c>
      <c r="R1671" s="9" t="s">
        <v>954</v>
      </c>
      <c r="S1671" s="9">
        <f t="shared" si="148"/>
        <v>304739189</v>
      </c>
      <c r="T1671" s="9">
        <f t="shared" si="147"/>
        <v>4036281</v>
      </c>
    </row>
    <row r="1672" spans="1:20" ht="14.45" x14ac:dyDescent="0.3">
      <c r="A1672" s="9">
        <v>1596</v>
      </c>
      <c r="B1672" s="9" t="s">
        <v>14</v>
      </c>
      <c r="C1672" s="9" t="s">
        <v>312</v>
      </c>
      <c r="D1672" s="9" t="s">
        <v>224</v>
      </c>
      <c r="E1672" s="9" t="s">
        <v>227</v>
      </c>
      <c r="F1672" s="9" t="s">
        <v>5</v>
      </c>
      <c r="G1672" s="9" t="s">
        <v>169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44"/>
        <v>13_65-70</v>
      </c>
      <c r="O1672" s="17" t="str">
        <f t="shared" si="145"/>
        <v>6_60-70</v>
      </c>
      <c r="P1672" s="17" t="str">
        <f t="shared" si="146"/>
        <v>06_60-70</v>
      </c>
      <c r="Q1672" s="9" t="s">
        <v>892</v>
      </c>
      <c r="R1672" s="9" t="s">
        <v>954</v>
      </c>
      <c r="S1672" s="9">
        <f t="shared" si="148"/>
        <v>111510924</v>
      </c>
      <c r="T1672" s="9">
        <f t="shared" si="147"/>
        <v>1476966</v>
      </c>
    </row>
    <row r="1673" spans="1:20" ht="14.45" x14ac:dyDescent="0.3">
      <c r="A1673" s="9">
        <v>742</v>
      </c>
      <c r="B1673" s="9" t="s">
        <v>14</v>
      </c>
      <c r="C1673" s="9" t="s">
        <v>587</v>
      </c>
      <c r="D1673" s="9" t="s">
        <v>224</v>
      </c>
      <c r="E1673" s="9" t="s">
        <v>227</v>
      </c>
      <c r="F1673" s="9" t="s">
        <v>5</v>
      </c>
      <c r="G1673" s="9" t="s">
        <v>518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44"/>
        <v>14_70-75</v>
      </c>
      <c r="O1673" s="17" t="str">
        <f t="shared" si="145"/>
        <v>7_70-80</v>
      </c>
      <c r="P1673" s="17" t="str">
        <f t="shared" si="146"/>
        <v>07_70-80</v>
      </c>
      <c r="Q1673" s="9" t="s">
        <v>892</v>
      </c>
      <c r="R1673" s="9" t="s">
        <v>954</v>
      </c>
      <c r="S1673" s="9">
        <f t="shared" si="148"/>
        <v>54460574</v>
      </c>
      <c r="T1673" s="9">
        <f t="shared" si="147"/>
        <v>721332</v>
      </c>
    </row>
    <row r="1674" spans="1:20" ht="14.45" x14ac:dyDescent="0.3">
      <c r="A1674" s="9">
        <v>292</v>
      </c>
      <c r="B1674" s="9" t="s">
        <v>14</v>
      </c>
      <c r="C1674" s="9" t="s">
        <v>732</v>
      </c>
      <c r="D1674" s="9" t="s">
        <v>224</v>
      </c>
      <c r="E1674" s="9" t="s">
        <v>227</v>
      </c>
      <c r="F1674" s="9" t="s">
        <v>1</v>
      </c>
      <c r="G1674" s="9" t="s">
        <v>303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44"/>
        <v>13_65-70</v>
      </c>
      <c r="O1674" s="17" t="str">
        <f t="shared" si="145"/>
        <v>6_60-70</v>
      </c>
      <c r="P1674" s="17" t="str">
        <f t="shared" si="146"/>
        <v>06_60-70</v>
      </c>
      <c r="Q1674" s="9" t="s">
        <v>892</v>
      </c>
      <c r="R1674" s="9" t="s">
        <v>954</v>
      </c>
      <c r="S1674" s="9">
        <f t="shared" si="148"/>
        <v>19497132</v>
      </c>
      <c r="T1674" s="9">
        <f t="shared" si="147"/>
        <v>258240</v>
      </c>
    </row>
    <row r="1675" spans="1:20" ht="14.45" x14ac:dyDescent="0.3">
      <c r="A1675" s="9">
        <v>271</v>
      </c>
      <c r="B1675" s="9" t="s">
        <v>14</v>
      </c>
      <c r="C1675" s="9" t="s">
        <v>282</v>
      </c>
      <c r="D1675" s="9" t="s">
        <v>222</v>
      </c>
      <c r="E1675" s="9" t="s">
        <v>227</v>
      </c>
      <c r="F1675" s="9" t="s">
        <v>5</v>
      </c>
      <c r="G1675" s="9" t="s">
        <v>169</v>
      </c>
      <c r="H1675" s="9" t="s">
        <v>925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44"/>
        <v>13_65-70</v>
      </c>
      <c r="O1675" s="17" t="str">
        <f t="shared" si="145"/>
        <v>6_60-70</v>
      </c>
      <c r="P1675" s="17" t="str">
        <f t="shared" si="146"/>
        <v>06_60-70</v>
      </c>
      <c r="Q1675" s="9" t="s">
        <v>892</v>
      </c>
      <c r="R1675" s="9" t="s">
        <v>954</v>
      </c>
      <c r="S1675" s="9">
        <f t="shared" si="148"/>
        <v>18412282</v>
      </c>
      <c r="T1675" s="9">
        <f t="shared" si="147"/>
        <v>243871</v>
      </c>
    </row>
    <row r="1676" spans="1:20" ht="14.45" x14ac:dyDescent="0.3">
      <c r="A1676" s="9">
        <v>26</v>
      </c>
      <c r="B1676" s="9" t="s">
        <v>14</v>
      </c>
      <c r="C1676" s="9" t="s">
        <v>620</v>
      </c>
      <c r="D1676" s="9" t="s">
        <v>228</v>
      </c>
      <c r="E1676" s="9" t="s">
        <v>227</v>
      </c>
      <c r="F1676" s="9" t="s">
        <v>5</v>
      </c>
      <c r="G1676" s="9" t="s">
        <v>518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44"/>
        <v>18_90-95</v>
      </c>
      <c r="O1676" s="17" t="str">
        <f t="shared" si="145"/>
        <v>9_90-100</v>
      </c>
      <c r="P1676" s="17" t="str">
        <f t="shared" si="146"/>
        <v>08_80&gt;</v>
      </c>
      <c r="Q1676" s="9" t="s">
        <v>892</v>
      </c>
      <c r="R1676" s="9" t="s">
        <v>954</v>
      </c>
      <c r="S1676" s="9">
        <f t="shared" si="148"/>
        <v>2345798</v>
      </c>
      <c r="T1676" s="9">
        <f t="shared" si="147"/>
        <v>31070</v>
      </c>
    </row>
    <row r="1677" spans="1:20" ht="14.45" x14ac:dyDescent="0.3">
      <c r="A1677" s="9">
        <v>62</v>
      </c>
      <c r="B1677" s="9" t="s">
        <v>14</v>
      </c>
      <c r="C1677" s="9" t="s">
        <v>621</v>
      </c>
      <c r="D1677" s="9" t="s">
        <v>228</v>
      </c>
      <c r="E1677" s="9" t="s">
        <v>227</v>
      </c>
      <c r="F1677" s="9" t="s">
        <v>1</v>
      </c>
      <c r="G1677" s="9" t="s">
        <v>303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44"/>
        <v>17_85-90</v>
      </c>
      <c r="O1677" s="17" t="str">
        <f t="shared" si="145"/>
        <v>8_80-90</v>
      </c>
      <c r="P1677" s="17" t="str">
        <f t="shared" si="146"/>
        <v>08_80&gt;</v>
      </c>
      <c r="Q1677" s="9" t="s">
        <v>892</v>
      </c>
      <c r="R1677" s="9" t="s">
        <v>954</v>
      </c>
      <c r="S1677" s="9">
        <f t="shared" si="148"/>
        <v>5347314</v>
      </c>
      <c r="T1677" s="9">
        <f t="shared" si="147"/>
        <v>70825</v>
      </c>
    </row>
    <row r="1678" spans="1:20" ht="14.45" x14ac:dyDescent="0.3">
      <c r="A1678" s="9">
        <v>59</v>
      </c>
      <c r="B1678" s="9" t="s">
        <v>14</v>
      </c>
      <c r="C1678" s="9" t="s">
        <v>138</v>
      </c>
      <c r="D1678" s="9" t="s">
        <v>228</v>
      </c>
      <c r="E1678" s="9" t="s">
        <v>227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44"/>
        <v>13_65-70</v>
      </c>
      <c r="O1678" s="17" t="str">
        <f t="shared" si="145"/>
        <v>6_60-70</v>
      </c>
      <c r="P1678" s="17" t="str">
        <f t="shared" si="146"/>
        <v>06_60-70</v>
      </c>
      <c r="Q1678" s="9" t="s">
        <v>892</v>
      </c>
      <c r="R1678" s="9" t="s">
        <v>954</v>
      </c>
      <c r="S1678" s="9">
        <f t="shared" si="148"/>
        <v>4057430</v>
      </c>
      <c r="T1678" s="9">
        <f t="shared" si="147"/>
        <v>53741</v>
      </c>
    </row>
    <row r="1679" spans="1:20" ht="14.45" x14ac:dyDescent="0.3">
      <c r="A1679" s="9">
        <v>145</v>
      </c>
      <c r="B1679" s="9" t="s">
        <v>14</v>
      </c>
      <c r="C1679" s="9" t="s">
        <v>622</v>
      </c>
      <c r="D1679" s="9" t="s">
        <v>228</v>
      </c>
      <c r="E1679" s="9" t="s">
        <v>227</v>
      </c>
      <c r="F1679" s="9" t="s">
        <v>5</v>
      </c>
      <c r="G1679" s="9" t="s">
        <v>518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44"/>
        <v>16_80-85</v>
      </c>
      <c r="O1679" s="17" t="str">
        <f t="shared" si="145"/>
        <v>8_80-90</v>
      </c>
      <c r="P1679" s="17" t="str">
        <f t="shared" si="146"/>
        <v>08_80&gt;</v>
      </c>
      <c r="Q1679" s="9" t="s">
        <v>892</v>
      </c>
      <c r="R1679" s="9" t="s">
        <v>954</v>
      </c>
      <c r="S1679" s="9">
        <f t="shared" si="148"/>
        <v>12071395</v>
      </c>
      <c r="T1679" s="9">
        <f t="shared" si="147"/>
        <v>159886</v>
      </c>
    </row>
    <row r="1680" spans="1:20" ht="14.45" x14ac:dyDescent="0.3">
      <c r="A1680" s="9">
        <v>212</v>
      </c>
      <c r="B1680" s="9" t="s">
        <v>14</v>
      </c>
      <c r="C1680" s="9" t="s">
        <v>139</v>
      </c>
      <c r="D1680" s="9" t="s">
        <v>224</v>
      </c>
      <c r="E1680" s="9" t="s">
        <v>227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44"/>
        <v>16_80-85</v>
      </c>
      <c r="O1680" s="17" t="str">
        <f t="shared" si="145"/>
        <v>8_80-90</v>
      </c>
      <c r="P1680" s="17" t="str">
        <f t="shared" si="146"/>
        <v>08_80&gt;</v>
      </c>
      <c r="Q1680" s="9" t="s">
        <v>892</v>
      </c>
      <c r="R1680" s="9" t="s">
        <v>954</v>
      </c>
      <c r="S1680" s="9">
        <f t="shared" si="148"/>
        <v>17771112</v>
      </c>
      <c r="T1680" s="9">
        <f t="shared" si="147"/>
        <v>235379</v>
      </c>
    </row>
    <row r="1681" spans="1:20" ht="14.45" x14ac:dyDescent="0.3">
      <c r="A1681" s="9">
        <v>196</v>
      </c>
      <c r="B1681" s="9" t="s">
        <v>14</v>
      </c>
      <c r="C1681" s="9" t="s">
        <v>588</v>
      </c>
      <c r="D1681" s="9" t="s">
        <v>224</v>
      </c>
      <c r="E1681" s="9" t="s">
        <v>227</v>
      </c>
      <c r="F1681" s="9" t="s">
        <v>5</v>
      </c>
      <c r="G1681" s="9" t="s">
        <v>518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44"/>
        <v>17_85-90</v>
      </c>
      <c r="O1681" s="17" t="str">
        <f t="shared" si="145"/>
        <v>8_80-90</v>
      </c>
      <c r="P1681" s="17" t="str">
        <f t="shared" si="146"/>
        <v>08_80&gt;</v>
      </c>
      <c r="Q1681" s="9" t="s">
        <v>892</v>
      </c>
      <c r="R1681" s="9" t="s">
        <v>954</v>
      </c>
      <c r="S1681" s="9">
        <f t="shared" si="148"/>
        <v>16973992</v>
      </c>
      <c r="T1681" s="9">
        <f t="shared" si="147"/>
        <v>224821</v>
      </c>
    </row>
    <row r="1682" spans="1:20" ht="14.45" x14ac:dyDescent="0.3">
      <c r="A1682" s="9">
        <v>2</v>
      </c>
      <c r="B1682" s="9" t="s">
        <v>14</v>
      </c>
      <c r="C1682" s="9" t="s">
        <v>926</v>
      </c>
      <c r="D1682" s="9" t="s">
        <v>229</v>
      </c>
      <c r="E1682" s="9" t="s">
        <v>227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44"/>
        <v>6_30-35</v>
      </c>
      <c r="O1682" s="17" t="str">
        <f t="shared" si="145"/>
        <v>3_30-40</v>
      </c>
      <c r="P1682" s="17" t="str">
        <f t="shared" si="146"/>
        <v>03_30-40</v>
      </c>
      <c r="Q1682" s="9" t="s">
        <v>892</v>
      </c>
      <c r="R1682" s="9" t="s">
        <v>954</v>
      </c>
      <c r="S1682" s="9">
        <f t="shared" si="148"/>
        <v>60000</v>
      </c>
      <c r="T1682" s="9">
        <f t="shared" si="147"/>
        <v>795</v>
      </c>
    </row>
    <row r="1683" spans="1:20" ht="14.45" x14ac:dyDescent="0.3">
      <c r="A1683" s="9">
        <v>32</v>
      </c>
      <c r="B1683" s="9" t="s">
        <v>14</v>
      </c>
      <c r="C1683" s="9" t="s">
        <v>733</v>
      </c>
      <c r="D1683" s="9" t="s">
        <v>228</v>
      </c>
      <c r="E1683" s="9" t="s">
        <v>227</v>
      </c>
      <c r="F1683" s="9" t="s">
        <v>1</v>
      </c>
      <c r="G1683" s="9" t="s">
        <v>303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44"/>
        <v>14_70-75</v>
      </c>
      <c r="O1683" s="17" t="str">
        <f t="shared" si="145"/>
        <v>7_70-80</v>
      </c>
      <c r="P1683" s="17" t="str">
        <f t="shared" si="146"/>
        <v>07_70-80</v>
      </c>
      <c r="Q1683" s="9" t="s">
        <v>892</v>
      </c>
      <c r="R1683" s="9" t="s">
        <v>954</v>
      </c>
      <c r="S1683" s="9">
        <f t="shared" si="148"/>
        <v>2318496</v>
      </c>
      <c r="T1683" s="9">
        <f t="shared" si="147"/>
        <v>30709</v>
      </c>
    </row>
    <row r="1684" spans="1:20" ht="14.45" x14ac:dyDescent="0.3">
      <c r="A1684" s="9">
        <v>2</v>
      </c>
      <c r="B1684" s="9" t="s">
        <v>14</v>
      </c>
      <c r="C1684" s="9" t="s">
        <v>734</v>
      </c>
      <c r="D1684" s="9" t="s">
        <v>228</v>
      </c>
      <c r="E1684" s="9" t="s">
        <v>223</v>
      </c>
      <c r="F1684" s="9" t="s">
        <v>5</v>
      </c>
      <c r="G1684" s="9" t="s">
        <v>169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44"/>
        <v>24_120-125</v>
      </c>
      <c r="O1684" s="17" t="str">
        <f t="shared" si="145"/>
        <v>12_120-130</v>
      </c>
      <c r="P1684" s="17" t="str">
        <f t="shared" si="146"/>
        <v>08_80&gt;</v>
      </c>
      <c r="Q1684" s="9" t="s">
        <v>892</v>
      </c>
      <c r="R1684" s="9" t="s">
        <v>954</v>
      </c>
      <c r="S1684" s="9">
        <f t="shared" si="148"/>
        <v>248968</v>
      </c>
      <c r="T1684" s="9">
        <f t="shared" si="147"/>
        <v>3298</v>
      </c>
    </row>
    <row r="1685" spans="1:20" ht="14.45" x14ac:dyDescent="0.3">
      <c r="A1685" s="9">
        <v>25</v>
      </c>
      <c r="B1685" s="9" t="s">
        <v>14</v>
      </c>
      <c r="C1685" s="9" t="s">
        <v>589</v>
      </c>
      <c r="D1685" s="9" t="s">
        <v>228</v>
      </c>
      <c r="E1685" s="9" t="s">
        <v>223</v>
      </c>
      <c r="F1685" s="9" t="s">
        <v>5</v>
      </c>
      <c r="G1685" s="9" t="s">
        <v>518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44"/>
        <v>24_120-125</v>
      </c>
      <c r="O1685" s="17" t="str">
        <f t="shared" si="145"/>
        <v>12_120-130</v>
      </c>
      <c r="P1685" s="17" t="str">
        <f t="shared" si="146"/>
        <v>08_80&gt;</v>
      </c>
      <c r="Q1685" s="9" t="s">
        <v>892</v>
      </c>
      <c r="R1685" s="9" t="s">
        <v>954</v>
      </c>
      <c r="S1685" s="9">
        <f t="shared" si="148"/>
        <v>3011350</v>
      </c>
      <c r="T1685" s="9">
        <f t="shared" si="147"/>
        <v>39885</v>
      </c>
    </row>
    <row r="1686" spans="1:20" ht="14.45" x14ac:dyDescent="0.3">
      <c r="A1686" s="9">
        <v>84</v>
      </c>
      <c r="B1686" s="9" t="s">
        <v>14</v>
      </c>
      <c r="C1686" s="9" t="s">
        <v>927</v>
      </c>
      <c r="D1686" s="9" t="s">
        <v>228</v>
      </c>
      <c r="E1686" s="9" t="s">
        <v>223</v>
      </c>
      <c r="F1686" s="9" t="s">
        <v>5</v>
      </c>
      <c r="G1686" s="9" t="s">
        <v>518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44"/>
        <v>27_135-140</v>
      </c>
      <c r="O1686" s="17" t="str">
        <f t="shared" si="145"/>
        <v>13_130-140</v>
      </c>
      <c r="P1686" s="17" t="str">
        <f t="shared" si="146"/>
        <v>08_80&gt;</v>
      </c>
      <c r="Q1686" s="9" t="s">
        <v>892</v>
      </c>
      <c r="R1686" s="9" t="s">
        <v>954</v>
      </c>
      <c r="S1686" s="9">
        <f t="shared" si="148"/>
        <v>11352516</v>
      </c>
      <c r="T1686" s="9">
        <f t="shared" si="147"/>
        <v>150364</v>
      </c>
    </row>
    <row r="1687" spans="1:20" ht="14.45" x14ac:dyDescent="0.3">
      <c r="A1687" s="9">
        <v>12</v>
      </c>
      <c r="B1687" s="9" t="s">
        <v>14</v>
      </c>
      <c r="C1687" s="9" t="s">
        <v>735</v>
      </c>
      <c r="D1687" s="9" t="s">
        <v>225</v>
      </c>
      <c r="E1687" s="9" t="s">
        <v>223</v>
      </c>
      <c r="F1687" s="9" t="s">
        <v>5</v>
      </c>
      <c r="G1687" s="9" t="s">
        <v>169</v>
      </c>
      <c r="H1687" s="9" t="s">
        <v>736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44"/>
        <v>34_170-175</v>
      </c>
      <c r="O1687" s="17" t="str">
        <f t="shared" si="145"/>
        <v>17_170-180</v>
      </c>
      <c r="P1687" s="17" t="str">
        <f t="shared" si="146"/>
        <v>08_80&gt;</v>
      </c>
      <c r="Q1687" s="9" t="s">
        <v>892</v>
      </c>
      <c r="R1687" s="9" t="s">
        <v>954</v>
      </c>
      <c r="S1687" s="9">
        <f t="shared" si="148"/>
        <v>2086284</v>
      </c>
      <c r="T1687" s="9">
        <f t="shared" si="147"/>
        <v>27633</v>
      </c>
    </row>
    <row r="1688" spans="1:20" ht="14.45" x14ac:dyDescent="0.3">
      <c r="A1688" s="9">
        <v>20</v>
      </c>
      <c r="B1688" s="9" t="s">
        <v>14</v>
      </c>
      <c r="C1688" s="9" t="s">
        <v>737</v>
      </c>
      <c r="D1688" s="9" t="s">
        <v>224</v>
      </c>
      <c r="E1688" s="9" t="s">
        <v>223</v>
      </c>
      <c r="F1688" s="9" t="s">
        <v>5</v>
      </c>
      <c r="G1688" s="9" t="s">
        <v>518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44"/>
        <v>28_140-145</v>
      </c>
      <c r="O1688" s="17" t="str">
        <f t="shared" si="145"/>
        <v>14_140-150</v>
      </c>
      <c r="P1688" s="17" t="str">
        <f t="shared" si="146"/>
        <v>08_80&gt;</v>
      </c>
      <c r="Q1688" s="9" t="s">
        <v>892</v>
      </c>
      <c r="R1688" s="9" t="s">
        <v>954</v>
      </c>
      <c r="S1688" s="9">
        <f t="shared" si="148"/>
        <v>2897320</v>
      </c>
      <c r="T1688" s="9">
        <f t="shared" si="147"/>
        <v>38375</v>
      </c>
    </row>
    <row r="1689" spans="1:20" ht="14.45" x14ac:dyDescent="0.3">
      <c r="A1689" s="9">
        <v>2</v>
      </c>
      <c r="B1689" s="9" t="s">
        <v>14</v>
      </c>
      <c r="C1689" s="9" t="s">
        <v>140</v>
      </c>
      <c r="D1689" s="9" t="s">
        <v>230</v>
      </c>
      <c r="E1689" s="9" t="s">
        <v>227</v>
      </c>
      <c r="F1689" s="9" t="s">
        <v>5</v>
      </c>
      <c r="G1689" s="9" t="s">
        <v>93</v>
      </c>
      <c r="H1689" s="9" t="s">
        <v>141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44"/>
        <v>14_70-75</v>
      </c>
      <c r="O1689" s="17" t="str">
        <f t="shared" si="145"/>
        <v>7_70-80</v>
      </c>
      <c r="P1689" s="17" t="str">
        <f t="shared" si="146"/>
        <v>07_70-80</v>
      </c>
      <c r="Q1689" s="9" t="s">
        <v>892</v>
      </c>
      <c r="R1689" s="9" t="s">
        <v>954</v>
      </c>
      <c r="S1689" s="9">
        <f t="shared" si="148"/>
        <v>142300</v>
      </c>
      <c r="T1689" s="9">
        <f t="shared" si="147"/>
        <v>1885</v>
      </c>
    </row>
    <row r="1690" spans="1:20" ht="14.45" x14ac:dyDescent="0.3">
      <c r="A1690" s="9">
        <v>15</v>
      </c>
      <c r="B1690" s="9" t="s">
        <v>14</v>
      </c>
      <c r="C1690" s="9" t="s">
        <v>524</v>
      </c>
      <c r="D1690" s="9" t="s">
        <v>230</v>
      </c>
      <c r="E1690" s="9" t="s">
        <v>227</v>
      </c>
      <c r="F1690" s="9" t="s">
        <v>5</v>
      </c>
      <c r="G1690" s="9" t="s">
        <v>350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44"/>
        <v>42_210-215</v>
      </c>
      <c r="O1690" s="17" t="str">
        <f t="shared" si="145"/>
        <v>21_210-220</v>
      </c>
      <c r="P1690" s="17" t="str">
        <f t="shared" si="146"/>
        <v>08_80&gt;</v>
      </c>
      <c r="Q1690" s="9" t="s">
        <v>892</v>
      </c>
      <c r="R1690" s="9" t="s">
        <v>954</v>
      </c>
      <c r="S1690" s="9">
        <f t="shared" si="148"/>
        <v>3159855</v>
      </c>
      <c r="T1690" s="9">
        <f t="shared" si="147"/>
        <v>41852</v>
      </c>
    </row>
    <row r="1691" spans="1:20" ht="14.45" x14ac:dyDescent="0.3">
      <c r="A1691" s="9">
        <v>5</v>
      </c>
      <c r="B1691" s="9" t="s">
        <v>14</v>
      </c>
      <c r="C1691" s="9" t="s">
        <v>163</v>
      </c>
      <c r="D1691" s="9" t="s">
        <v>230</v>
      </c>
      <c r="E1691" s="9" t="s">
        <v>227</v>
      </c>
      <c r="F1691" s="9" t="s">
        <v>5</v>
      </c>
      <c r="G1691" s="9" t="s">
        <v>75</v>
      </c>
      <c r="H1691" s="9" t="s">
        <v>164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44"/>
        <v>45_225-230</v>
      </c>
      <c r="O1691" s="17" t="str">
        <f t="shared" si="145"/>
        <v>22_220-230</v>
      </c>
      <c r="P1691" s="17" t="str">
        <f t="shared" si="146"/>
        <v>08_80&gt;</v>
      </c>
      <c r="Q1691" s="9" t="s">
        <v>892</v>
      </c>
      <c r="R1691" s="9" t="s">
        <v>954</v>
      </c>
      <c r="S1691" s="9">
        <f t="shared" si="148"/>
        <v>1128475</v>
      </c>
      <c r="T1691" s="9">
        <f t="shared" si="147"/>
        <v>14947</v>
      </c>
    </row>
    <row r="1692" spans="1:20" ht="14.45" x14ac:dyDescent="0.3">
      <c r="A1692" s="9">
        <v>22</v>
      </c>
      <c r="B1692" s="9" t="s">
        <v>14</v>
      </c>
      <c r="C1692" s="9" t="s">
        <v>590</v>
      </c>
      <c r="D1692" s="9" t="s">
        <v>230</v>
      </c>
      <c r="E1692" s="9" t="s">
        <v>227</v>
      </c>
      <c r="F1692" s="9" t="s">
        <v>5</v>
      </c>
      <c r="G1692" s="9" t="s">
        <v>350</v>
      </c>
      <c r="H1692" s="9" t="s">
        <v>184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44"/>
        <v>25_125-130</v>
      </c>
      <c r="O1692" s="17" t="str">
        <f t="shared" si="145"/>
        <v>12_120-130</v>
      </c>
      <c r="P1692" s="17" t="str">
        <f t="shared" si="146"/>
        <v>08_80&gt;</v>
      </c>
      <c r="Q1692" s="9" t="s">
        <v>892</v>
      </c>
      <c r="R1692" s="9" t="s">
        <v>954</v>
      </c>
      <c r="S1692" s="9">
        <f t="shared" si="148"/>
        <v>2802580</v>
      </c>
      <c r="T1692" s="9">
        <f t="shared" si="147"/>
        <v>37120</v>
      </c>
    </row>
    <row r="1693" spans="1:20" ht="14.45" x14ac:dyDescent="0.3">
      <c r="A1693" s="9">
        <v>9</v>
      </c>
      <c r="B1693" s="9" t="s">
        <v>14</v>
      </c>
      <c r="C1693" s="9" t="s">
        <v>738</v>
      </c>
      <c r="D1693" s="9" t="s">
        <v>230</v>
      </c>
      <c r="E1693" s="9" t="s">
        <v>227</v>
      </c>
      <c r="F1693" s="9" t="s">
        <v>5</v>
      </c>
      <c r="G1693" s="9" t="s">
        <v>75</v>
      </c>
      <c r="H1693" s="9" t="s">
        <v>739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44"/>
        <v>35_175-180</v>
      </c>
      <c r="O1693" s="17" t="str">
        <f t="shared" si="145"/>
        <v>17_170-180</v>
      </c>
      <c r="P1693" s="17" t="str">
        <f t="shared" si="146"/>
        <v>08_80&gt;</v>
      </c>
      <c r="Q1693" s="9" t="s">
        <v>892</v>
      </c>
      <c r="R1693" s="9" t="s">
        <v>954</v>
      </c>
      <c r="S1693" s="9">
        <f t="shared" si="148"/>
        <v>1610910</v>
      </c>
      <c r="T1693" s="9">
        <f t="shared" si="147"/>
        <v>21337</v>
      </c>
    </row>
    <row r="1694" spans="1:20" ht="14.45" x14ac:dyDescent="0.3">
      <c r="A1694" s="9">
        <v>33</v>
      </c>
      <c r="B1694" s="9" t="s">
        <v>14</v>
      </c>
      <c r="C1694" s="9" t="s">
        <v>525</v>
      </c>
      <c r="D1694" s="9" t="s">
        <v>230</v>
      </c>
      <c r="E1694" s="9" t="s">
        <v>227</v>
      </c>
      <c r="F1694" s="9" t="s">
        <v>5</v>
      </c>
      <c r="G1694" s="9" t="s">
        <v>350</v>
      </c>
      <c r="H1694" s="9" t="s">
        <v>526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44"/>
        <v>41_205-210</v>
      </c>
      <c r="O1694" s="17" t="str">
        <f t="shared" si="145"/>
        <v>20_200-210</v>
      </c>
      <c r="P1694" s="17" t="str">
        <f t="shared" si="146"/>
        <v>08_80&gt;</v>
      </c>
      <c r="Q1694" s="9" t="s">
        <v>892</v>
      </c>
      <c r="R1694" s="9" t="s">
        <v>954</v>
      </c>
      <c r="S1694" s="9">
        <f t="shared" si="148"/>
        <v>6834729</v>
      </c>
      <c r="T1694" s="9">
        <f t="shared" si="147"/>
        <v>90526</v>
      </c>
    </row>
    <row r="1695" spans="1:20" ht="14.45" x14ac:dyDescent="0.3">
      <c r="A1695" s="9">
        <v>3</v>
      </c>
      <c r="B1695" s="9" t="s">
        <v>14</v>
      </c>
      <c r="C1695" s="9" t="s">
        <v>88</v>
      </c>
      <c r="D1695" s="9" t="s">
        <v>230</v>
      </c>
      <c r="E1695" s="9" t="s">
        <v>227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44"/>
        <v>21_105-110</v>
      </c>
      <c r="O1695" s="17" t="str">
        <f t="shared" si="145"/>
        <v>10_100-110</v>
      </c>
      <c r="P1695" s="17" t="str">
        <f t="shared" si="146"/>
        <v>08_80&gt;</v>
      </c>
      <c r="Q1695" s="9" t="s">
        <v>892</v>
      </c>
      <c r="R1695" s="9" t="s">
        <v>954</v>
      </c>
      <c r="S1695" s="9">
        <f t="shared" si="148"/>
        <v>329970</v>
      </c>
      <c r="T1695" s="9">
        <f t="shared" si="147"/>
        <v>4370</v>
      </c>
    </row>
    <row r="1696" spans="1:20" ht="14.45" x14ac:dyDescent="0.3">
      <c r="A1696" s="9">
        <v>2</v>
      </c>
      <c r="B1696" s="9" t="s">
        <v>14</v>
      </c>
      <c r="C1696" s="9" t="s">
        <v>165</v>
      </c>
      <c r="D1696" s="9" t="s">
        <v>230</v>
      </c>
      <c r="E1696" s="9" t="s">
        <v>227</v>
      </c>
      <c r="F1696" s="9" t="s">
        <v>5</v>
      </c>
      <c r="G1696" s="9" t="s">
        <v>75</v>
      </c>
      <c r="H1696" s="9" t="s">
        <v>166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44"/>
        <v>22_110-115</v>
      </c>
      <c r="O1696" s="17" t="str">
        <f t="shared" si="145"/>
        <v>11_110-120</v>
      </c>
      <c r="P1696" s="17" t="str">
        <f t="shared" si="146"/>
        <v>08_80&gt;</v>
      </c>
      <c r="Q1696" s="9" t="s">
        <v>892</v>
      </c>
      <c r="R1696" s="9" t="s">
        <v>954</v>
      </c>
      <c r="S1696" s="9">
        <f t="shared" si="148"/>
        <v>229400</v>
      </c>
      <c r="T1696" s="9">
        <f t="shared" si="147"/>
        <v>3038</v>
      </c>
    </row>
    <row r="1697" spans="1:20" ht="14.45" x14ac:dyDescent="0.3">
      <c r="A1697" s="9">
        <v>115</v>
      </c>
      <c r="B1697" s="9" t="s">
        <v>14</v>
      </c>
      <c r="C1697" s="9" t="s">
        <v>527</v>
      </c>
      <c r="D1697" s="9" t="s">
        <v>230</v>
      </c>
      <c r="E1697" s="9" t="s">
        <v>227</v>
      </c>
      <c r="F1697" s="9" t="s">
        <v>5</v>
      </c>
      <c r="G1697" s="9" t="s">
        <v>350</v>
      </c>
      <c r="H1697" s="9" t="s">
        <v>528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44"/>
        <v>20_100-105</v>
      </c>
      <c r="O1697" s="17" t="str">
        <f t="shared" si="145"/>
        <v>10_100-110</v>
      </c>
      <c r="P1697" s="17" t="str">
        <f t="shared" si="146"/>
        <v>08_80&gt;</v>
      </c>
      <c r="Q1697" s="9" t="s">
        <v>892</v>
      </c>
      <c r="R1697" s="9" t="s">
        <v>954</v>
      </c>
      <c r="S1697" s="9">
        <f t="shared" si="148"/>
        <v>11579350</v>
      </c>
      <c r="T1697" s="9">
        <f t="shared" si="147"/>
        <v>153369</v>
      </c>
    </row>
    <row r="1698" spans="1:20" ht="14.45" x14ac:dyDescent="0.3">
      <c r="A1698" s="9">
        <v>3</v>
      </c>
      <c r="B1698" s="9" t="s">
        <v>14</v>
      </c>
      <c r="C1698" s="9" t="s">
        <v>928</v>
      </c>
      <c r="D1698" s="9" t="s">
        <v>230</v>
      </c>
      <c r="E1698" s="9" t="s">
        <v>227</v>
      </c>
      <c r="F1698" s="9" t="s">
        <v>5</v>
      </c>
      <c r="G1698" s="9" t="s">
        <v>182</v>
      </c>
      <c r="H1698" s="9" t="s">
        <v>929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44"/>
        <v>26_130-135</v>
      </c>
      <c r="O1698" s="17" t="str">
        <f t="shared" si="145"/>
        <v>13_130-140</v>
      </c>
      <c r="P1698" s="17" t="str">
        <f t="shared" si="146"/>
        <v>08_80&gt;</v>
      </c>
      <c r="Q1698" s="9" t="s">
        <v>892</v>
      </c>
      <c r="R1698" s="9" t="s">
        <v>954</v>
      </c>
      <c r="S1698" s="9">
        <f t="shared" si="148"/>
        <v>394800</v>
      </c>
      <c r="T1698" s="9">
        <f t="shared" si="147"/>
        <v>5229</v>
      </c>
    </row>
    <row r="1699" spans="1:20" ht="14.45" x14ac:dyDescent="0.3">
      <c r="A1699" s="9">
        <v>46</v>
      </c>
      <c r="B1699" s="9" t="s">
        <v>14</v>
      </c>
      <c r="C1699" s="9" t="s">
        <v>529</v>
      </c>
      <c r="D1699" s="9" t="s">
        <v>230</v>
      </c>
      <c r="E1699" s="9" t="s">
        <v>227</v>
      </c>
      <c r="F1699" s="9" t="s">
        <v>5</v>
      </c>
      <c r="G1699" s="9" t="s">
        <v>350</v>
      </c>
      <c r="H1699" s="9" t="s">
        <v>187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44"/>
        <v>27_135-140</v>
      </c>
      <c r="O1699" s="17" t="str">
        <f t="shared" si="145"/>
        <v>13_130-140</v>
      </c>
      <c r="P1699" s="17" t="str">
        <f t="shared" si="146"/>
        <v>08_80&gt;</v>
      </c>
      <c r="Q1699" s="9" t="s">
        <v>892</v>
      </c>
      <c r="R1699" s="9" t="s">
        <v>954</v>
      </c>
      <c r="S1699" s="9">
        <f t="shared" si="148"/>
        <v>6400900</v>
      </c>
      <c r="T1699" s="9">
        <f t="shared" si="147"/>
        <v>84780</v>
      </c>
    </row>
    <row r="1700" spans="1:20" ht="14.45" x14ac:dyDescent="0.3">
      <c r="A1700" s="9">
        <v>3</v>
      </c>
      <c r="B1700" s="9" t="s">
        <v>14</v>
      </c>
      <c r="C1700" s="9" t="s">
        <v>930</v>
      </c>
      <c r="D1700" s="9" t="s">
        <v>230</v>
      </c>
      <c r="E1700" s="9" t="s">
        <v>227</v>
      </c>
      <c r="F1700" s="9" t="s">
        <v>5</v>
      </c>
      <c r="G1700" s="9" t="s">
        <v>518</v>
      </c>
      <c r="H1700" s="9" t="s">
        <v>929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44"/>
        <v>28_140-145</v>
      </c>
      <c r="O1700" s="17" t="str">
        <f t="shared" si="145"/>
        <v>14_140-150</v>
      </c>
      <c r="P1700" s="17" t="str">
        <f t="shared" si="146"/>
        <v>08_80&gt;</v>
      </c>
      <c r="Q1700" s="9" t="s">
        <v>892</v>
      </c>
      <c r="R1700" s="9" t="s">
        <v>954</v>
      </c>
      <c r="S1700" s="9">
        <f t="shared" si="148"/>
        <v>426900</v>
      </c>
      <c r="T1700" s="9">
        <f t="shared" si="147"/>
        <v>5654</v>
      </c>
    </row>
    <row r="1701" spans="1:20" ht="14.45" x14ac:dyDescent="0.3">
      <c r="A1701" s="9">
        <v>2</v>
      </c>
      <c r="B1701" s="9" t="s">
        <v>14</v>
      </c>
      <c r="C1701" s="9" t="s">
        <v>743</v>
      </c>
      <c r="D1701" s="9" t="s">
        <v>230</v>
      </c>
      <c r="E1701" s="9" t="s">
        <v>227</v>
      </c>
      <c r="F1701" s="9" t="s">
        <v>5</v>
      </c>
      <c r="G1701" s="9" t="s">
        <v>350</v>
      </c>
      <c r="H1701" s="9" t="s">
        <v>184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44"/>
        <v>45_225-230</v>
      </c>
      <c r="O1701" s="17" t="str">
        <f t="shared" si="145"/>
        <v>22_220-230</v>
      </c>
      <c r="P1701" s="17" t="str">
        <f t="shared" si="146"/>
        <v>08_80&gt;</v>
      </c>
      <c r="Q1701" s="9" t="s">
        <v>892</v>
      </c>
      <c r="R1701" s="9" t="s">
        <v>954</v>
      </c>
      <c r="S1701" s="9">
        <f t="shared" si="148"/>
        <v>459980</v>
      </c>
      <c r="T1701" s="9">
        <f t="shared" si="147"/>
        <v>6092</v>
      </c>
    </row>
    <row r="1702" spans="1:20" ht="14.45" x14ac:dyDescent="0.3">
      <c r="A1702" s="9">
        <v>33</v>
      </c>
      <c r="B1702" s="9" t="s">
        <v>14</v>
      </c>
      <c r="C1702" s="9" t="s">
        <v>591</v>
      </c>
      <c r="D1702" s="9" t="s">
        <v>230</v>
      </c>
      <c r="E1702" s="9" t="s">
        <v>227</v>
      </c>
      <c r="F1702" s="9" t="s">
        <v>5</v>
      </c>
      <c r="G1702" s="9" t="s">
        <v>350</v>
      </c>
      <c r="H1702" s="9" t="s">
        <v>592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44"/>
        <v>45_225-230</v>
      </c>
      <c r="O1702" s="17" t="str">
        <f t="shared" si="145"/>
        <v>22_220-230</v>
      </c>
      <c r="P1702" s="17" t="str">
        <f t="shared" si="146"/>
        <v>08_80&gt;</v>
      </c>
      <c r="Q1702" s="9" t="s">
        <v>892</v>
      </c>
      <c r="R1702" s="9" t="s">
        <v>954</v>
      </c>
      <c r="S1702" s="9">
        <f t="shared" si="148"/>
        <v>7541688</v>
      </c>
      <c r="T1702" s="9">
        <f t="shared" si="147"/>
        <v>99890</v>
      </c>
    </row>
    <row r="1703" spans="1:20" ht="14.45" x14ac:dyDescent="0.3">
      <c r="A1703" s="9">
        <v>10</v>
      </c>
      <c r="B1703" s="9" t="s">
        <v>14</v>
      </c>
      <c r="C1703" s="9" t="s">
        <v>89</v>
      </c>
      <c r="D1703" s="9" t="s">
        <v>230</v>
      </c>
      <c r="E1703" s="9" t="s">
        <v>227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44"/>
        <v>40_200-205</v>
      </c>
      <c r="O1703" s="17" t="str">
        <f t="shared" si="145"/>
        <v>20_200-210</v>
      </c>
      <c r="P1703" s="17" t="str">
        <f t="shared" si="146"/>
        <v>08_80&gt;</v>
      </c>
      <c r="Q1703" s="9" t="s">
        <v>892</v>
      </c>
      <c r="R1703" s="9" t="s">
        <v>954</v>
      </c>
      <c r="S1703" s="9">
        <f t="shared" si="148"/>
        <v>2001050</v>
      </c>
      <c r="T1703" s="9">
        <f t="shared" si="147"/>
        <v>26504</v>
      </c>
    </row>
    <row r="1704" spans="1:20" ht="14.45" x14ac:dyDescent="0.3">
      <c r="A1704" s="9">
        <v>33</v>
      </c>
      <c r="B1704" s="9" t="s">
        <v>15</v>
      </c>
      <c r="C1704" s="9" t="s">
        <v>931</v>
      </c>
      <c r="D1704" s="9" t="s">
        <v>228</v>
      </c>
      <c r="E1704" s="9" t="s">
        <v>223</v>
      </c>
      <c r="F1704" s="9" t="s">
        <v>5</v>
      </c>
      <c r="G1704" s="9" t="s">
        <v>182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44"/>
        <v>9_45-50</v>
      </c>
      <c r="O1704" s="17" t="str">
        <f t="shared" si="145"/>
        <v>4_40-50</v>
      </c>
      <c r="P1704" s="17" t="str">
        <f t="shared" si="146"/>
        <v>04_40-50</v>
      </c>
      <c r="Q1704" s="9" t="s">
        <v>892</v>
      </c>
      <c r="R1704" s="9" t="s">
        <v>954</v>
      </c>
      <c r="S1704" s="9">
        <f t="shared" si="148"/>
        <v>1507176</v>
      </c>
      <c r="T1704" s="9">
        <f t="shared" si="147"/>
        <v>19963</v>
      </c>
    </row>
    <row r="1705" spans="1:20" ht="14.45" x14ac:dyDescent="0.3">
      <c r="A1705" s="9">
        <v>632</v>
      </c>
      <c r="B1705" s="9" t="s">
        <v>15</v>
      </c>
      <c r="C1705" s="9" t="s">
        <v>932</v>
      </c>
      <c r="D1705" s="9" t="s">
        <v>228</v>
      </c>
      <c r="E1705" s="9" t="s">
        <v>223</v>
      </c>
      <c r="F1705" s="9" t="s">
        <v>5</v>
      </c>
      <c r="G1705" s="9" t="s">
        <v>518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44"/>
        <v>8_40-45</v>
      </c>
      <c r="O1705" s="17" t="str">
        <f t="shared" si="145"/>
        <v>4_40-50</v>
      </c>
      <c r="P1705" s="17" t="str">
        <f t="shared" si="146"/>
        <v>04_40-50</v>
      </c>
      <c r="Q1705" s="9" t="s">
        <v>892</v>
      </c>
      <c r="R1705" s="9" t="s">
        <v>954</v>
      </c>
      <c r="S1705" s="9">
        <f t="shared" si="148"/>
        <v>26980080</v>
      </c>
      <c r="T1705" s="9">
        <f t="shared" si="147"/>
        <v>357352</v>
      </c>
    </row>
    <row r="1706" spans="1:20" ht="14.45" x14ac:dyDescent="0.3">
      <c r="A1706" s="9">
        <v>1242</v>
      </c>
      <c r="B1706" s="9" t="s">
        <v>15</v>
      </c>
      <c r="C1706" s="9" t="s">
        <v>933</v>
      </c>
      <c r="D1706" s="9" t="s">
        <v>224</v>
      </c>
      <c r="E1706" s="9" t="s">
        <v>223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44"/>
        <v>8_40-45</v>
      </c>
      <c r="O1706" s="17" t="str">
        <f t="shared" si="145"/>
        <v>4_40-50</v>
      </c>
      <c r="P1706" s="17" t="str">
        <f t="shared" si="146"/>
        <v>04_40-50</v>
      </c>
      <c r="Q1706" s="9" t="s">
        <v>892</v>
      </c>
      <c r="R1706" s="9" t="s">
        <v>954</v>
      </c>
      <c r="S1706" s="9">
        <f t="shared" si="148"/>
        <v>52226100</v>
      </c>
      <c r="T1706" s="9">
        <f t="shared" si="147"/>
        <v>691736</v>
      </c>
    </row>
    <row r="1707" spans="1:20" ht="14.45" x14ac:dyDescent="0.3">
      <c r="A1707" s="9">
        <v>4727</v>
      </c>
      <c r="B1707" s="9" t="s">
        <v>15</v>
      </c>
      <c r="C1707" s="9" t="s">
        <v>420</v>
      </c>
      <c r="D1707" s="9" t="s">
        <v>224</v>
      </c>
      <c r="E1707" s="9" t="s">
        <v>223</v>
      </c>
      <c r="F1707" s="9" t="s">
        <v>1</v>
      </c>
      <c r="G1707" s="9" t="s">
        <v>303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44"/>
        <v>9_45-50</v>
      </c>
      <c r="O1707" s="17" t="str">
        <f t="shared" si="145"/>
        <v>4_40-50</v>
      </c>
      <c r="P1707" s="17" t="str">
        <f t="shared" si="146"/>
        <v>04_40-50</v>
      </c>
      <c r="Q1707" s="9" t="s">
        <v>892</v>
      </c>
      <c r="R1707" s="9" t="s">
        <v>954</v>
      </c>
      <c r="S1707" s="9">
        <f t="shared" si="148"/>
        <v>214809061</v>
      </c>
      <c r="T1707" s="9">
        <f t="shared" si="147"/>
        <v>2845153</v>
      </c>
    </row>
    <row r="1708" spans="1:20" ht="14.45" x14ac:dyDescent="0.3">
      <c r="A1708" s="9">
        <v>2539</v>
      </c>
      <c r="B1708" s="9" t="s">
        <v>15</v>
      </c>
      <c r="C1708" s="9" t="s">
        <v>745</v>
      </c>
      <c r="D1708" s="9" t="s">
        <v>224</v>
      </c>
      <c r="E1708" s="9" t="s">
        <v>223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44"/>
        <v>6_30-35</v>
      </c>
      <c r="O1708" s="17" t="str">
        <f t="shared" si="145"/>
        <v>3_30-40</v>
      </c>
      <c r="P1708" s="17" t="str">
        <f t="shared" si="146"/>
        <v>03_30-40</v>
      </c>
      <c r="Q1708" s="9" t="s">
        <v>892</v>
      </c>
      <c r="R1708" s="9" t="s">
        <v>954</v>
      </c>
      <c r="S1708" s="9">
        <f t="shared" si="148"/>
        <v>77081501</v>
      </c>
      <c r="T1708" s="9">
        <f t="shared" si="147"/>
        <v>1020947</v>
      </c>
    </row>
    <row r="1709" spans="1:20" ht="14.45" x14ac:dyDescent="0.3">
      <c r="A1709" s="9">
        <v>1341</v>
      </c>
      <c r="B1709" s="9" t="s">
        <v>15</v>
      </c>
      <c r="C1709" s="9" t="s">
        <v>375</v>
      </c>
      <c r="D1709" s="9" t="s">
        <v>224</v>
      </c>
      <c r="E1709" s="9" t="s">
        <v>223</v>
      </c>
      <c r="F1709" s="9" t="s">
        <v>5</v>
      </c>
      <c r="G1709" s="9" t="s">
        <v>182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49">CONCATENATE(ROUNDDOWN(M1709/5000,0),"_",ROUNDDOWN(M1709/5000,0)*5,"-",ROUNDUP((M1709+1)/5000,0)*5)</f>
        <v>8_40-45</v>
      </c>
      <c r="O1709" s="17" t="str">
        <f t="shared" ref="O1709:O1770" si="150">CONCATENATE(ROUNDDOWN(M1709/10000,0),"_",ROUNDDOWN(M1709/10000,0)*10,"-",ROUNDUP((M1709+1)/10000,0)*10)</f>
        <v>4_40-50</v>
      </c>
      <c r="P1709" s="17" t="str">
        <f t="shared" ref="P1709:P1770" si="151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892</v>
      </c>
      <c r="R1709" s="9" t="s">
        <v>954</v>
      </c>
      <c r="S1709" s="9">
        <f t="shared" si="148"/>
        <v>59335227</v>
      </c>
      <c r="T1709" s="9">
        <f t="shared" ref="T1709:T1770" si="152">ROUND(S1709/75.5,0)</f>
        <v>785897</v>
      </c>
    </row>
    <row r="1710" spans="1:20" ht="14.45" x14ac:dyDescent="0.3">
      <c r="A1710" s="9">
        <v>471</v>
      </c>
      <c r="B1710" s="9" t="s">
        <v>15</v>
      </c>
      <c r="C1710" s="9" t="s">
        <v>623</v>
      </c>
      <c r="D1710" s="9" t="s">
        <v>222</v>
      </c>
      <c r="E1710" s="9" t="s">
        <v>223</v>
      </c>
      <c r="F1710" s="9" t="s">
        <v>5</v>
      </c>
      <c r="G1710" s="9" t="s">
        <v>169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49"/>
        <v>6_30-35</v>
      </c>
      <c r="O1710" s="17" t="str">
        <f t="shared" si="150"/>
        <v>3_30-40</v>
      </c>
      <c r="P1710" s="17" t="str">
        <f t="shared" si="151"/>
        <v>03_30-40</v>
      </c>
      <c r="Q1710" s="9" t="s">
        <v>892</v>
      </c>
      <c r="R1710" s="9" t="s">
        <v>954</v>
      </c>
      <c r="S1710" s="9">
        <f t="shared" si="148"/>
        <v>15381447</v>
      </c>
      <c r="T1710" s="9">
        <f t="shared" si="152"/>
        <v>203728</v>
      </c>
    </row>
    <row r="1711" spans="1:20" ht="14.45" x14ac:dyDescent="0.3">
      <c r="A1711" s="9">
        <v>12</v>
      </c>
      <c r="B1711" s="9" t="s">
        <v>15</v>
      </c>
      <c r="C1711" s="9" t="s">
        <v>338</v>
      </c>
      <c r="D1711" s="9" t="s">
        <v>224</v>
      </c>
      <c r="E1711" s="9" t="s">
        <v>223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49"/>
        <v>8_40-45</v>
      </c>
      <c r="O1711" s="17" t="str">
        <f t="shared" si="150"/>
        <v>4_40-50</v>
      </c>
      <c r="P1711" s="17" t="str">
        <f t="shared" si="151"/>
        <v>04_40-50</v>
      </c>
      <c r="Q1711" s="9" t="s">
        <v>892</v>
      </c>
      <c r="R1711" s="9" t="s">
        <v>954</v>
      </c>
      <c r="S1711" s="9">
        <f t="shared" si="148"/>
        <v>483912</v>
      </c>
      <c r="T1711" s="9">
        <f t="shared" si="152"/>
        <v>6409</v>
      </c>
    </row>
    <row r="1712" spans="1:20" ht="14.45" x14ac:dyDescent="0.3">
      <c r="A1712" s="9">
        <v>13</v>
      </c>
      <c r="B1712" s="9" t="s">
        <v>15</v>
      </c>
      <c r="C1712" s="9" t="s">
        <v>934</v>
      </c>
      <c r="D1712" s="9" t="s">
        <v>224</v>
      </c>
      <c r="E1712" s="9" t="s">
        <v>223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49"/>
        <v>5_25-30</v>
      </c>
      <c r="O1712" s="17" t="str">
        <f t="shared" si="150"/>
        <v>2_20-30</v>
      </c>
      <c r="P1712" s="17" t="str">
        <f t="shared" si="151"/>
        <v>02_20-30</v>
      </c>
      <c r="Q1712" s="9" t="s">
        <v>892</v>
      </c>
      <c r="R1712" s="9" t="s">
        <v>954</v>
      </c>
      <c r="S1712" s="9">
        <f t="shared" si="148"/>
        <v>372541</v>
      </c>
      <c r="T1712" s="9">
        <f t="shared" si="152"/>
        <v>4934</v>
      </c>
    </row>
    <row r="1713" spans="1:20" ht="14.45" x14ac:dyDescent="0.3">
      <c r="A1713" s="9">
        <v>10</v>
      </c>
      <c r="B1713" s="9" t="s">
        <v>15</v>
      </c>
      <c r="C1713" s="9" t="s">
        <v>856</v>
      </c>
      <c r="D1713" s="9" t="s">
        <v>222</v>
      </c>
      <c r="E1713" s="9" t="s">
        <v>223</v>
      </c>
      <c r="F1713" s="9" t="s">
        <v>5</v>
      </c>
      <c r="G1713" s="9" t="s">
        <v>60</v>
      </c>
      <c r="H1713" s="9" t="s">
        <v>935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49"/>
        <v>7_35-40</v>
      </c>
      <c r="O1713" s="17" t="str">
        <f t="shared" si="150"/>
        <v>3_30-40</v>
      </c>
      <c r="P1713" s="17" t="str">
        <f t="shared" si="151"/>
        <v>03_30-40</v>
      </c>
      <c r="Q1713" s="9" t="s">
        <v>892</v>
      </c>
      <c r="R1713" s="9" t="s">
        <v>954</v>
      </c>
      <c r="S1713" s="9">
        <f t="shared" si="148"/>
        <v>389900</v>
      </c>
      <c r="T1713" s="9">
        <f t="shared" si="152"/>
        <v>5164</v>
      </c>
    </row>
    <row r="1714" spans="1:20" ht="14.45" x14ac:dyDescent="0.3">
      <c r="A1714" s="9">
        <v>194</v>
      </c>
      <c r="B1714" s="9" t="s">
        <v>15</v>
      </c>
      <c r="C1714" s="9" t="s">
        <v>936</v>
      </c>
      <c r="D1714" s="9" t="s">
        <v>228</v>
      </c>
      <c r="E1714" s="9" t="s">
        <v>223</v>
      </c>
      <c r="F1714" s="9" t="s">
        <v>1</v>
      </c>
      <c r="G1714" s="9" t="s">
        <v>823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49"/>
        <v>9_45-50</v>
      </c>
      <c r="O1714" s="17" t="str">
        <f t="shared" si="150"/>
        <v>4_40-50</v>
      </c>
      <c r="P1714" s="17" t="str">
        <f t="shared" si="151"/>
        <v>04_40-50</v>
      </c>
      <c r="Q1714" s="9" t="s">
        <v>892</v>
      </c>
      <c r="R1714" s="9" t="s">
        <v>954</v>
      </c>
      <c r="S1714" s="9">
        <f t="shared" si="148"/>
        <v>8792080</v>
      </c>
      <c r="T1714" s="9">
        <f t="shared" si="152"/>
        <v>116451</v>
      </c>
    </row>
    <row r="1715" spans="1:20" ht="14.45" x14ac:dyDescent="0.3">
      <c r="A1715" s="9">
        <v>383</v>
      </c>
      <c r="B1715" s="9" t="s">
        <v>15</v>
      </c>
      <c r="C1715" s="9" t="s">
        <v>370</v>
      </c>
      <c r="D1715" s="9" t="s">
        <v>228</v>
      </c>
      <c r="E1715" s="9" t="s">
        <v>223</v>
      </c>
      <c r="F1715" s="9" t="s">
        <v>1</v>
      </c>
      <c r="G1715" s="9" t="s">
        <v>303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49"/>
        <v>12_60-65</v>
      </c>
      <c r="O1715" s="17" t="str">
        <f t="shared" si="150"/>
        <v>6_60-70</v>
      </c>
      <c r="P1715" s="17" t="str">
        <f t="shared" si="151"/>
        <v>06_60-70</v>
      </c>
      <c r="Q1715" s="9" t="s">
        <v>892</v>
      </c>
      <c r="R1715" s="9" t="s">
        <v>954</v>
      </c>
      <c r="S1715" s="9">
        <f t="shared" si="148"/>
        <v>23173798</v>
      </c>
      <c r="T1715" s="9">
        <f t="shared" si="152"/>
        <v>306938</v>
      </c>
    </row>
    <row r="1716" spans="1:20" ht="14.45" x14ac:dyDescent="0.3">
      <c r="A1716" s="9">
        <v>49</v>
      </c>
      <c r="B1716" s="9" t="s">
        <v>15</v>
      </c>
      <c r="C1716" s="9" t="s">
        <v>339</v>
      </c>
      <c r="D1716" s="9" t="s">
        <v>228</v>
      </c>
      <c r="E1716" s="9" t="s">
        <v>223</v>
      </c>
      <c r="F1716" s="9" t="s">
        <v>5</v>
      </c>
      <c r="G1716" s="9" t="s">
        <v>182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49"/>
        <v>10_50-55</v>
      </c>
      <c r="O1716" s="17" t="str">
        <f t="shared" si="150"/>
        <v>5_50-60</v>
      </c>
      <c r="P1716" s="17" t="str">
        <f t="shared" si="151"/>
        <v>05_50-60</v>
      </c>
      <c r="Q1716" s="9" t="s">
        <v>892</v>
      </c>
      <c r="R1716" s="9" t="s">
        <v>954</v>
      </c>
      <c r="S1716" s="9">
        <f t="shared" si="148"/>
        <v>2529674</v>
      </c>
      <c r="T1716" s="9">
        <f t="shared" si="152"/>
        <v>33506</v>
      </c>
    </row>
    <row r="1717" spans="1:20" ht="14.45" x14ac:dyDescent="0.3">
      <c r="A1717" s="9">
        <v>76</v>
      </c>
      <c r="B1717" s="9" t="s">
        <v>15</v>
      </c>
      <c r="C1717" s="9" t="s">
        <v>593</v>
      </c>
      <c r="D1717" s="9" t="s">
        <v>228</v>
      </c>
      <c r="E1717" s="9" t="s">
        <v>223</v>
      </c>
      <c r="F1717" s="9" t="s">
        <v>5</v>
      </c>
      <c r="G1717" s="9" t="s">
        <v>518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49"/>
        <v>13_65-70</v>
      </c>
      <c r="O1717" s="17" t="str">
        <f t="shared" si="150"/>
        <v>6_60-70</v>
      </c>
      <c r="P1717" s="17" t="str">
        <f t="shared" si="151"/>
        <v>06_60-70</v>
      </c>
      <c r="Q1717" s="9" t="s">
        <v>892</v>
      </c>
      <c r="R1717" s="9" t="s">
        <v>954</v>
      </c>
      <c r="S1717" s="9">
        <f t="shared" si="148"/>
        <v>4997912</v>
      </c>
      <c r="T1717" s="9">
        <f t="shared" si="152"/>
        <v>66198</v>
      </c>
    </row>
    <row r="1718" spans="1:20" ht="14.45" x14ac:dyDescent="0.3">
      <c r="A1718" s="9">
        <v>515</v>
      </c>
      <c r="B1718" s="9" t="s">
        <v>15</v>
      </c>
      <c r="C1718" s="9" t="s">
        <v>376</v>
      </c>
      <c r="D1718" s="9" t="s">
        <v>224</v>
      </c>
      <c r="E1718" s="9" t="s">
        <v>223</v>
      </c>
      <c r="F1718" s="9" t="s">
        <v>1</v>
      </c>
      <c r="G1718" s="9" t="s">
        <v>303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49"/>
        <v>12_60-65</v>
      </c>
      <c r="O1718" s="17" t="str">
        <f t="shared" si="150"/>
        <v>6_60-70</v>
      </c>
      <c r="P1718" s="17" t="str">
        <f t="shared" si="151"/>
        <v>06_60-70</v>
      </c>
      <c r="Q1718" s="9" t="s">
        <v>892</v>
      </c>
      <c r="R1718" s="9" t="s">
        <v>954</v>
      </c>
      <c r="S1718" s="9">
        <f t="shared" si="148"/>
        <v>31666835</v>
      </c>
      <c r="T1718" s="9">
        <f t="shared" si="152"/>
        <v>419428</v>
      </c>
    </row>
    <row r="1719" spans="1:20" ht="14.45" x14ac:dyDescent="0.3">
      <c r="A1719" s="9">
        <v>113</v>
      </c>
      <c r="B1719" s="9" t="s">
        <v>15</v>
      </c>
      <c r="C1719" s="9" t="s">
        <v>340</v>
      </c>
      <c r="D1719" s="9" t="s">
        <v>224</v>
      </c>
      <c r="E1719" s="9" t="s">
        <v>223</v>
      </c>
      <c r="F1719" s="9" t="s">
        <v>5</v>
      </c>
      <c r="G1719" s="9" t="s">
        <v>182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49"/>
        <v>12_60-65</v>
      </c>
      <c r="O1719" s="17" t="str">
        <f t="shared" si="150"/>
        <v>6_60-70</v>
      </c>
      <c r="P1719" s="17" t="str">
        <f t="shared" si="151"/>
        <v>06_60-70</v>
      </c>
      <c r="Q1719" s="9" t="s">
        <v>892</v>
      </c>
      <c r="R1719" s="9" t="s">
        <v>954</v>
      </c>
      <c r="S1719" s="9">
        <f t="shared" si="148"/>
        <v>7220587</v>
      </c>
      <c r="T1719" s="9">
        <f t="shared" si="152"/>
        <v>95637</v>
      </c>
    </row>
    <row r="1720" spans="1:20" ht="14.45" x14ac:dyDescent="0.3">
      <c r="A1720" s="9">
        <v>62</v>
      </c>
      <c r="B1720" s="9" t="s">
        <v>15</v>
      </c>
      <c r="C1720" s="9" t="s">
        <v>594</v>
      </c>
      <c r="D1720" s="9" t="s">
        <v>224</v>
      </c>
      <c r="E1720" s="9" t="s">
        <v>223</v>
      </c>
      <c r="F1720" s="9" t="s">
        <v>5</v>
      </c>
      <c r="G1720" s="9" t="s">
        <v>518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49"/>
        <v>12_60-65</v>
      </c>
      <c r="O1720" s="17" t="str">
        <f t="shared" si="150"/>
        <v>6_60-70</v>
      </c>
      <c r="P1720" s="17" t="str">
        <f t="shared" si="151"/>
        <v>06_60-70</v>
      </c>
      <c r="Q1720" s="9" t="s">
        <v>892</v>
      </c>
      <c r="R1720" s="9" t="s">
        <v>954</v>
      </c>
      <c r="S1720" s="9">
        <f t="shared" si="148"/>
        <v>3776420</v>
      </c>
      <c r="T1720" s="9">
        <f t="shared" si="152"/>
        <v>50019</v>
      </c>
    </row>
    <row r="1721" spans="1:20" ht="14.45" x14ac:dyDescent="0.3">
      <c r="A1721" s="9">
        <v>2</v>
      </c>
      <c r="B1721" s="9" t="s">
        <v>15</v>
      </c>
      <c r="C1721" s="9" t="s">
        <v>298</v>
      </c>
      <c r="D1721" s="9" t="s">
        <v>228</v>
      </c>
      <c r="E1721" s="9" t="s">
        <v>223</v>
      </c>
      <c r="F1721" s="9" t="s">
        <v>5</v>
      </c>
      <c r="G1721" s="9" t="s">
        <v>169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49"/>
        <v>9_45-50</v>
      </c>
      <c r="O1721" s="17" t="str">
        <f t="shared" si="150"/>
        <v>4_40-50</v>
      </c>
      <c r="P1721" s="17" t="str">
        <f t="shared" si="151"/>
        <v>04_40-50</v>
      </c>
      <c r="Q1721" s="9" t="s">
        <v>892</v>
      </c>
      <c r="R1721" s="9" t="s">
        <v>954</v>
      </c>
      <c r="S1721" s="9">
        <f t="shared" si="148"/>
        <v>94282</v>
      </c>
      <c r="T1721" s="9">
        <f t="shared" si="152"/>
        <v>1249</v>
      </c>
    </row>
    <row r="1722" spans="1:20" ht="14.45" x14ac:dyDescent="0.3">
      <c r="A1722" s="9">
        <v>7</v>
      </c>
      <c r="B1722" s="9" t="s">
        <v>15</v>
      </c>
      <c r="C1722" s="9" t="s">
        <v>748</v>
      </c>
      <c r="D1722" s="9" t="s">
        <v>225</v>
      </c>
      <c r="E1722" s="9" t="s">
        <v>223</v>
      </c>
      <c r="F1722" s="9" t="s">
        <v>5</v>
      </c>
      <c r="G1722" s="9" t="s">
        <v>350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49"/>
        <v>22_110-115</v>
      </c>
      <c r="O1722" s="17" t="str">
        <f t="shared" si="150"/>
        <v>11_110-120</v>
      </c>
      <c r="P1722" s="17" t="str">
        <f t="shared" si="151"/>
        <v>08_80&gt;</v>
      </c>
      <c r="Q1722" s="9" t="s">
        <v>892</v>
      </c>
      <c r="R1722" s="9" t="s">
        <v>954</v>
      </c>
      <c r="S1722" s="9">
        <f t="shared" si="148"/>
        <v>784840</v>
      </c>
      <c r="T1722" s="9">
        <f t="shared" si="152"/>
        <v>10395</v>
      </c>
    </row>
    <row r="1723" spans="1:20" ht="14.45" x14ac:dyDescent="0.3">
      <c r="A1723" s="9">
        <v>3939</v>
      </c>
      <c r="B1723" s="9" t="s">
        <v>15</v>
      </c>
      <c r="C1723" s="9" t="s">
        <v>464</v>
      </c>
      <c r="D1723" s="9" t="s">
        <v>225</v>
      </c>
      <c r="E1723" s="9" t="s">
        <v>223</v>
      </c>
      <c r="F1723" s="9" t="s">
        <v>1</v>
      </c>
      <c r="G1723" s="9" t="s">
        <v>303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49"/>
        <v>14_70-75</v>
      </c>
      <c r="O1723" s="17" t="str">
        <f t="shared" si="150"/>
        <v>7_70-80</v>
      </c>
      <c r="P1723" s="17" t="str">
        <f t="shared" si="151"/>
        <v>07_70-80</v>
      </c>
      <c r="Q1723" s="9" t="s">
        <v>892</v>
      </c>
      <c r="R1723" s="9" t="s">
        <v>954</v>
      </c>
      <c r="S1723" s="9">
        <f t="shared" si="148"/>
        <v>279645366</v>
      </c>
      <c r="T1723" s="9">
        <f t="shared" si="152"/>
        <v>3703912</v>
      </c>
    </row>
    <row r="1724" spans="1:20" ht="14.45" x14ac:dyDescent="0.3">
      <c r="A1724" s="9">
        <v>743</v>
      </c>
      <c r="B1724" s="9" t="s">
        <v>15</v>
      </c>
      <c r="C1724" s="9" t="s">
        <v>421</v>
      </c>
      <c r="D1724" s="9" t="s">
        <v>225</v>
      </c>
      <c r="E1724" s="9" t="s">
        <v>223</v>
      </c>
      <c r="F1724" s="9" t="s">
        <v>5</v>
      </c>
      <c r="G1724" s="9" t="s">
        <v>350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49"/>
        <v>15_75-80</v>
      </c>
      <c r="O1724" s="17" t="str">
        <f t="shared" si="150"/>
        <v>7_70-80</v>
      </c>
      <c r="P1724" s="17" t="str">
        <f t="shared" si="151"/>
        <v>07_70-80</v>
      </c>
      <c r="Q1724" s="9" t="s">
        <v>892</v>
      </c>
      <c r="R1724" s="9" t="s">
        <v>954</v>
      </c>
      <c r="S1724" s="9">
        <f t="shared" si="148"/>
        <v>58327729</v>
      </c>
      <c r="T1724" s="9">
        <f t="shared" si="152"/>
        <v>772553</v>
      </c>
    </row>
    <row r="1725" spans="1:20" ht="14.45" x14ac:dyDescent="0.3">
      <c r="A1725" s="9">
        <v>235</v>
      </c>
      <c r="B1725" s="9" t="s">
        <v>15</v>
      </c>
      <c r="C1725" s="9" t="s">
        <v>314</v>
      </c>
      <c r="D1725" s="9" t="s">
        <v>224</v>
      </c>
      <c r="E1725" s="9" t="s">
        <v>223</v>
      </c>
      <c r="F1725" s="9" t="s">
        <v>5</v>
      </c>
      <c r="G1725" s="9" t="s">
        <v>169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49"/>
        <v>7_35-40</v>
      </c>
      <c r="O1725" s="17" t="str">
        <f t="shared" si="150"/>
        <v>3_30-40</v>
      </c>
      <c r="P1725" s="17" t="str">
        <f t="shared" si="151"/>
        <v>03_30-40</v>
      </c>
      <c r="Q1725" s="9" t="s">
        <v>892</v>
      </c>
      <c r="R1725" s="9" t="s">
        <v>954</v>
      </c>
      <c r="S1725" s="9">
        <f t="shared" si="148"/>
        <v>8390205</v>
      </c>
      <c r="T1725" s="9">
        <f t="shared" si="152"/>
        <v>111129</v>
      </c>
    </row>
    <row r="1726" spans="1:20" ht="14.45" x14ac:dyDescent="0.3">
      <c r="A1726" s="9">
        <v>4678</v>
      </c>
      <c r="B1726" s="9" t="s">
        <v>15</v>
      </c>
      <c r="C1726" s="9" t="s">
        <v>120</v>
      </c>
      <c r="D1726" s="9" t="s">
        <v>224</v>
      </c>
      <c r="E1726" s="9" t="s">
        <v>223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49"/>
        <v>8_40-45</v>
      </c>
      <c r="O1726" s="17" t="str">
        <f t="shared" si="150"/>
        <v>4_40-50</v>
      </c>
      <c r="P1726" s="17" t="str">
        <f t="shared" si="151"/>
        <v>04_40-50</v>
      </c>
      <c r="Q1726" s="9" t="s">
        <v>892</v>
      </c>
      <c r="R1726" s="9" t="s">
        <v>954</v>
      </c>
      <c r="S1726" s="9">
        <f t="shared" si="148"/>
        <v>196059658</v>
      </c>
      <c r="T1726" s="9">
        <f t="shared" si="152"/>
        <v>2596817</v>
      </c>
    </row>
    <row r="1727" spans="1:20" ht="14.45" x14ac:dyDescent="0.3">
      <c r="A1727" s="9">
        <v>58</v>
      </c>
      <c r="B1727" s="9" t="s">
        <v>15</v>
      </c>
      <c r="C1727" s="9" t="s">
        <v>121</v>
      </c>
      <c r="D1727" s="9" t="s">
        <v>224</v>
      </c>
      <c r="E1727" s="9" t="s">
        <v>223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49"/>
        <v>8_40-45</v>
      </c>
      <c r="O1727" s="17" t="str">
        <f t="shared" si="150"/>
        <v>4_40-50</v>
      </c>
      <c r="P1727" s="17" t="str">
        <f t="shared" si="151"/>
        <v>04_40-50</v>
      </c>
      <c r="Q1727" s="9" t="s">
        <v>892</v>
      </c>
      <c r="R1727" s="9" t="s">
        <v>954</v>
      </c>
      <c r="S1727" s="9">
        <f t="shared" si="148"/>
        <v>2602518</v>
      </c>
      <c r="T1727" s="9">
        <f t="shared" si="152"/>
        <v>34470</v>
      </c>
    </row>
    <row r="1728" spans="1:20" ht="14.45" x14ac:dyDescent="0.3">
      <c r="A1728" s="9">
        <v>2</v>
      </c>
      <c r="B1728" s="9" t="s">
        <v>15</v>
      </c>
      <c r="C1728" s="9" t="s">
        <v>167</v>
      </c>
      <c r="D1728" s="9" t="s">
        <v>224</v>
      </c>
      <c r="E1728" s="9" t="s">
        <v>223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49"/>
        <v>13_65-70</v>
      </c>
      <c r="O1728" s="17" t="str">
        <f t="shared" si="150"/>
        <v>6_60-70</v>
      </c>
      <c r="P1728" s="17" t="str">
        <f t="shared" si="151"/>
        <v>06_60-70</v>
      </c>
      <c r="Q1728" s="9" t="s">
        <v>892</v>
      </c>
      <c r="R1728" s="9" t="s">
        <v>954</v>
      </c>
      <c r="S1728" s="9">
        <f t="shared" si="148"/>
        <v>133258</v>
      </c>
      <c r="T1728" s="9">
        <f t="shared" si="152"/>
        <v>1765</v>
      </c>
    </row>
    <row r="1729" spans="1:20" ht="14.45" x14ac:dyDescent="0.3">
      <c r="A1729" s="9">
        <v>245</v>
      </c>
      <c r="B1729" s="9" t="s">
        <v>15</v>
      </c>
      <c r="C1729" s="9" t="s">
        <v>117</v>
      </c>
      <c r="D1729" s="9" t="s">
        <v>225</v>
      </c>
      <c r="E1729" s="9" t="s">
        <v>223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49"/>
        <v>13_65-70</v>
      </c>
      <c r="O1729" s="17" t="str">
        <f t="shared" si="150"/>
        <v>6_60-70</v>
      </c>
      <c r="P1729" s="17" t="str">
        <f t="shared" si="151"/>
        <v>06_60-70</v>
      </c>
      <c r="Q1729" s="9" t="s">
        <v>892</v>
      </c>
      <c r="R1729" s="9" t="s">
        <v>954</v>
      </c>
      <c r="S1729" s="9">
        <f t="shared" si="148"/>
        <v>16534560</v>
      </c>
      <c r="T1729" s="9">
        <f t="shared" si="152"/>
        <v>219001</v>
      </c>
    </row>
    <row r="1730" spans="1:20" ht="14.45" x14ac:dyDescent="0.3">
      <c r="A1730" s="9">
        <v>43</v>
      </c>
      <c r="B1730" s="9" t="s">
        <v>15</v>
      </c>
      <c r="C1730" s="9" t="s">
        <v>750</v>
      </c>
      <c r="D1730" s="9" t="s">
        <v>224</v>
      </c>
      <c r="E1730" s="9" t="s">
        <v>223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49"/>
        <v>7_35-40</v>
      </c>
      <c r="O1730" s="17" t="str">
        <f t="shared" si="150"/>
        <v>3_30-40</v>
      </c>
      <c r="P1730" s="17" t="str">
        <f t="shared" si="151"/>
        <v>03_30-40</v>
      </c>
      <c r="Q1730" s="9" t="s">
        <v>892</v>
      </c>
      <c r="R1730" s="9" t="s">
        <v>954</v>
      </c>
      <c r="S1730" s="9">
        <f t="shared" si="148"/>
        <v>1675839</v>
      </c>
      <c r="T1730" s="9">
        <f t="shared" si="152"/>
        <v>22197</v>
      </c>
    </row>
    <row r="1731" spans="1:20" ht="14.45" x14ac:dyDescent="0.3">
      <c r="A1731" s="9">
        <v>6125</v>
      </c>
      <c r="B1731" s="9" t="s">
        <v>15</v>
      </c>
      <c r="C1731" s="9" t="s">
        <v>432</v>
      </c>
      <c r="D1731" s="9" t="s">
        <v>224</v>
      </c>
      <c r="E1731" s="9" t="s">
        <v>223</v>
      </c>
      <c r="F1731" s="9" t="s">
        <v>5</v>
      </c>
      <c r="G1731" s="9" t="s">
        <v>182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49"/>
        <v>7_35-40</v>
      </c>
      <c r="O1731" s="17" t="str">
        <f t="shared" si="150"/>
        <v>3_30-40</v>
      </c>
      <c r="P1731" s="17" t="str">
        <f t="shared" si="151"/>
        <v>03_30-40</v>
      </c>
      <c r="Q1731" s="9" t="s">
        <v>892</v>
      </c>
      <c r="R1731" s="9" t="s">
        <v>954</v>
      </c>
      <c r="S1731" s="9">
        <f t="shared" ref="S1731:S1794" si="153">M1731*A1731</f>
        <v>234226125</v>
      </c>
      <c r="T1731" s="9">
        <f t="shared" si="152"/>
        <v>3102333</v>
      </c>
    </row>
    <row r="1732" spans="1:20" ht="14.45" x14ac:dyDescent="0.3">
      <c r="A1732" s="9">
        <v>4</v>
      </c>
      <c r="B1732" s="9" t="s">
        <v>15</v>
      </c>
      <c r="C1732" s="9" t="s">
        <v>937</v>
      </c>
      <c r="D1732" s="9" t="s">
        <v>224</v>
      </c>
      <c r="E1732" s="9" t="s">
        <v>223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49"/>
        <v>11_55-60</v>
      </c>
      <c r="O1732" s="17" t="str">
        <f t="shared" si="150"/>
        <v>5_50-60</v>
      </c>
      <c r="P1732" s="17" t="str">
        <f t="shared" si="151"/>
        <v>05_50-60</v>
      </c>
      <c r="Q1732" s="9" t="s">
        <v>892</v>
      </c>
      <c r="R1732" s="9" t="s">
        <v>954</v>
      </c>
      <c r="S1732" s="9">
        <f t="shared" si="153"/>
        <v>235600</v>
      </c>
      <c r="T1732" s="9">
        <f t="shared" si="152"/>
        <v>3121</v>
      </c>
    </row>
    <row r="1733" spans="1:20" ht="14.45" x14ac:dyDescent="0.3">
      <c r="A1733" s="9">
        <v>12</v>
      </c>
      <c r="B1733" s="9" t="s">
        <v>15</v>
      </c>
      <c r="C1733" s="9" t="s">
        <v>751</v>
      </c>
      <c r="D1733" s="9" t="s">
        <v>228</v>
      </c>
      <c r="E1733" s="9" t="s">
        <v>223</v>
      </c>
      <c r="F1733" s="9" t="s">
        <v>1</v>
      </c>
      <c r="G1733" s="9" t="s">
        <v>303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49"/>
        <v>17_85-90</v>
      </c>
      <c r="O1733" s="17" t="str">
        <f t="shared" si="150"/>
        <v>8_80-90</v>
      </c>
      <c r="P1733" s="17" t="str">
        <f t="shared" si="151"/>
        <v>08_80&gt;</v>
      </c>
      <c r="Q1733" s="9" t="s">
        <v>892</v>
      </c>
      <c r="R1733" s="9" t="s">
        <v>954</v>
      </c>
      <c r="S1733" s="9">
        <f t="shared" si="153"/>
        <v>1032780</v>
      </c>
      <c r="T1733" s="9">
        <f t="shared" si="152"/>
        <v>13679</v>
      </c>
    </row>
    <row r="1734" spans="1:20" ht="14.45" x14ac:dyDescent="0.3">
      <c r="A1734" s="9">
        <v>295</v>
      </c>
      <c r="B1734" s="9" t="s">
        <v>15</v>
      </c>
      <c r="C1734" s="9" t="s">
        <v>938</v>
      </c>
      <c r="D1734" s="9" t="s">
        <v>225</v>
      </c>
      <c r="E1734" s="9" t="s">
        <v>223</v>
      </c>
      <c r="F1734" s="9" t="s">
        <v>1</v>
      </c>
      <c r="G1734" s="9" t="s">
        <v>661</v>
      </c>
      <c r="H1734" s="9" t="s">
        <v>788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49"/>
        <v>32_160-165</v>
      </c>
      <c r="O1734" s="17" t="str">
        <f t="shared" si="150"/>
        <v>16_160-170</v>
      </c>
      <c r="P1734" s="17" t="str">
        <f t="shared" si="151"/>
        <v>08_80&gt;</v>
      </c>
      <c r="Q1734" s="9" t="s">
        <v>892</v>
      </c>
      <c r="R1734" s="9" t="s">
        <v>954</v>
      </c>
      <c r="S1734" s="9">
        <f t="shared" si="153"/>
        <v>47554000</v>
      </c>
      <c r="T1734" s="9">
        <f t="shared" si="152"/>
        <v>629854</v>
      </c>
    </row>
    <row r="1735" spans="1:20" ht="14.45" x14ac:dyDescent="0.3">
      <c r="A1735" s="9">
        <v>235</v>
      </c>
      <c r="B1735" s="9" t="s">
        <v>15</v>
      </c>
      <c r="C1735" s="9" t="s">
        <v>427</v>
      </c>
      <c r="D1735" s="9" t="s">
        <v>225</v>
      </c>
      <c r="E1735" s="9" t="s">
        <v>223</v>
      </c>
      <c r="F1735" s="9" t="s">
        <v>1</v>
      </c>
      <c r="G1735" s="9" t="s">
        <v>303</v>
      </c>
      <c r="H1735" s="9" t="s">
        <v>197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49"/>
        <v>16_80-85</v>
      </c>
      <c r="O1735" s="17" t="str">
        <f t="shared" si="150"/>
        <v>8_80-90</v>
      </c>
      <c r="P1735" s="17" t="str">
        <f t="shared" si="151"/>
        <v>08_80&gt;</v>
      </c>
      <c r="Q1735" s="9" t="s">
        <v>892</v>
      </c>
      <c r="R1735" s="9" t="s">
        <v>954</v>
      </c>
      <c r="S1735" s="9">
        <f t="shared" si="153"/>
        <v>19740000</v>
      </c>
      <c r="T1735" s="9">
        <f t="shared" si="152"/>
        <v>261457</v>
      </c>
    </row>
    <row r="1736" spans="1:20" ht="14.45" x14ac:dyDescent="0.3">
      <c r="A1736" s="9">
        <v>14</v>
      </c>
      <c r="B1736" s="9" t="s">
        <v>15</v>
      </c>
      <c r="C1736" s="9" t="s">
        <v>752</v>
      </c>
      <c r="D1736" s="9" t="s">
        <v>225</v>
      </c>
      <c r="E1736" s="9" t="s">
        <v>223</v>
      </c>
      <c r="F1736" s="9" t="s">
        <v>1</v>
      </c>
      <c r="G1736" s="9" t="s">
        <v>303</v>
      </c>
      <c r="H1736" s="9" t="s">
        <v>153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49"/>
        <v>19_95-100</v>
      </c>
      <c r="O1736" s="17" t="str">
        <f t="shared" si="150"/>
        <v>9_90-100</v>
      </c>
      <c r="P1736" s="17" t="str">
        <f t="shared" si="151"/>
        <v>08_80&gt;</v>
      </c>
      <c r="Q1736" s="9" t="s">
        <v>892</v>
      </c>
      <c r="R1736" s="9" t="s">
        <v>954</v>
      </c>
      <c r="S1736" s="9">
        <f t="shared" si="153"/>
        <v>1369438</v>
      </c>
      <c r="T1736" s="9">
        <f t="shared" si="152"/>
        <v>18138</v>
      </c>
    </row>
    <row r="1737" spans="1:20" ht="14.45" x14ac:dyDescent="0.3">
      <c r="A1737" s="9">
        <v>374</v>
      </c>
      <c r="B1737" s="9" t="s">
        <v>15</v>
      </c>
      <c r="C1737" s="9" t="s">
        <v>465</v>
      </c>
      <c r="D1737" s="9" t="s">
        <v>225</v>
      </c>
      <c r="E1737" s="9" t="s">
        <v>223</v>
      </c>
      <c r="F1737" s="9" t="s">
        <v>5</v>
      </c>
      <c r="G1737" s="9" t="s">
        <v>350</v>
      </c>
      <c r="H1737" s="9" t="s">
        <v>147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49"/>
        <v>20_100-105</v>
      </c>
      <c r="O1737" s="17" t="str">
        <f t="shared" si="150"/>
        <v>10_100-110</v>
      </c>
      <c r="P1737" s="17" t="str">
        <f t="shared" si="151"/>
        <v>08_80&gt;</v>
      </c>
      <c r="Q1737" s="9" t="s">
        <v>892</v>
      </c>
      <c r="R1737" s="9" t="s">
        <v>954</v>
      </c>
      <c r="S1737" s="9">
        <f t="shared" si="153"/>
        <v>38671974</v>
      </c>
      <c r="T1737" s="9">
        <f t="shared" si="152"/>
        <v>512212</v>
      </c>
    </row>
    <row r="1738" spans="1:20" ht="14.45" x14ac:dyDescent="0.3">
      <c r="A1738" s="9">
        <v>159</v>
      </c>
      <c r="B1738" s="9" t="s">
        <v>15</v>
      </c>
      <c r="C1738" s="9" t="s">
        <v>428</v>
      </c>
      <c r="D1738" s="9" t="s">
        <v>225</v>
      </c>
      <c r="E1738" s="9" t="s">
        <v>223</v>
      </c>
      <c r="F1738" s="9" t="s">
        <v>5</v>
      </c>
      <c r="G1738" s="9" t="s">
        <v>350</v>
      </c>
      <c r="H1738" s="9" t="s">
        <v>148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49"/>
        <v>19_95-100</v>
      </c>
      <c r="O1738" s="17" t="str">
        <f t="shared" si="150"/>
        <v>9_90-100</v>
      </c>
      <c r="P1738" s="17" t="str">
        <f t="shared" si="151"/>
        <v>08_80&gt;</v>
      </c>
      <c r="Q1738" s="9" t="s">
        <v>892</v>
      </c>
      <c r="R1738" s="9" t="s">
        <v>954</v>
      </c>
      <c r="S1738" s="9">
        <f t="shared" si="153"/>
        <v>15533664</v>
      </c>
      <c r="T1738" s="9">
        <f t="shared" si="152"/>
        <v>205744</v>
      </c>
    </row>
    <row r="1739" spans="1:20" ht="14.45" x14ac:dyDescent="0.3">
      <c r="A1739" s="9">
        <v>4</v>
      </c>
      <c r="B1739" s="9" t="s">
        <v>15</v>
      </c>
      <c r="C1739" s="9" t="s">
        <v>422</v>
      </c>
      <c r="D1739" s="9" t="s">
        <v>225</v>
      </c>
      <c r="E1739" s="9" t="s">
        <v>223</v>
      </c>
      <c r="F1739" s="9" t="s">
        <v>5</v>
      </c>
      <c r="G1739" s="9" t="s">
        <v>350</v>
      </c>
      <c r="H1739" s="9" t="s">
        <v>197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49"/>
        <v>21_105-110</v>
      </c>
      <c r="O1739" s="17" t="str">
        <f t="shared" si="150"/>
        <v>10_100-110</v>
      </c>
      <c r="P1739" s="17" t="str">
        <f t="shared" si="151"/>
        <v>08_80&gt;</v>
      </c>
      <c r="Q1739" s="9" t="s">
        <v>892</v>
      </c>
      <c r="R1739" s="9" t="s">
        <v>954</v>
      </c>
      <c r="S1739" s="9">
        <f t="shared" si="153"/>
        <v>426364</v>
      </c>
      <c r="T1739" s="9">
        <f t="shared" si="152"/>
        <v>5647</v>
      </c>
    </row>
    <row r="1740" spans="1:20" ht="14.45" x14ac:dyDescent="0.3">
      <c r="A1740" s="9">
        <v>221</v>
      </c>
      <c r="B1740" s="9" t="s">
        <v>15</v>
      </c>
      <c r="C1740" s="9" t="s">
        <v>429</v>
      </c>
      <c r="D1740" s="9" t="s">
        <v>225</v>
      </c>
      <c r="E1740" s="9" t="s">
        <v>223</v>
      </c>
      <c r="F1740" s="9" t="s">
        <v>5</v>
      </c>
      <c r="G1740" s="9" t="s">
        <v>350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49"/>
        <v>32_160-165</v>
      </c>
      <c r="O1740" s="17" t="str">
        <f t="shared" si="150"/>
        <v>16_160-170</v>
      </c>
      <c r="P1740" s="17" t="str">
        <f t="shared" si="151"/>
        <v>08_80&gt;</v>
      </c>
      <c r="Q1740" s="9" t="s">
        <v>892</v>
      </c>
      <c r="R1740" s="9" t="s">
        <v>954</v>
      </c>
      <c r="S1740" s="9">
        <f t="shared" si="153"/>
        <v>36416380</v>
      </c>
      <c r="T1740" s="9">
        <f t="shared" si="152"/>
        <v>482336</v>
      </c>
    </row>
    <row r="1741" spans="1:20" ht="14.45" x14ac:dyDescent="0.3">
      <c r="A1741" s="9">
        <v>53</v>
      </c>
      <c r="B1741" s="9" t="s">
        <v>15</v>
      </c>
      <c r="C1741" s="9" t="s">
        <v>502</v>
      </c>
      <c r="D1741" s="9" t="s">
        <v>225</v>
      </c>
      <c r="E1741" s="9" t="s">
        <v>223</v>
      </c>
      <c r="F1741" s="9" t="s">
        <v>5</v>
      </c>
      <c r="G1741" s="9" t="s">
        <v>350</v>
      </c>
      <c r="H1741" s="9" t="s">
        <v>342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49"/>
        <v>39_195-200</v>
      </c>
      <c r="O1741" s="17" t="str">
        <f t="shared" si="150"/>
        <v>19_190-200</v>
      </c>
      <c r="P1741" s="17" t="str">
        <f t="shared" si="151"/>
        <v>08_80&gt;</v>
      </c>
      <c r="Q1741" s="9" t="s">
        <v>892</v>
      </c>
      <c r="R1741" s="9" t="s">
        <v>954</v>
      </c>
      <c r="S1741" s="9">
        <f t="shared" si="153"/>
        <v>10413493</v>
      </c>
      <c r="T1741" s="9">
        <f t="shared" si="152"/>
        <v>137927</v>
      </c>
    </row>
    <row r="1742" spans="1:20" ht="14.45" x14ac:dyDescent="0.3">
      <c r="A1742" s="9">
        <v>2</v>
      </c>
      <c r="B1742" s="9" t="s">
        <v>15</v>
      </c>
      <c r="C1742" s="9" t="s">
        <v>939</v>
      </c>
      <c r="D1742" s="9" t="s">
        <v>225</v>
      </c>
      <c r="E1742" s="9" t="s">
        <v>223</v>
      </c>
      <c r="F1742" s="9" t="s">
        <v>5</v>
      </c>
      <c r="G1742" s="9" t="s">
        <v>350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49"/>
        <v>42_210-215</v>
      </c>
      <c r="O1742" s="17" t="str">
        <f t="shared" si="150"/>
        <v>21_210-220</v>
      </c>
      <c r="P1742" s="17" t="str">
        <f t="shared" si="151"/>
        <v>08_80&gt;</v>
      </c>
      <c r="Q1742" s="9" t="s">
        <v>892</v>
      </c>
      <c r="R1742" s="9" t="s">
        <v>954</v>
      </c>
      <c r="S1742" s="9">
        <f t="shared" si="153"/>
        <v>427408</v>
      </c>
      <c r="T1742" s="9">
        <f t="shared" si="152"/>
        <v>5661</v>
      </c>
    </row>
    <row r="1743" spans="1:20" ht="14.45" x14ac:dyDescent="0.3">
      <c r="A1743" s="9">
        <v>23</v>
      </c>
      <c r="B1743" s="9" t="s">
        <v>15</v>
      </c>
      <c r="C1743" s="9" t="s">
        <v>858</v>
      </c>
      <c r="D1743" s="9" t="s">
        <v>225</v>
      </c>
      <c r="E1743" s="9" t="s">
        <v>223</v>
      </c>
      <c r="F1743" s="9" t="s">
        <v>5</v>
      </c>
      <c r="G1743" s="9" t="s">
        <v>350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49"/>
        <v>26_130-135</v>
      </c>
      <c r="O1743" s="17" t="str">
        <f t="shared" si="150"/>
        <v>13_130-140</v>
      </c>
      <c r="P1743" s="17" t="str">
        <f t="shared" si="151"/>
        <v>08_80&gt;</v>
      </c>
      <c r="Q1743" s="9" t="s">
        <v>892</v>
      </c>
      <c r="R1743" s="9" t="s">
        <v>954</v>
      </c>
      <c r="S1743" s="9">
        <f t="shared" si="153"/>
        <v>3081770</v>
      </c>
      <c r="T1743" s="9">
        <f t="shared" si="152"/>
        <v>40818</v>
      </c>
    </row>
    <row r="1744" spans="1:20" ht="14.45" x14ac:dyDescent="0.3">
      <c r="A1744" s="9">
        <v>2</v>
      </c>
      <c r="B1744" s="9" t="s">
        <v>15</v>
      </c>
      <c r="C1744" s="9" t="s">
        <v>146</v>
      </c>
      <c r="D1744" s="9" t="s">
        <v>225</v>
      </c>
      <c r="E1744" s="9" t="s">
        <v>223</v>
      </c>
      <c r="F1744" s="9" t="s">
        <v>5</v>
      </c>
      <c r="G1744" s="9" t="s">
        <v>75</v>
      </c>
      <c r="H1744" s="9" t="s">
        <v>147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49"/>
        <v>19_95-100</v>
      </c>
      <c r="O1744" s="17" t="str">
        <f t="shared" si="150"/>
        <v>9_90-100</v>
      </c>
      <c r="P1744" s="17" t="str">
        <f t="shared" si="151"/>
        <v>08_80&gt;</v>
      </c>
      <c r="Q1744" s="9" t="s">
        <v>892</v>
      </c>
      <c r="R1744" s="9" t="s">
        <v>954</v>
      </c>
      <c r="S1744" s="9">
        <f t="shared" si="153"/>
        <v>194344</v>
      </c>
      <c r="T1744" s="9">
        <f t="shared" si="152"/>
        <v>2574</v>
      </c>
    </row>
    <row r="1745" spans="1:20" ht="14.45" x14ac:dyDescent="0.3">
      <c r="A1745" s="9">
        <v>47</v>
      </c>
      <c r="B1745" s="9" t="s">
        <v>15</v>
      </c>
      <c r="C1745" s="9" t="s">
        <v>231</v>
      </c>
      <c r="D1745" s="9" t="s">
        <v>228</v>
      </c>
      <c r="E1745" s="9" t="s">
        <v>227</v>
      </c>
      <c r="F1745" s="9" t="s">
        <v>5</v>
      </c>
      <c r="G1745" s="9" t="s">
        <v>169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49"/>
        <v>14_70-75</v>
      </c>
      <c r="O1745" s="17" t="str">
        <f t="shared" si="150"/>
        <v>7_70-80</v>
      </c>
      <c r="P1745" s="17" t="str">
        <f t="shared" si="151"/>
        <v>07_70-80</v>
      </c>
      <c r="Q1745" s="9" t="s">
        <v>892</v>
      </c>
      <c r="R1745" s="9" t="s">
        <v>954</v>
      </c>
      <c r="S1745" s="9">
        <f t="shared" si="153"/>
        <v>3419673</v>
      </c>
      <c r="T1745" s="9">
        <f t="shared" si="152"/>
        <v>45294</v>
      </c>
    </row>
    <row r="1746" spans="1:20" ht="14.45" x14ac:dyDescent="0.3">
      <c r="A1746" s="9">
        <v>867</v>
      </c>
      <c r="B1746" s="9" t="s">
        <v>15</v>
      </c>
      <c r="C1746" s="9" t="s">
        <v>595</v>
      </c>
      <c r="D1746" s="9" t="s">
        <v>228</v>
      </c>
      <c r="E1746" s="9" t="s">
        <v>227</v>
      </c>
      <c r="F1746" s="9" t="s">
        <v>5</v>
      </c>
      <c r="G1746" s="9" t="s">
        <v>518</v>
      </c>
      <c r="H1746" s="9" t="s">
        <v>2</v>
      </c>
      <c r="I1746" s="9">
        <v>13</v>
      </c>
      <c r="J1746" s="9" t="s">
        <v>596</v>
      </c>
      <c r="L1746" s="9" t="s">
        <v>50</v>
      </c>
      <c r="M1746" s="9">
        <v>82492</v>
      </c>
      <c r="N1746" s="17" t="str">
        <f t="shared" si="149"/>
        <v>16_80-85</v>
      </c>
      <c r="O1746" s="17" t="str">
        <f t="shared" si="150"/>
        <v>8_80-90</v>
      </c>
      <c r="P1746" s="17" t="str">
        <f t="shared" si="151"/>
        <v>08_80&gt;</v>
      </c>
      <c r="Q1746" s="9" t="s">
        <v>892</v>
      </c>
      <c r="R1746" s="9" t="s">
        <v>954</v>
      </c>
      <c r="S1746" s="9">
        <f t="shared" si="153"/>
        <v>71520564</v>
      </c>
      <c r="T1746" s="9">
        <f t="shared" si="152"/>
        <v>947292</v>
      </c>
    </row>
    <row r="1747" spans="1:20" ht="14.45" x14ac:dyDescent="0.3">
      <c r="A1747" s="9">
        <v>886</v>
      </c>
      <c r="B1747" s="9" t="s">
        <v>15</v>
      </c>
      <c r="C1747" s="9" t="s">
        <v>753</v>
      </c>
      <c r="D1747" s="9" t="s">
        <v>228</v>
      </c>
      <c r="E1747" s="9" t="s">
        <v>227</v>
      </c>
      <c r="F1747" s="9" t="s">
        <v>1</v>
      </c>
      <c r="G1747" s="9" t="s">
        <v>303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49"/>
        <v>10_50-55</v>
      </c>
      <c r="O1747" s="17" t="str">
        <f t="shared" si="150"/>
        <v>5_50-60</v>
      </c>
      <c r="P1747" s="17" t="str">
        <f t="shared" si="151"/>
        <v>05_50-60</v>
      </c>
      <c r="Q1747" s="9" t="s">
        <v>892</v>
      </c>
      <c r="R1747" s="9" t="s">
        <v>954</v>
      </c>
      <c r="S1747" s="9">
        <f t="shared" si="153"/>
        <v>48209032</v>
      </c>
      <c r="T1747" s="9">
        <f t="shared" si="152"/>
        <v>638530</v>
      </c>
    </row>
    <row r="1748" spans="1:20" ht="14.45" x14ac:dyDescent="0.3">
      <c r="A1748" s="9">
        <v>391</v>
      </c>
      <c r="B1748" s="9" t="s">
        <v>15</v>
      </c>
      <c r="C1748" s="9" t="s">
        <v>299</v>
      </c>
      <c r="D1748" s="9" t="s">
        <v>228</v>
      </c>
      <c r="E1748" s="9" t="s">
        <v>227</v>
      </c>
      <c r="F1748" s="9" t="s">
        <v>5</v>
      </c>
      <c r="G1748" s="9" t="s">
        <v>169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49"/>
        <v>11_55-60</v>
      </c>
      <c r="O1748" s="17" t="str">
        <f t="shared" si="150"/>
        <v>5_50-60</v>
      </c>
      <c r="P1748" s="17" t="str">
        <f t="shared" si="151"/>
        <v>05_50-60</v>
      </c>
      <c r="Q1748" s="9" t="s">
        <v>892</v>
      </c>
      <c r="R1748" s="9" t="s">
        <v>954</v>
      </c>
      <c r="S1748" s="9">
        <f t="shared" si="153"/>
        <v>22919638</v>
      </c>
      <c r="T1748" s="9">
        <f t="shared" si="152"/>
        <v>303571</v>
      </c>
    </row>
    <row r="1749" spans="1:20" ht="14.45" x14ac:dyDescent="0.3">
      <c r="A1749" s="9">
        <v>287</v>
      </c>
      <c r="B1749" s="9" t="s">
        <v>15</v>
      </c>
      <c r="C1749" s="9" t="s">
        <v>597</v>
      </c>
      <c r="D1749" s="9" t="s">
        <v>228</v>
      </c>
      <c r="E1749" s="9" t="s">
        <v>227</v>
      </c>
      <c r="F1749" s="9" t="s">
        <v>5</v>
      </c>
      <c r="G1749" s="9" t="s">
        <v>518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49"/>
        <v>13_65-70</v>
      </c>
      <c r="O1749" s="17" t="str">
        <f t="shared" si="150"/>
        <v>6_60-70</v>
      </c>
      <c r="P1749" s="17" t="str">
        <f t="shared" si="151"/>
        <v>06_60-70</v>
      </c>
      <c r="Q1749" s="9" t="s">
        <v>892</v>
      </c>
      <c r="R1749" s="9" t="s">
        <v>954</v>
      </c>
      <c r="S1749" s="9">
        <f t="shared" si="153"/>
        <v>19669832</v>
      </c>
      <c r="T1749" s="9">
        <f t="shared" si="152"/>
        <v>260528</v>
      </c>
    </row>
    <row r="1750" spans="1:20" ht="14.45" x14ac:dyDescent="0.3">
      <c r="A1750" s="9">
        <v>68</v>
      </c>
      <c r="B1750" s="9" t="s">
        <v>15</v>
      </c>
      <c r="C1750" s="9" t="s">
        <v>754</v>
      </c>
      <c r="D1750" s="9" t="s">
        <v>228</v>
      </c>
      <c r="E1750" s="9" t="s">
        <v>227</v>
      </c>
      <c r="F1750" s="9" t="s">
        <v>5</v>
      </c>
      <c r="G1750" s="9" t="s">
        <v>518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49"/>
        <v>13_65-70</v>
      </c>
      <c r="O1750" s="17" t="str">
        <f t="shared" si="150"/>
        <v>6_60-70</v>
      </c>
      <c r="P1750" s="17" t="str">
        <f t="shared" si="151"/>
        <v>06_60-70</v>
      </c>
      <c r="Q1750" s="9" t="s">
        <v>892</v>
      </c>
      <c r="R1750" s="9" t="s">
        <v>954</v>
      </c>
      <c r="S1750" s="9">
        <f t="shared" si="153"/>
        <v>4569872</v>
      </c>
      <c r="T1750" s="9">
        <f t="shared" si="152"/>
        <v>60528</v>
      </c>
    </row>
    <row r="1751" spans="1:20" ht="14.45" x14ac:dyDescent="0.3">
      <c r="A1751" s="9">
        <v>422</v>
      </c>
      <c r="B1751" s="9" t="s">
        <v>15</v>
      </c>
      <c r="C1751" s="9" t="s">
        <v>598</v>
      </c>
      <c r="D1751" s="9" t="s">
        <v>224</v>
      </c>
      <c r="E1751" s="9" t="s">
        <v>227</v>
      </c>
      <c r="F1751" s="9" t="s">
        <v>1</v>
      </c>
      <c r="G1751" s="9" t="s">
        <v>303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49"/>
        <v>12_60-65</v>
      </c>
      <c r="O1751" s="17" t="str">
        <f t="shared" si="150"/>
        <v>6_60-70</v>
      </c>
      <c r="P1751" s="17" t="str">
        <f t="shared" si="151"/>
        <v>06_60-70</v>
      </c>
      <c r="Q1751" s="9" t="s">
        <v>892</v>
      </c>
      <c r="R1751" s="9" t="s">
        <v>954</v>
      </c>
      <c r="S1751" s="9">
        <f t="shared" si="153"/>
        <v>25603162</v>
      </c>
      <c r="T1751" s="9">
        <f t="shared" si="152"/>
        <v>339115</v>
      </c>
    </row>
    <row r="1752" spans="1:20" ht="14.45" x14ac:dyDescent="0.3">
      <c r="A1752" s="9">
        <v>510</v>
      </c>
      <c r="B1752" s="9" t="s">
        <v>15</v>
      </c>
      <c r="C1752" s="9" t="s">
        <v>232</v>
      </c>
      <c r="D1752" s="9" t="s">
        <v>224</v>
      </c>
      <c r="E1752" s="9" t="s">
        <v>227</v>
      </c>
      <c r="F1752" s="9" t="s">
        <v>5</v>
      </c>
      <c r="G1752" s="9" t="s">
        <v>182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49"/>
        <v>11_55-60</v>
      </c>
      <c r="O1752" s="17" t="str">
        <f t="shared" si="150"/>
        <v>5_50-60</v>
      </c>
      <c r="P1752" s="17" t="str">
        <f t="shared" si="151"/>
        <v>05_50-60</v>
      </c>
      <c r="Q1752" s="9" t="s">
        <v>892</v>
      </c>
      <c r="R1752" s="9" t="s">
        <v>954</v>
      </c>
      <c r="S1752" s="9">
        <f t="shared" si="153"/>
        <v>30566340</v>
      </c>
      <c r="T1752" s="9">
        <f t="shared" si="152"/>
        <v>404852</v>
      </c>
    </row>
    <row r="1753" spans="1:20" ht="14.45" x14ac:dyDescent="0.3">
      <c r="A1753" s="9">
        <v>1481</v>
      </c>
      <c r="B1753" s="9" t="s">
        <v>15</v>
      </c>
      <c r="C1753" s="9" t="s">
        <v>568</v>
      </c>
      <c r="D1753" s="9" t="s">
        <v>224</v>
      </c>
      <c r="E1753" s="9" t="s">
        <v>227</v>
      </c>
      <c r="F1753" s="9" t="s">
        <v>5</v>
      </c>
      <c r="G1753" s="9" t="s">
        <v>518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49"/>
        <v>13_65-70</v>
      </c>
      <c r="O1753" s="17" t="str">
        <f t="shared" si="150"/>
        <v>6_60-70</v>
      </c>
      <c r="P1753" s="17" t="str">
        <f t="shared" si="151"/>
        <v>06_60-70</v>
      </c>
      <c r="Q1753" s="9" t="s">
        <v>892</v>
      </c>
      <c r="R1753" s="9" t="s">
        <v>954</v>
      </c>
      <c r="S1753" s="9">
        <f t="shared" si="153"/>
        <v>103595950</v>
      </c>
      <c r="T1753" s="9">
        <f t="shared" si="152"/>
        <v>1372132</v>
      </c>
    </row>
    <row r="1754" spans="1:20" ht="14.45" x14ac:dyDescent="0.3">
      <c r="A1754" s="9">
        <v>194</v>
      </c>
      <c r="B1754" s="9" t="s">
        <v>15</v>
      </c>
      <c r="C1754" s="9" t="s">
        <v>624</v>
      </c>
      <c r="D1754" s="9" t="s">
        <v>225</v>
      </c>
      <c r="E1754" s="9" t="s">
        <v>227</v>
      </c>
      <c r="F1754" s="9" t="s">
        <v>5</v>
      </c>
      <c r="G1754" s="9" t="s">
        <v>350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49"/>
        <v>21_105-110</v>
      </c>
      <c r="O1754" s="17" t="str">
        <f t="shared" si="150"/>
        <v>10_100-110</v>
      </c>
      <c r="P1754" s="17" t="str">
        <f t="shared" si="151"/>
        <v>08_80&gt;</v>
      </c>
      <c r="Q1754" s="9" t="s">
        <v>892</v>
      </c>
      <c r="R1754" s="9" t="s">
        <v>954</v>
      </c>
      <c r="S1754" s="9">
        <f t="shared" si="153"/>
        <v>20407442</v>
      </c>
      <c r="T1754" s="9">
        <f t="shared" si="152"/>
        <v>270297</v>
      </c>
    </row>
    <row r="1755" spans="1:20" ht="14.45" x14ac:dyDescent="0.3">
      <c r="A1755" s="9">
        <v>7</v>
      </c>
      <c r="B1755" s="9" t="s">
        <v>15</v>
      </c>
      <c r="C1755" s="9" t="s">
        <v>503</v>
      </c>
      <c r="D1755" s="9" t="s">
        <v>228</v>
      </c>
      <c r="E1755" s="9" t="s">
        <v>227</v>
      </c>
      <c r="F1755" s="9" t="s">
        <v>1</v>
      </c>
      <c r="G1755" s="9" t="s">
        <v>303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49"/>
        <v>14_70-75</v>
      </c>
      <c r="O1755" s="17" t="str">
        <f t="shared" si="150"/>
        <v>7_70-80</v>
      </c>
      <c r="P1755" s="17" t="str">
        <f t="shared" si="151"/>
        <v>07_70-80</v>
      </c>
      <c r="Q1755" s="9" t="s">
        <v>892</v>
      </c>
      <c r="R1755" s="9" t="s">
        <v>954</v>
      </c>
      <c r="S1755" s="9">
        <f t="shared" si="153"/>
        <v>504182</v>
      </c>
      <c r="T1755" s="9">
        <f t="shared" si="152"/>
        <v>6678</v>
      </c>
    </row>
    <row r="1756" spans="1:20" ht="14.45" x14ac:dyDescent="0.3">
      <c r="A1756" s="9">
        <v>681</v>
      </c>
      <c r="B1756" s="9" t="s">
        <v>15</v>
      </c>
      <c r="C1756" s="9" t="s">
        <v>757</v>
      </c>
      <c r="D1756" s="9" t="s">
        <v>228</v>
      </c>
      <c r="E1756" s="9" t="s">
        <v>227</v>
      </c>
      <c r="F1756" s="9" t="s">
        <v>5</v>
      </c>
      <c r="G1756" s="9" t="s">
        <v>518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49"/>
        <v>15_75-80</v>
      </c>
      <c r="O1756" s="17" t="str">
        <f t="shared" si="150"/>
        <v>7_70-80</v>
      </c>
      <c r="P1756" s="17" t="str">
        <f t="shared" si="151"/>
        <v>07_70-80</v>
      </c>
      <c r="Q1756" s="9" t="s">
        <v>892</v>
      </c>
      <c r="R1756" s="9" t="s">
        <v>954</v>
      </c>
      <c r="S1756" s="9">
        <f t="shared" si="153"/>
        <v>52488075</v>
      </c>
      <c r="T1756" s="9">
        <f t="shared" si="152"/>
        <v>695206</v>
      </c>
    </row>
    <row r="1757" spans="1:20" ht="14.45" x14ac:dyDescent="0.3">
      <c r="A1757" s="9">
        <v>630</v>
      </c>
      <c r="B1757" s="9" t="s">
        <v>15</v>
      </c>
      <c r="C1757" s="9" t="s">
        <v>216</v>
      </c>
      <c r="D1757" s="9" t="s">
        <v>228</v>
      </c>
      <c r="E1757" s="9" t="s">
        <v>227</v>
      </c>
      <c r="F1757" s="9" t="s">
        <v>5</v>
      </c>
      <c r="G1757" s="9" t="s">
        <v>169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49"/>
        <v>15_75-80</v>
      </c>
      <c r="O1757" s="17" t="str">
        <f t="shared" si="150"/>
        <v>7_70-80</v>
      </c>
      <c r="P1757" s="17" t="str">
        <f t="shared" si="151"/>
        <v>07_70-80</v>
      </c>
      <c r="Q1757" s="9" t="s">
        <v>892</v>
      </c>
      <c r="R1757" s="9" t="s">
        <v>954</v>
      </c>
      <c r="S1757" s="9">
        <f t="shared" si="153"/>
        <v>49582890</v>
      </c>
      <c r="T1757" s="9">
        <f t="shared" si="152"/>
        <v>656727</v>
      </c>
    </row>
    <row r="1758" spans="1:20" ht="14.45" x14ac:dyDescent="0.3">
      <c r="A1758" s="9">
        <v>150</v>
      </c>
      <c r="B1758" s="9" t="s">
        <v>15</v>
      </c>
      <c r="C1758" s="9" t="s">
        <v>504</v>
      </c>
      <c r="D1758" s="9" t="s">
        <v>224</v>
      </c>
      <c r="E1758" s="9" t="s">
        <v>227</v>
      </c>
      <c r="F1758" s="9" t="s">
        <v>1</v>
      </c>
      <c r="G1758" s="9" t="s">
        <v>303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49"/>
        <v>14_70-75</v>
      </c>
      <c r="O1758" s="17" t="str">
        <f t="shared" si="150"/>
        <v>7_70-80</v>
      </c>
      <c r="P1758" s="17" t="str">
        <f t="shared" si="151"/>
        <v>07_70-80</v>
      </c>
      <c r="Q1758" s="9" t="s">
        <v>892</v>
      </c>
      <c r="R1758" s="9" t="s">
        <v>954</v>
      </c>
      <c r="S1758" s="9">
        <f t="shared" si="153"/>
        <v>10774200</v>
      </c>
      <c r="T1758" s="9">
        <f t="shared" si="152"/>
        <v>142705</v>
      </c>
    </row>
    <row r="1759" spans="1:20" ht="14.45" x14ac:dyDescent="0.3">
      <c r="A1759" s="9">
        <v>516</v>
      </c>
      <c r="B1759" s="9" t="s">
        <v>15</v>
      </c>
      <c r="C1759" s="9" t="s">
        <v>758</v>
      </c>
      <c r="D1759" s="9" t="s">
        <v>224</v>
      </c>
      <c r="E1759" s="9" t="s">
        <v>227</v>
      </c>
      <c r="F1759" s="9" t="s">
        <v>5</v>
      </c>
      <c r="G1759" s="9" t="s">
        <v>518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49"/>
        <v>16_80-85</v>
      </c>
      <c r="O1759" s="17" t="str">
        <f t="shared" si="150"/>
        <v>8_80-90</v>
      </c>
      <c r="P1759" s="17" t="str">
        <f t="shared" si="151"/>
        <v>08_80&gt;</v>
      </c>
      <c r="Q1759" s="9" t="s">
        <v>892</v>
      </c>
      <c r="R1759" s="9" t="s">
        <v>954</v>
      </c>
      <c r="S1759" s="9">
        <f t="shared" si="153"/>
        <v>43387860</v>
      </c>
      <c r="T1759" s="9">
        <f t="shared" si="152"/>
        <v>574674</v>
      </c>
    </row>
    <row r="1760" spans="1:20" ht="14.45" x14ac:dyDescent="0.3">
      <c r="A1760" s="9">
        <v>548</v>
      </c>
      <c r="B1760" s="9" t="s">
        <v>15</v>
      </c>
      <c r="C1760" s="9" t="s">
        <v>217</v>
      </c>
      <c r="D1760" s="9" t="s">
        <v>224</v>
      </c>
      <c r="E1760" s="9" t="s">
        <v>227</v>
      </c>
      <c r="F1760" s="9" t="s">
        <v>5</v>
      </c>
      <c r="G1760" s="9" t="s">
        <v>169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49"/>
        <v>16_80-85</v>
      </c>
      <c r="O1760" s="17" t="str">
        <f t="shared" si="150"/>
        <v>8_80-90</v>
      </c>
      <c r="P1760" s="17" t="str">
        <f t="shared" si="151"/>
        <v>08_80&gt;</v>
      </c>
      <c r="Q1760" s="9" t="s">
        <v>892</v>
      </c>
      <c r="R1760" s="9" t="s">
        <v>954</v>
      </c>
      <c r="S1760" s="9">
        <f t="shared" si="153"/>
        <v>45652236</v>
      </c>
      <c r="T1760" s="9">
        <f t="shared" si="152"/>
        <v>604665</v>
      </c>
    </row>
    <row r="1761" spans="1:20" ht="14.45" x14ac:dyDescent="0.3">
      <c r="A1761" s="9">
        <v>206</v>
      </c>
      <c r="B1761" s="9" t="s">
        <v>15</v>
      </c>
      <c r="C1761" s="9" t="s">
        <v>218</v>
      </c>
      <c r="D1761" s="9" t="s">
        <v>228</v>
      </c>
      <c r="E1761" s="9" t="s">
        <v>227</v>
      </c>
      <c r="F1761" s="9" t="s">
        <v>5</v>
      </c>
      <c r="G1761" s="9" t="s">
        <v>169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49"/>
        <v>16_80-85</v>
      </c>
      <c r="O1761" s="17" t="str">
        <f t="shared" si="150"/>
        <v>8_80-90</v>
      </c>
      <c r="P1761" s="17" t="str">
        <f t="shared" si="151"/>
        <v>08_80&gt;</v>
      </c>
      <c r="Q1761" s="9" t="s">
        <v>892</v>
      </c>
      <c r="R1761" s="9" t="s">
        <v>954</v>
      </c>
      <c r="S1761" s="9">
        <f t="shared" si="153"/>
        <v>16943500</v>
      </c>
      <c r="T1761" s="9">
        <f t="shared" si="152"/>
        <v>224417</v>
      </c>
    </row>
    <row r="1762" spans="1:20" ht="14.45" x14ac:dyDescent="0.3">
      <c r="A1762" s="9">
        <v>144</v>
      </c>
      <c r="B1762" s="9" t="s">
        <v>15</v>
      </c>
      <c r="C1762" s="9" t="s">
        <v>599</v>
      </c>
      <c r="D1762" s="9" t="s">
        <v>228</v>
      </c>
      <c r="E1762" s="9" t="s">
        <v>227</v>
      </c>
      <c r="F1762" s="9" t="s">
        <v>5</v>
      </c>
      <c r="G1762" s="9" t="s">
        <v>518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49"/>
        <v>13_65-70</v>
      </c>
      <c r="O1762" s="17" t="str">
        <f t="shared" si="150"/>
        <v>6_60-70</v>
      </c>
      <c r="P1762" s="17" t="str">
        <f t="shared" si="151"/>
        <v>06_60-70</v>
      </c>
      <c r="Q1762" s="9" t="s">
        <v>892</v>
      </c>
      <c r="R1762" s="9" t="s">
        <v>954</v>
      </c>
      <c r="S1762" s="9">
        <f t="shared" si="153"/>
        <v>10073232</v>
      </c>
      <c r="T1762" s="9">
        <f t="shared" si="152"/>
        <v>133420</v>
      </c>
    </row>
    <row r="1763" spans="1:20" ht="14.45" x14ac:dyDescent="0.3">
      <c r="A1763" s="9">
        <v>39</v>
      </c>
      <c r="B1763" s="9" t="s">
        <v>15</v>
      </c>
      <c r="C1763" s="9" t="s">
        <v>219</v>
      </c>
      <c r="D1763" s="9" t="s">
        <v>228</v>
      </c>
      <c r="E1763" s="9" t="s">
        <v>227</v>
      </c>
      <c r="F1763" s="9" t="s">
        <v>5</v>
      </c>
      <c r="G1763" s="9" t="s">
        <v>169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49"/>
        <v>18_90-95</v>
      </c>
      <c r="O1763" s="17" t="str">
        <f t="shared" si="150"/>
        <v>9_90-100</v>
      </c>
      <c r="P1763" s="17" t="str">
        <f t="shared" si="151"/>
        <v>08_80&gt;</v>
      </c>
      <c r="Q1763" s="9" t="s">
        <v>892</v>
      </c>
      <c r="R1763" s="9" t="s">
        <v>954</v>
      </c>
      <c r="S1763" s="9">
        <f t="shared" si="153"/>
        <v>3576924</v>
      </c>
      <c r="T1763" s="9">
        <f t="shared" si="152"/>
        <v>47376</v>
      </c>
    </row>
    <row r="1764" spans="1:20" ht="14.45" x14ac:dyDescent="0.3">
      <c r="A1764" s="9">
        <v>20</v>
      </c>
      <c r="B1764" s="9" t="s">
        <v>15</v>
      </c>
      <c r="C1764" s="9" t="s">
        <v>760</v>
      </c>
      <c r="D1764" s="9" t="s">
        <v>228</v>
      </c>
      <c r="E1764" s="9" t="s">
        <v>227</v>
      </c>
      <c r="F1764" s="9" t="s">
        <v>5</v>
      </c>
      <c r="G1764" s="9" t="s">
        <v>518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49"/>
        <v>22_110-115</v>
      </c>
      <c r="O1764" s="17" t="str">
        <f t="shared" si="150"/>
        <v>11_110-120</v>
      </c>
      <c r="P1764" s="17" t="str">
        <f t="shared" si="151"/>
        <v>08_80&gt;</v>
      </c>
      <c r="Q1764" s="9" t="s">
        <v>892</v>
      </c>
      <c r="R1764" s="9" t="s">
        <v>954</v>
      </c>
      <c r="S1764" s="9">
        <f t="shared" si="153"/>
        <v>2269000</v>
      </c>
      <c r="T1764" s="9">
        <f t="shared" si="152"/>
        <v>30053</v>
      </c>
    </row>
    <row r="1765" spans="1:20" ht="14.45" x14ac:dyDescent="0.3">
      <c r="A1765" s="9">
        <v>87</v>
      </c>
      <c r="B1765" s="9" t="s">
        <v>15</v>
      </c>
      <c r="C1765" s="9" t="s">
        <v>600</v>
      </c>
      <c r="D1765" s="9" t="s">
        <v>228</v>
      </c>
      <c r="E1765" s="9" t="s">
        <v>227</v>
      </c>
      <c r="F1765" s="9" t="s">
        <v>1</v>
      </c>
      <c r="G1765" s="9" t="s">
        <v>303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49"/>
        <v>19_95-100</v>
      </c>
      <c r="O1765" s="17" t="str">
        <f t="shared" si="150"/>
        <v>9_90-100</v>
      </c>
      <c r="P1765" s="17" t="str">
        <f t="shared" si="151"/>
        <v>08_80&gt;</v>
      </c>
      <c r="Q1765" s="9" t="s">
        <v>892</v>
      </c>
      <c r="R1765" s="9" t="s">
        <v>954</v>
      </c>
      <c r="S1765" s="9">
        <f t="shared" si="153"/>
        <v>8378100</v>
      </c>
      <c r="T1765" s="9">
        <f t="shared" si="152"/>
        <v>110968</v>
      </c>
    </row>
    <row r="1766" spans="1:20" ht="14.45" x14ac:dyDescent="0.3">
      <c r="A1766" s="9">
        <v>358</v>
      </c>
      <c r="B1766" s="9" t="s">
        <v>15</v>
      </c>
      <c r="C1766" s="9" t="s">
        <v>469</v>
      </c>
      <c r="D1766" s="9" t="s">
        <v>228</v>
      </c>
      <c r="E1766" s="9" t="s">
        <v>227</v>
      </c>
      <c r="F1766" s="9" t="s">
        <v>5</v>
      </c>
      <c r="G1766" s="9" t="s">
        <v>169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49"/>
        <v>24_120-125</v>
      </c>
      <c r="O1766" s="17" t="str">
        <f t="shared" si="150"/>
        <v>12_120-130</v>
      </c>
      <c r="P1766" s="17" t="str">
        <f t="shared" si="151"/>
        <v>08_80&gt;</v>
      </c>
      <c r="Q1766" s="9" t="s">
        <v>892</v>
      </c>
      <c r="R1766" s="9" t="s">
        <v>954</v>
      </c>
      <c r="S1766" s="9">
        <f t="shared" si="153"/>
        <v>43173010</v>
      </c>
      <c r="T1766" s="9">
        <f t="shared" si="152"/>
        <v>571828</v>
      </c>
    </row>
    <row r="1767" spans="1:20" ht="14.45" x14ac:dyDescent="0.3">
      <c r="A1767" s="9">
        <v>78</v>
      </c>
      <c r="B1767" s="9" t="s">
        <v>15</v>
      </c>
      <c r="C1767" s="9" t="s">
        <v>505</v>
      </c>
      <c r="D1767" s="9" t="s">
        <v>224</v>
      </c>
      <c r="E1767" s="9" t="s">
        <v>227</v>
      </c>
      <c r="F1767" s="9" t="s">
        <v>5</v>
      </c>
      <c r="G1767" s="9" t="s">
        <v>350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49"/>
        <v>26_130-135</v>
      </c>
      <c r="O1767" s="17" t="str">
        <f t="shared" si="150"/>
        <v>13_130-140</v>
      </c>
      <c r="P1767" s="17" t="str">
        <f t="shared" si="151"/>
        <v>08_80&gt;</v>
      </c>
      <c r="Q1767" s="9" t="s">
        <v>892</v>
      </c>
      <c r="R1767" s="9" t="s">
        <v>954</v>
      </c>
      <c r="S1767" s="9">
        <f t="shared" si="153"/>
        <v>10307622</v>
      </c>
      <c r="T1767" s="9">
        <f t="shared" si="152"/>
        <v>136525</v>
      </c>
    </row>
    <row r="1768" spans="1:20" ht="14.45" x14ac:dyDescent="0.3">
      <c r="A1768" s="9">
        <v>1</v>
      </c>
      <c r="B1768" s="9" t="s">
        <v>15</v>
      </c>
      <c r="C1768" s="9" t="s">
        <v>940</v>
      </c>
      <c r="D1768" s="9" t="s">
        <v>228</v>
      </c>
      <c r="E1768" s="9" t="s">
        <v>227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49"/>
        <v>16_80-85</v>
      </c>
      <c r="O1768" s="17" t="str">
        <f t="shared" si="150"/>
        <v>8_80-90</v>
      </c>
      <c r="P1768" s="17" t="str">
        <f t="shared" si="151"/>
        <v>08_80&gt;</v>
      </c>
      <c r="Q1768" s="9" t="s">
        <v>892</v>
      </c>
      <c r="R1768" s="9" t="s">
        <v>954</v>
      </c>
      <c r="S1768" s="9">
        <f t="shared" si="153"/>
        <v>84000</v>
      </c>
      <c r="T1768" s="9">
        <f t="shared" si="152"/>
        <v>1113</v>
      </c>
    </row>
    <row r="1769" spans="1:20" ht="14.45" x14ac:dyDescent="0.3">
      <c r="A1769" s="9">
        <v>1</v>
      </c>
      <c r="B1769" s="9" t="s">
        <v>15</v>
      </c>
      <c r="C1769" s="9" t="s">
        <v>941</v>
      </c>
      <c r="D1769" s="9" t="s">
        <v>228</v>
      </c>
      <c r="E1769" s="9" t="s">
        <v>227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49"/>
        <v>11_55-60</v>
      </c>
      <c r="O1769" s="17" t="str">
        <f t="shared" si="150"/>
        <v>5_50-60</v>
      </c>
      <c r="P1769" s="17" t="str">
        <f t="shared" si="151"/>
        <v>05_50-60</v>
      </c>
      <c r="Q1769" s="9" t="s">
        <v>892</v>
      </c>
      <c r="R1769" s="9" t="s">
        <v>954</v>
      </c>
      <c r="S1769" s="9">
        <f t="shared" si="153"/>
        <v>55000</v>
      </c>
      <c r="T1769" s="9">
        <f t="shared" si="152"/>
        <v>728</v>
      </c>
    </row>
    <row r="1770" spans="1:20" ht="14.45" x14ac:dyDescent="0.3">
      <c r="A1770" s="9">
        <v>1</v>
      </c>
      <c r="B1770" s="9" t="s">
        <v>15</v>
      </c>
      <c r="C1770" s="9" t="s">
        <v>942</v>
      </c>
      <c r="D1770" s="9" t="s">
        <v>224</v>
      </c>
      <c r="E1770" s="9" t="s">
        <v>227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49"/>
        <v>13_65-70</v>
      </c>
      <c r="O1770" s="17" t="str">
        <f t="shared" si="150"/>
        <v>6_60-70</v>
      </c>
      <c r="P1770" s="17" t="str">
        <f t="shared" si="151"/>
        <v>06_60-70</v>
      </c>
      <c r="Q1770" s="9" t="s">
        <v>892</v>
      </c>
      <c r="R1770" s="9" t="s">
        <v>954</v>
      </c>
      <c r="S1770" s="9">
        <f t="shared" si="153"/>
        <v>69990</v>
      </c>
      <c r="T1770" s="9">
        <f t="shared" si="152"/>
        <v>927</v>
      </c>
    </row>
    <row r="1771" spans="1:20" ht="14.45" x14ac:dyDescent="0.3">
      <c r="A1771" s="9">
        <v>1</v>
      </c>
      <c r="B1771" s="9" t="s">
        <v>15</v>
      </c>
      <c r="C1771" s="9" t="s">
        <v>943</v>
      </c>
      <c r="D1771" s="9" t="s">
        <v>224</v>
      </c>
      <c r="E1771" s="9" t="s">
        <v>227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54">CONCATENATE(ROUNDDOWN(M1771/5000,0),"_",ROUNDDOWN(M1771/5000,0)*5,"-",ROUNDUP((M1771+1)/5000,0)*5)</f>
        <v>14_70-75</v>
      </c>
      <c r="O1771" s="17" t="str">
        <f t="shared" ref="O1771:O1833" si="155">CONCATENATE(ROUNDDOWN(M1771/10000,0),"_",ROUNDDOWN(M1771/10000,0)*10,"-",ROUNDUP((M1771+1)/10000,0)*10)</f>
        <v>7_70-80</v>
      </c>
      <c r="P1771" s="17" t="str">
        <f t="shared" ref="P1771:P1833" si="156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892</v>
      </c>
      <c r="R1771" s="9" t="s">
        <v>954</v>
      </c>
      <c r="S1771" s="9">
        <f t="shared" si="153"/>
        <v>71200</v>
      </c>
      <c r="T1771" s="9">
        <f t="shared" ref="T1771:T1833" si="157">ROUND(S1771/75.5,0)</f>
        <v>943</v>
      </c>
    </row>
    <row r="1772" spans="1:20" ht="14.45" x14ac:dyDescent="0.3">
      <c r="A1772" s="9">
        <v>1</v>
      </c>
      <c r="B1772" s="9" t="s">
        <v>15</v>
      </c>
      <c r="C1772" s="9" t="s">
        <v>183</v>
      </c>
      <c r="D1772" s="9" t="s">
        <v>230</v>
      </c>
      <c r="E1772" s="9" t="s">
        <v>227</v>
      </c>
      <c r="F1772" s="9" t="s">
        <v>5</v>
      </c>
      <c r="G1772" s="9" t="s">
        <v>75</v>
      </c>
      <c r="H1772" s="9" t="s">
        <v>184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54"/>
        <v>43_215-220</v>
      </c>
      <c r="O1772" s="17" t="str">
        <f t="shared" si="155"/>
        <v>21_210-220</v>
      </c>
      <c r="P1772" s="17" t="str">
        <f t="shared" si="156"/>
        <v>08_80&gt;</v>
      </c>
      <c r="Q1772" s="9" t="s">
        <v>892</v>
      </c>
      <c r="R1772" s="9" t="s">
        <v>954</v>
      </c>
      <c r="S1772" s="9">
        <f t="shared" si="153"/>
        <v>216540</v>
      </c>
      <c r="T1772" s="9">
        <f t="shared" si="157"/>
        <v>2868</v>
      </c>
    </row>
    <row r="1773" spans="1:20" ht="14.45" x14ac:dyDescent="0.3">
      <c r="A1773" s="9">
        <v>30</v>
      </c>
      <c r="B1773" s="9" t="s">
        <v>15</v>
      </c>
      <c r="C1773" s="9" t="s">
        <v>530</v>
      </c>
      <c r="D1773" s="9" t="s">
        <v>230</v>
      </c>
      <c r="E1773" s="9" t="s">
        <v>227</v>
      </c>
      <c r="F1773" s="9" t="s">
        <v>5</v>
      </c>
      <c r="G1773" s="9" t="s">
        <v>350</v>
      </c>
      <c r="H1773" s="9" t="s">
        <v>601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54"/>
        <v>55_275-280</v>
      </c>
      <c r="O1773" s="17" t="str">
        <f t="shared" si="155"/>
        <v>27_270-280</v>
      </c>
      <c r="P1773" s="17" t="str">
        <f t="shared" si="156"/>
        <v>08_80&gt;</v>
      </c>
      <c r="Q1773" s="9" t="s">
        <v>892</v>
      </c>
      <c r="R1773" s="9" t="s">
        <v>954</v>
      </c>
      <c r="S1773" s="9">
        <f t="shared" si="153"/>
        <v>8276790</v>
      </c>
      <c r="T1773" s="9">
        <f t="shared" si="157"/>
        <v>109626</v>
      </c>
    </row>
    <row r="1774" spans="1:20" ht="14.45" x14ac:dyDescent="0.3">
      <c r="A1774" s="9">
        <v>6</v>
      </c>
      <c r="B1774" s="9" t="s">
        <v>15</v>
      </c>
      <c r="C1774" s="9" t="s">
        <v>602</v>
      </c>
      <c r="D1774" s="9" t="s">
        <v>230</v>
      </c>
      <c r="E1774" s="9" t="s">
        <v>227</v>
      </c>
      <c r="F1774" s="9" t="s">
        <v>1</v>
      </c>
      <c r="G1774" s="9" t="s">
        <v>303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54"/>
        <v>23_115-120</v>
      </c>
      <c r="O1774" s="17" t="str">
        <f t="shared" si="155"/>
        <v>11_110-120</v>
      </c>
      <c r="P1774" s="17" t="str">
        <f t="shared" si="156"/>
        <v>08_80&gt;</v>
      </c>
      <c r="Q1774" s="9" t="s">
        <v>892</v>
      </c>
      <c r="R1774" s="9" t="s">
        <v>954</v>
      </c>
      <c r="S1774" s="9">
        <f t="shared" si="153"/>
        <v>707340</v>
      </c>
      <c r="T1774" s="9">
        <f t="shared" si="157"/>
        <v>9369</v>
      </c>
    </row>
    <row r="1775" spans="1:20" ht="14.45" x14ac:dyDescent="0.3">
      <c r="A1775" s="9">
        <v>30</v>
      </c>
      <c r="B1775" s="9" t="s">
        <v>15</v>
      </c>
      <c r="C1775" s="9" t="s">
        <v>470</v>
      </c>
      <c r="D1775" s="9" t="s">
        <v>230</v>
      </c>
      <c r="E1775" s="9" t="s">
        <v>227</v>
      </c>
      <c r="F1775" s="9" t="s">
        <v>5</v>
      </c>
      <c r="G1775" s="9" t="s">
        <v>169</v>
      </c>
      <c r="H1775" s="9" t="s">
        <v>187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54"/>
        <v>24_120-125</v>
      </c>
      <c r="O1775" s="17" t="str">
        <f t="shared" si="155"/>
        <v>12_120-130</v>
      </c>
      <c r="P1775" s="17" t="str">
        <f t="shared" si="156"/>
        <v>08_80&gt;</v>
      </c>
      <c r="Q1775" s="9" t="s">
        <v>892</v>
      </c>
      <c r="R1775" s="9" t="s">
        <v>954</v>
      </c>
      <c r="S1775" s="9">
        <f t="shared" si="153"/>
        <v>3701370</v>
      </c>
      <c r="T1775" s="9">
        <f t="shared" si="157"/>
        <v>49025</v>
      </c>
    </row>
    <row r="1776" spans="1:20" ht="14.45" x14ac:dyDescent="0.3">
      <c r="A1776" s="9">
        <v>73</v>
      </c>
      <c r="B1776" s="9" t="s">
        <v>15</v>
      </c>
      <c r="C1776" s="9" t="s">
        <v>552</v>
      </c>
      <c r="D1776" s="9" t="s">
        <v>230</v>
      </c>
      <c r="E1776" s="9" t="s">
        <v>227</v>
      </c>
      <c r="F1776" s="9" t="s">
        <v>5</v>
      </c>
      <c r="G1776" s="9" t="s">
        <v>350</v>
      </c>
      <c r="H1776" s="9" t="s">
        <v>157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54"/>
        <v>43_215-220</v>
      </c>
      <c r="O1776" s="17" t="str">
        <f t="shared" si="155"/>
        <v>21_210-220</v>
      </c>
      <c r="P1776" s="17" t="str">
        <f t="shared" si="156"/>
        <v>08_80&gt;</v>
      </c>
      <c r="Q1776" s="9" t="s">
        <v>892</v>
      </c>
      <c r="R1776" s="9" t="s">
        <v>954</v>
      </c>
      <c r="S1776" s="9">
        <f t="shared" si="153"/>
        <v>15794645</v>
      </c>
      <c r="T1776" s="9">
        <f t="shared" si="157"/>
        <v>209201</v>
      </c>
    </row>
    <row r="1777" spans="1:20" ht="14.45" x14ac:dyDescent="0.3">
      <c r="A1777" s="9">
        <v>23</v>
      </c>
      <c r="B1777" s="9" t="s">
        <v>15</v>
      </c>
      <c r="C1777" s="9" t="s">
        <v>471</v>
      </c>
      <c r="D1777" s="9" t="s">
        <v>230</v>
      </c>
      <c r="E1777" s="9" t="s">
        <v>227</v>
      </c>
      <c r="F1777" s="9" t="s">
        <v>5</v>
      </c>
      <c r="G1777" s="9" t="s">
        <v>169</v>
      </c>
      <c r="H1777" s="9" t="s">
        <v>186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54"/>
        <v>28_140-145</v>
      </c>
      <c r="O1777" s="17" t="str">
        <f t="shared" si="155"/>
        <v>14_140-150</v>
      </c>
      <c r="P1777" s="17" t="str">
        <f t="shared" si="156"/>
        <v>08_80&gt;</v>
      </c>
      <c r="Q1777" s="9" t="s">
        <v>892</v>
      </c>
      <c r="R1777" s="9" t="s">
        <v>954</v>
      </c>
      <c r="S1777" s="9">
        <f t="shared" si="153"/>
        <v>3308550</v>
      </c>
      <c r="T1777" s="9">
        <f t="shared" si="157"/>
        <v>43822</v>
      </c>
    </row>
    <row r="1778" spans="1:20" ht="14.45" x14ac:dyDescent="0.3">
      <c r="A1778" s="9">
        <v>35</v>
      </c>
      <c r="B1778" s="9" t="s">
        <v>15</v>
      </c>
      <c r="C1778" s="9" t="s">
        <v>531</v>
      </c>
      <c r="D1778" s="9" t="s">
        <v>230</v>
      </c>
      <c r="E1778" s="9" t="s">
        <v>227</v>
      </c>
      <c r="F1778" s="9" t="s">
        <v>5</v>
      </c>
      <c r="G1778" s="9" t="s">
        <v>350</v>
      </c>
      <c r="H1778" s="9" t="s">
        <v>532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54"/>
        <v>23_115-120</v>
      </c>
      <c r="O1778" s="17" t="str">
        <f t="shared" si="155"/>
        <v>11_110-120</v>
      </c>
      <c r="P1778" s="17" t="str">
        <f t="shared" si="156"/>
        <v>08_80&gt;</v>
      </c>
      <c r="Q1778" s="9" t="s">
        <v>892</v>
      </c>
      <c r="R1778" s="9" t="s">
        <v>954</v>
      </c>
      <c r="S1778" s="9">
        <f t="shared" si="153"/>
        <v>4142390</v>
      </c>
      <c r="T1778" s="9">
        <f t="shared" si="157"/>
        <v>54866</v>
      </c>
    </row>
    <row r="1779" spans="1:20" ht="14.45" x14ac:dyDescent="0.3">
      <c r="A1779" s="9">
        <v>32</v>
      </c>
      <c r="B1779" s="9" t="s">
        <v>15</v>
      </c>
      <c r="C1779" s="9" t="s">
        <v>553</v>
      </c>
      <c r="D1779" s="9" t="s">
        <v>230</v>
      </c>
      <c r="E1779" s="9" t="s">
        <v>227</v>
      </c>
      <c r="F1779" s="9" t="s">
        <v>5</v>
      </c>
      <c r="G1779" s="9" t="s">
        <v>350</v>
      </c>
      <c r="H1779" s="9" t="s">
        <v>554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54"/>
        <v>43_215-220</v>
      </c>
      <c r="O1779" s="17" t="str">
        <f t="shared" si="155"/>
        <v>21_210-220</v>
      </c>
      <c r="P1779" s="17" t="str">
        <f t="shared" si="156"/>
        <v>08_80&gt;</v>
      </c>
      <c r="Q1779" s="9" t="s">
        <v>892</v>
      </c>
      <c r="R1779" s="9" t="s">
        <v>954</v>
      </c>
      <c r="S1779" s="9">
        <f t="shared" si="153"/>
        <v>6894080</v>
      </c>
      <c r="T1779" s="9">
        <f t="shared" si="157"/>
        <v>91312</v>
      </c>
    </row>
    <row r="1780" spans="1:20" ht="14.45" x14ac:dyDescent="0.3">
      <c r="A1780" s="9">
        <v>1</v>
      </c>
      <c r="B1780" s="9" t="s">
        <v>15</v>
      </c>
      <c r="C1780" s="9" t="s">
        <v>761</v>
      </c>
      <c r="D1780" s="9" t="s">
        <v>230</v>
      </c>
      <c r="E1780" s="9" t="s">
        <v>227</v>
      </c>
      <c r="F1780" s="9" t="s">
        <v>5</v>
      </c>
      <c r="G1780" s="9" t="s">
        <v>75</v>
      </c>
      <c r="H1780" s="9" t="s">
        <v>762</v>
      </c>
      <c r="I1780" s="9">
        <v>17</v>
      </c>
      <c r="J1780" s="9" t="s">
        <v>763</v>
      </c>
      <c r="L1780" s="9" t="s">
        <v>50</v>
      </c>
      <c r="M1780" s="9">
        <v>294940</v>
      </c>
      <c r="N1780" s="17" t="str">
        <f t="shared" si="154"/>
        <v>58_290-295</v>
      </c>
      <c r="O1780" s="17" t="str">
        <f t="shared" si="155"/>
        <v>29_290-300</v>
      </c>
      <c r="P1780" s="17" t="str">
        <f t="shared" si="156"/>
        <v>08_80&gt;</v>
      </c>
      <c r="Q1780" s="9" t="s">
        <v>892</v>
      </c>
      <c r="R1780" s="9" t="s">
        <v>954</v>
      </c>
      <c r="S1780" s="9">
        <f t="shared" si="153"/>
        <v>294940</v>
      </c>
      <c r="T1780" s="9">
        <f t="shared" si="157"/>
        <v>3906</v>
      </c>
    </row>
    <row r="1781" spans="1:20" ht="14.45" x14ac:dyDescent="0.3">
      <c r="A1781" s="9">
        <v>140</v>
      </c>
      <c r="B1781" s="9" t="s">
        <v>15</v>
      </c>
      <c r="C1781" s="9" t="s">
        <v>472</v>
      </c>
      <c r="D1781" s="9" t="s">
        <v>228</v>
      </c>
      <c r="E1781" s="9" t="s">
        <v>227</v>
      </c>
      <c r="F1781" s="9" t="s">
        <v>1</v>
      </c>
      <c r="G1781" s="9" t="s">
        <v>303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54"/>
        <v>19_95-100</v>
      </c>
      <c r="O1781" s="17" t="str">
        <f t="shared" si="155"/>
        <v>9_90-100</v>
      </c>
      <c r="P1781" s="17" t="str">
        <f t="shared" si="156"/>
        <v>08_80&gt;</v>
      </c>
      <c r="Q1781" s="9" t="s">
        <v>892</v>
      </c>
      <c r="R1781" s="9" t="s">
        <v>954</v>
      </c>
      <c r="S1781" s="9">
        <f t="shared" si="153"/>
        <v>13906480</v>
      </c>
      <c r="T1781" s="9">
        <f t="shared" si="157"/>
        <v>184192</v>
      </c>
    </row>
    <row r="1782" spans="1:20" ht="14.45" x14ac:dyDescent="0.3">
      <c r="A1782" s="9">
        <v>850</v>
      </c>
      <c r="B1782" s="9" t="s">
        <v>15</v>
      </c>
      <c r="C1782" s="9" t="s">
        <v>371</v>
      </c>
      <c r="D1782" s="9" t="s">
        <v>228</v>
      </c>
      <c r="E1782" s="9" t="s">
        <v>227</v>
      </c>
      <c r="F1782" s="9" t="s">
        <v>5</v>
      </c>
      <c r="G1782" s="9" t="s">
        <v>169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54"/>
        <v>23_115-120</v>
      </c>
      <c r="O1782" s="17" t="str">
        <f t="shared" si="155"/>
        <v>11_110-120</v>
      </c>
      <c r="P1782" s="17" t="str">
        <f t="shared" si="156"/>
        <v>08_80&gt;</v>
      </c>
      <c r="Q1782" s="9" t="s">
        <v>892</v>
      </c>
      <c r="R1782" s="9" t="s">
        <v>954</v>
      </c>
      <c r="S1782" s="9">
        <f t="shared" si="153"/>
        <v>100647650</v>
      </c>
      <c r="T1782" s="9">
        <f t="shared" si="157"/>
        <v>1333081</v>
      </c>
    </row>
    <row r="1783" spans="1:20" ht="14.45" x14ac:dyDescent="0.3">
      <c r="A1783" s="9">
        <v>22</v>
      </c>
      <c r="B1783" s="9" t="s">
        <v>15</v>
      </c>
      <c r="C1783" s="9" t="s">
        <v>506</v>
      </c>
      <c r="D1783" s="9" t="s">
        <v>228</v>
      </c>
      <c r="E1783" s="9" t="s">
        <v>227</v>
      </c>
      <c r="F1783" s="9" t="s">
        <v>1</v>
      </c>
      <c r="G1783" s="9" t="s">
        <v>303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54"/>
        <v>25_125-130</v>
      </c>
      <c r="O1783" s="17" t="str">
        <f t="shared" si="155"/>
        <v>12_120-130</v>
      </c>
      <c r="P1783" s="17" t="str">
        <f t="shared" si="156"/>
        <v>08_80&gt;</v>
      </c>
      <c r="Q1783" s="9" t="s">
        <v>892</v>
      </c>
      <c r="R1783" s="9" t="s">
        <v>954</v>
      </c>
      <c r="S1783" s="9">
        <f t="shared" si="153"/>
        <v>2821566</v>
      </c>
      <c r="T1783" s="9">
        <f t="shared" si="157"/>
        <v>37372</v>
      </c>
    </row>
    <row r="1784" spans="1:20" ht="14.45" x14ac:dyDescent="0.3">
      <c r="A1784" s="9">
        <v>1811</v>
      </c>
      <c r="B1784" s="9" t="s">
        <v>15</v>
      </c>
      <c r="C1784" s="9" t="s">
        <v>372</v>
      </c>
      <c r="D1784" s="9" t="s">
        <v>228</v>
      </c>
      <c r="E1784" s="9" t="s">
        <v>227</v>
      </c>
      <c r="F1784" s="9" t="s">
        <v>5</v>
      </c>
      <c r="G1784" s="9" t="s">
        <v>169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54"/>
        <v>24_120-125</v>
      </c>
      <c r="O1784" s="17" t="str">
        <f t="shared" si="155"/>
        <v>12_120-130</v>
      </c>
      <c r="P1784" s="17" t="str">
        <f t="shared" si="156"/>
        <v>08_80&gt;</v>
      </c>
      <c r="Q1784" s="9" t="s">
        <v>892</v>
      </c>
      <c r="R1784" s="9" t="s">
        <v>954</v>
      </c>
      <c r="S1784" s="9">
        <f t="shared" si="153"/>
        <v>226356890</v>
      </c>
      <c r="T1784" s="9">
        <f t="shared" si="157"/>
        <v>2998105</v>
      </c>
    </row>
    <row r="1785" spans="1:20" ht="14.45" x14ac:dyDescent="0.3">
      <c r="A1785" s="9">
        <v>324</v>
      </c>
      <c r="B1785" s="9" t="s">
        <v>15</v>
      </c>
      <c r="C1785" s="9" t="s">
        <v>423</v>
      </c>
      <c r="D1785" s="9" t="s">
        <v>222</v>
      </c>
      <c r="E1785" s="9" t="s">
        <v>227</v>
      </c>
      <c r="F1785" s="9" t="s">
        <v>5</v>
      </c>
      <c r="G1785" s="9" t="s">
        <v>169</v>
      </c>
      <c r="H1785" s="9" t="s">
        <v>367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54"/>
        <v>22_110-115</v>
      </c>
      <c r="O1785" s="17" t="str">
        <f t="shared" si="155"/>
        <v>11_110-120</v>
      </c>
      <c r="P1785" s="17" t="str">
        <f t="shared" si="156"/>
        <v>08_80&gt;</v>
      </c>
      <c r="Q1785" s="9" t="s">
        <v>892</v>
      </c>
      <c r="R1785" s="9" t="s">
        <v>954</v>
      </c>
      <c r="S1785" s="9">
        <f t="shared" si="153"/>
        <v>36338544</v>
      </c>
      <c r="T1785" s="9">
        <f t="shared" si="157"/>
        <v>481305</v>
      </c>
    </row>
    <row r="1786" spans="1:20" ht="14.45" x14ac:dyDescent="0.3">
      <c r="A1786" s="9">
        <v>10</v>
      </c>
      <c r="B1786" s="9" t="s">
        <v>15</v>
      </c>
      <c r="C1786" s="9" t="s">
        <v>861</v>
      </c>
      <c r="D1786" s="9" t="s">
        <v>225</v>
      </c>
      <c r="E1786" s="9" t="s">
        <v>227</v>
      </c>
      <c r="F1786" s="9" t="s">
        <v>5</v>
      </c>
      <c r="G1786" s="9" t="s">
        <v>350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54"/>
        <v>56_280-285</v>
      </c>
      <c r="O1786" s="17" t="str">
        <f t="shared" si="155"/>
        <v>28_280-290</v>
      </c>
      <c r="P1786" s="17" t="str">
        <f t="shared" si="156"/>
        <v>08_80&gt;</v>
      </c>
      <c r="Q1786" s="9" t="s">
        <v>892</v>
      </c>
      <c r="R1786" s="9" t="s">
        <v>954</v>
      </c>
      <c r="S1786" s="9">
        <f t="shared" si="153"/>
        <v>2847800</v>
      </c>
      <c r="T1786" s="9">
        <f t="shared" si="157"/>
        <v>37719</v>
      </c>
    </row>
    <row r="1787" spans="1:20" ht="14.45" x14ac:dyDescent="0.3">
      <c r="A1787" s="9">
        <v>42</v>
      </c>
      <c r="B1787" s="9" t="s">
        <v>15</v>
      </c>
      <c r="C1787" s="9" t="s">
        <v>556</v>
      </c>
      <c r="D1787" s="9" t="s">
        <v>222</v>
      </c>
      <c r="E1787" s="9" t="s">
        <v>227</v>
      </c>
      <c r="F1787" s="9" t="s">
        <v>5</v>
      </c>
      <c r="G1787" s="9" t="s">
        <v>350</v>
      </c>
      <c r="H1787" s="9" t="s">
        <v>557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54"/>
        <v>23_115-120</v>
      </c>
      <c r="O1787" s="17" t="str">
        <f t="shared" si="155"/>
        <v>11_110-120</v>
      </c>
      <c r="P1787" s="17" t="str">
        <f t="shared" si="156"/>
        <v>08_80&gt;</v>
      </c>
      <c r="Q1787" s="9" t="s">
        <v>892</v>
      </c>
      <c r="R1787" s="9" t="s">
        <v>954</v>
      </c>
      <c r="S1787" s="9">
        <f t="shared" si="153"/>
        <v>4906440</v>
      </c>
      <c r="T1787" s="9">
        <f t="shared" si="157"/>
        <v>64986</v>
      </c>
    </row>
    <row r="1788" spans="1:20" ht="14.45" x14ac:dyDescent="0.3">
      <c r="A1788" s="9">
        <v>47</v>
      </c>
      <c r="B1788" s="9" t="s">
        <v>15</v>
      </c>
      <c r="C1788" s="9" t="s">
        <v>764</v>
      </c>
      <c r="D1788" s="9" t="s">
        <v>228</v>
      </c>
      <c r="E1788" s="9" t="s">
        <v>227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54"/>
        <v>19_95-100</v>
      </c>
      <c r="O1788" s="17" t="str">
        <f t="shared" si="155"/>
        <v>9_90-100</v>
      </c>
      <c r="P1788" s="17" t="str">
        <f t="shared" si="156"/>
        <v>08_80&gt;</v>
      </c>
      <c r="Q1788" s="9" t="s">
        <v>892</v>
      </c>
      <c r="R1788" s="9" t="s">
        <v>954</v>
      </c>
      <c r="S1788" s="9">
        <f t="shared" si="153"/>
        <v>4521541</v>
      </c>
      <c r="T1788" s="9">
        <f t="shared" si="157"/>
        <v>59888</v>
      </c>
    </row>
    <row r="1789" spans="1:20" ht="14.45" x14ac:dyDescent="0.3">
      <c r="A1789" s="9">
        <v>4</v>
      </c>
      <c r="B1789" s="9" t="s">
        <v>15</v>
      </c>
      <c r="C1789" s="9" t="s">
        <v>122</v>
      </c>
      <c r="D1789" s="9" t="s">
        <v>228</v>
      </c>
      <c r="E1789" s="9" t="s">
        <v>227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54"/>
        <v>31_155-160</v>
      </c>
      <c r="O1789" s="17" t="str">
        <f t="shared" si="155"/>
        <v>15_150-160</v>
      </c>
      <c r="P1789" s="17" t="str">
        <f t="shared" si="156"/>
        <v>08_80&gt;</v>
      </c>
      <c r="Q1789" s="9" t="s">
        <v>892</v>
      </c>
      <c r="R1789" s="9" t="s">
        <v>954</v>
      </c>
      <c r="S1789" s="9">
        <f t="shared" si="153"/>
        <v>636552</v>
      </c>
      <c r="T1789" s="9">
        <f t="shared" si="157"/>
        <v>8431</v>
      </c>
    </row>
    <row r="1790" spans="1:20" ht="14.45" x14ac:dyDescent="0.3">
      <c r="A1790" s="9">
        <v>380</v>
      </c>
      <c r="B1790" s="9" t="s">
        <v>15</v>
      </c>
      <c r="C1790" s="9" t="s">
        <v>373</v>
      </c>
      <c r="D1790" s="9" t="s">
        <v>228</v>
      </c>
      <c r="E1790" s="9" t="s">
        <v>227</v>
      </c>
      <c r="F1790" s="9" t="s">
        <v>5</v>
      </c>
      <c r="G1790" s="9" t="s">
        <v>169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54"/>
        <v>31_155-160</v>
      </c>
      <c r="O1790" s="17" t="str">
        <f t="shared" si="155"/>
        <v>15_150-160</v>
      </c>
      <c r="P1790" s="17" t="str">
        <f t="shared" si="156"/>
        <v>08_80&gt;</v>
      </c>
      <c r="Q1790" s="9" t="s">
        <v>892</v>
      </c>
      <c r="R1790" s="9" t="s">
        <v>954</v>
      </c>
      <c r="S1790" s="9">
        <f t="shared" si="153"/>
        <v>60327660</v>
      </c>
      <c r="T1790" s="9">
        <f t="shared" si="157"/>
        <v>799042</v>
      </c>
    </row>
    <row r="1791" spans="1:20" ht="14.45" x14ac:dyDescent="0.3">
      <c r="A1791" s="9">
        <v>2</v>
      </c>
      <c r="B1791" s="9" t="s">
        <v>15</v>
      </c>
      <c r="C1791" s="9" t="s">
        <v>185</v>
      </c>
      <c r="D1791" s="9" t="s">
        <v>225</v>
      </c>
      <c r="E1791" s="9" t="s">
        <v>227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54"/>
        <v>44_220-225</v>
      </c>
      <c r="O1791" s="17" t="str">
        <f t="shared" si="155"/>
        <v>22_220-230</v>
      </c>
      <c r="P1791" s="17" t="str">
        <f t="shared" si="156"/>
        <v>08_80&gt;</v>
      </c>
      <c r="Q1791" s="9" t="s">
        <v>892</v>
      </c>
      <c r="R1791" s="9" t="s">
        <v>954</v>
      </c>
      <c r="S1791" s="9">
        <f t="shared" si="153"/>
        <v>446480</v>
      </c>
      <c r="T1791" s="9">
        <f t="shared" si="157"/>
        <v>5914</v>
      </c>
    </row>
    <row r="1792" spans="1:20" ht="14.45" x14ac:dyDescent="0.3">
      <c r="A1792" s="9">
        <v>20</v>
      </c>
      <c r="B1792" s="9" t="s">
        <v>15</v>
      </c>
      <c r="C1792" s="9" t="s">
        <v>558</v>
      </c>
      <c r="D1792" s="9" t="s">
        <v>225</v>
      </c>
      <c r="E1792" s="9" t="s">
        <v>227</v>
      </c>
      <c r="F1792" s="9" t="s">
        <v>5</v>
      </c>
      <c r="G1792" s="9" t="s">
        <v>350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54"/>
        <v>39_195-200</v>
      </c>
      <c r="O1792" s="17" t="str">
        <f t="shared" si="155"/>
        <v>19_190-200</v>
      </c>
      <c r="P1792" s="17" t="str">
        <f t="shared" si="156"/>
        <v>08_80&gt;</v>
      </c>
      <c r="Q1792" s="9" t="s">
        <v>892</v>
      </c>
      <c r="R1792" s="9" t="s">
        <v>954</v>
      </c>
      <c r="S1792" s="9">
        <f t="shared" si="153"/>
        <v>3906260</v>
      </c>
      <c r="T1792" s="9">
        <f t="shared" si="157"/>
        <v>51739</v>
      </c>
    </row>
    <row r="1793" spans="1:20" ht="14.45" x14ac:dyDescent="0.3">
      <c r="A1793" s="9">
        <v>89</v>
      </c>
      <c r="B1793" s="9" t="s">
        <v>15</v>
      </c>
      <c r="C1793" s="9" t="s">
        <v>765</v>
      </c>
      <c r="D1793" s="9" t="s">
        <v>228</v>
      </c>
      <c r="E1793" s="9" t="s">
        <v>227</v>
      </c>
      <c r="F1793" s="9" t="s">
        <v>5</v>
      </c>
      <c r="G1793" s="9" t="s">
        <v>518</v>
      </c>
      <c r="H1793" s="9" t="s">
        <v>2</v>
      </c>
      <c r="I1793" s="9">
        <v>13</v>
      </c>
      <c r="J1793" s="9" t="s">
        <v>766</v>
      </c>
      <c r="K1793" s="9" t="s">
        <v>7</v>
      </c>
      <c r="L1793" s="9" t="s">
        <v>50</v>
      </c>
      <c r="M1793" s="9">
        <v>145132</v>
      </c>
      <c r="N1793" s="17" t="str">
        <f t="shared" si="154"/>
        <v>29_145-150</v>
      </c>
      <c r="O1793" s="17" t="str">
        <f t="shared" si="155"/>
        <v>14_140-150</v>
      </c>
      <c r="P1793" s="17" t="str">
        <f t="shared" si="156"/>
        <v>08_80&gt;</v>
      </c>
      <c r="Q1793" s="9" t="s">
        <v>892</v>
      </c>
      <c r="R1793" s="9" t="s">
        <v>954</v>
      </c>
      <c r="S1793" s="9">
        <f t="shared" si="153"/>
        <v>12916748</v>
      </c>
      <c r="T1793" s="9">
        <f t="shared" si="157"/>
        <v>171083</v>
      </c>
    </row>
    <row r="1794" spans="1:20" ht="14.45" x14ac:dyDescent="0.3">
      <c r="A1794" s="9">
        <v>1</v>
      </c>
      <c r="B1794" s="9" t="s">
        <v>15</v>
      </c>
      <c r="C1794" s="9" t="s">
        <v>955</v>
      </c>
      <c r="D1794" s="9" t="s">
        <v>228</v>
      </c>
      <c r="E1794" s="9" t="s">
        <v>227</v>
      </c>
      <c r="F1794" s="9" t="s">
        <v>5</v>
      </c>
      <c r="G1794" s="9" t="s">
        <v>518</v>
      </c>
      <c r="H1794" s="9" t="s">
        <v>2</v>
      </c>
      <c r="I1794" s="9">
        <v>13</v>
      </c>
      <c r="J1794" s="9" t="s">
        <v>808</v>
      </c>
      <c r="K1794" s="9" t="s">
        <v>7</v>
      </c>
      <c r="L1794" s="9" t="s">
        <v>50</v>
      </c>
      <c r="M1794" s="9">
        <v>204690</v>
      </c>
      <c r="N1794" s="17" t="str">
        <f t="shared" si="154"/>
        <v>40_200-205</v>
      </c>
      <c r="O1794" s="17" t="str">
        <f t="shared" si="155"/>
        <v>20_200-210</v>
      </c>
      <c r="P1794" s="17" t="str">
        <f t="shared" si="156"/>
        <v>08_80&gt;</v>
      </c>
      <c r="Q1794" s="9" t="s">
        <v>892</v>
      </c>
      <c r="R1794" s="9" t="s">
        <v>954</v>
      </c>
      <c r="S1794" s="9">
        <f t="shared" si="153"/>
        <v>204690</v>
      </c>
      <c r="T1794" s="9">
        <f t="shared" si="157"/>
        <v>2711</v>
      </c>
    </row>
    <row r="1795" spans="1:20" ht="14.45" x14ac:dyDescent="0.3">
      <c r="A1795" s="9">
        <v>1</v>
      </c>
      <c r="B1795" s="9" t="s">
        <v>15</v>
      </c>
      <c r="C1795" s="9" t="s">
        <v>143</v>
      </c>
      <c r="D1795" s="9" t="s">
        <v>228</v>
      </c>
      <c r="E1795" s="9" t="s">
        <v>227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144</v>
      </c>
      <c r="K1795" s="9" t="s">
        <v>7</v>
      </c>
      <c r="L1795" s="9" t="s">
        <v>50</v>
      </c>
      <c r="M1795" s="9">
        <v>99400</v>
      </c>
      <c r="N1795" s="17" t="str">
        <f t="shared" si="154"/>
        <v>19_95-100</v>
      </c>
      <c r="O1795" s="17" t="str">
        <f t="shared" si="155"/>
        <v>9_90-100</v>
      </c>
      <c r="P1795" s="17" t="str">
        <f t="shared" si="156"/>
        <v>08_80&gt;</v>
      </c>
      <c r="Q1795" s="9" t="s">
        <v>892</v>
      </c>
      <c r="R1795" s="9" t="s">
        <v>954</v>
      </c>
      <c r="S1795" s="9">
        <f t="shared" ref="S1795:S1858" si="158">M1795*A1795</f>
        <v>99400</v>
      </c>
      <c r="T1795" s="9">
        <f t="shared" si="157"/>
        <v>1317</v>
      </c>
    </row>
    <row r="1796" spans="1:20" ht="14.45" x14ac:dyDescent="0.3">
      <c r="A1796" s="9">
        <v>42</v>
      </c>
      <c r="B1796" s="9" t="s">
        <v>15</v>
      </c>
      <c r="C1796" s="9" t="s">
        <v>424</v>
      </c>
      <c r="D1796" s="9" t="s">
        <v>228</v>
      </c>
      <c r="E1796" s="9" t="s">
        <v>227</v>
      </c>
      <c r="F1796" s="9" t="s">
        <v>5</v>
      </c>
      <c r="G1796" s="9" t="s">
        <v>169</v>
      </c>
      <c r="H1796" s="9" t="s">
        <v>2</v>
      </c>
      <c r="I1796" s="9">
        <v>14</v>
      </c>
      <c r="J1796" s="9" t="s">
        <v>763</v>
      </c>
      <c r="K1796" s="9" t="s">
        <v>7</v>
      </c>
      <c r="L1796" s="9" t="s">
        <v>50</v>
      </c>
      <c r="M1796" s="9">
        <v>173807</v>
      </c>
      <c r="N1796" s="17" t="str">
        <f t="shared" si="154"/>
        <v>34_170-175</v>
      </c>
      <c r="O1796" s="17" t="str">
        <f t="shared" si="155"/>
        <v>17_170-180</v>
      </c>
      <c r="P1796" s="17" t="str">
        <f t="shared" si="156"/>
        <v>08_80&gt;</v>
      </c>
      <c r="Q1796" s="9" t="s">
        <v>892</v>
      </c>
      <c r="R1796" s="9" t="s">
        <v>954</v>
      </c>
      <c r="S1796" s="9">
        <f t="shared" si="158"/>
        <v>7299894</v>
      </c>
      <c r="T1796" s="9">
        <f t="shared" si="157"/>
        <v>96687</v>
      </c>
    </row>
    <row r="1797" spans="1:20" ht="14.45" x14ac:dyDescent="0.3">
      <c r="A1797" s="9">
        <v>7</v>
      </c>
      <c r="B1797" s="9" t="s">
        <v>15</v>
      </c>
      <c r="C1797" s="9" t="s">
        <v>944</v>
      </c>
      <c r="D1797" s="9" t="s">
        <v>228</v>
      </c>
      <c r="E1797" s="9" t="s">
        <v>227</v>
      </c>
      <c r="F1797" s="9" t="s">
        <v>5</v>
      </c>
      <c r="G1797" s="9" t="s">
        <v>518</v>
      </c>
      <c r="H1797" s="9" t="s">
        <v>2</v>
      </c>
      <c r="I1797" s="9">
        <v>14</v>
      </c>
      <c r="J1797" s="9" t="s">
        <v>179</v>
      </c>
      <c r="K1797" s="9" t="s">
        <v>7</v>
      </c>
      <c r="L1797" s="9" t="s">
        <v>50</v>
      </c>
      <c r="M1797" s="9">
        <v>142190</v>
      </c>
      <c r="N1797" s="17" t="str">
        <f t="shared" si="154"/>
        <v>28_140-145</v>
      </c>
      <c r="O1797" s="17" t="str">
        <f t="shared" si="155"/>
        <v>14_140-150</v>
      </c>
      <c r="P1797" s="17" t="str">
        <f t="shared" si="156"/>
        <v>08_80&gt;</v>
      </c>
      <c r="Q1797" s="9" t="s">
        <v>892</v>
      </c>
      <c r="R1797" s="9" t="s">
        <v>954</v>
      </c>
      <c r="S1797" s="9">
        <f t="shared" si="158"/>
        <v>995330</v>
      </c>
      <c r="T1797" s="9">
        <f t="shared" si="157"/>
        <v>13183</v>
      </c>
    </row>
    <row r="1798" spans="1:20" ht="14.45" x14ac:dyDescent="0.3">
      <c r="A1798" s="9">
        <v>33</v>
      </c>
      <c r="B1798" s="9" t="s">
        <v>15</v>
      </c>
      <c r="C1798" s="9" t="s">
        <v>500</v>
      </c>
      <c r="D1798" s="9" t="s">
        <v>228</v>
      </c>
      <c r="E1798" s="9" t="s">
        <v>227</v>
      </c>
      <c r="F1798" s="9" t="s">
        <v>1</v>
      </c>
      <c r="G1798" s="9" t="s">
        <v>303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54"/>
        <v>20_100-105</v>
      </c>
      <c r="O1798" s="17" t="str">
        <f t="shared" si="155"/>
        <v>10_100-110</v>
      </c>
      <c r="P1798" s="17" t="str">
        <f t="shared" si="156"/>
        <v>08_80&gt;</v>
      </c>
      <c r="Q1798" s="9" t="s">
        <v>892</v>
      </c>
      <c r="R1798" s="9" t="s">
        <v>954</v>
      </c>
      <c r="S1798" s="9">
        <f t="shared" si="158"/>
        <v>3354846</v>
      </c>
      <c r="T1798" s="9">
        <f t="shared" si="157"/>
        <v>44435</v>
      </c>
    </row>
    <row r="1799" spans="1:20" ht="14.45" x14ac:dyDescent="0.3">
      <c r="A1799" s="9">
        <v>583</v>
      </c>
      <c r="B1799" s="9" t="s">
        <v>15</v>
      </c>
      <c r="C1799" s="9" t="s">
        <v>369</v>
      </c>
      <c r="D1799" s="9" t="s">
        <v>228</v>
      </c>
      <c r="E1799" s="9" t="s">
        <v>227</v>
      </c>
      <c r="F1799" s="9" t="s">
        <v>5</v>
      </c>
      <c r="G1799" s="9" t="s">
        <v>169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54"/>
        <v>22_110-115</v>
      </c>
      <c r="O1799" s="17" t="str">
        <f t="shared" si="155"/>
        <v>11_110-120</v>
      </c>
      <c r="P1799" s="17" t="str">
        <f t="shared" si="156"/>
        <v>08_80&gt;</v>
      </c>
      <c r="Q1799" s="9" t="s">
        <v>892</v>
      </c>
      <c r="R1799" s="9" t="s">
        <v>954</v>
      </c>
      <c r="S1799" s="9">
        <f t="shared" si="158"/>
        <v>64299070</v>
      </c>
      <c r="T1799" s="9">
        <f t="shared" si="157"/>
        <v>851643</v>
      </c>
    </row>
    <row r="1800" spans="1:20" ht="14.45" x14ac:dyDescent="0.3">
      <c r="A1800" s="9">
        <v>55</v>
      </c>
      <c r="B1800" s="9" t="s">
        <v>15</v>
      </c>
      <c r="C1800" s="9" t="s">
        <v>468</v>
      </c>
      <c r="D1800" s="9" t="s">
        <v>228</v>
      </c>
      <c r="E1800" s="9" t="s">
        <v>227</v>
      </c>
      <c r="F1800" s="9" t="s">
        <v>5</v>
      </c>
      <c r="G1800" s="9" t="s">
        <v>169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54"/>
        <v>28_140-145</v>
      </c>
      <c r="O1800" s="17" t="str">
        <f t="shared" si="155"/>
        <v>14_140-150</v>
      </c>
      <c r="P1800" s="17" t="str">
        <f t="shared" si="156"/>
        <v>08_80&gt;</v>
      </c>
      <c r="Q1800" s="9" t="s">
        <v>892</v>
      </c>
      <c r="R1800" s="9" t="s">
        <v>954</v>
      </c>
      <c r="S1800" s="9">
        <f t="shared" si="158"/>
        <v>7877430</v>
      </c>
      <c r="T1800" s="9">
        <f t="shared" si="157"/>
        <v>104337</v>
      </c>
    </row>
    <row r="1801" spans="1:20" ht="14.45" x14ac:dyDescent="0.3">
      <c r="A1801" s="9">
        <v>198</v>
      </c>
      <c r="B1801" s="9" t="s">
        <v>15</v>
      </c>
      <c r="C1801" s="9" t="s">
        <v>862</v>
      </c>
      <c r="D1801" s="9" t="s">
        <v>228</v>
      </c>
      <c r="E1801" s="9" t="s">
        <v>227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54"/>
        <v>15_75-80</v>
      </c>
      <c r="O1801" s="17" t="str">
        <f t="shared" si="155"/>
        <v>7_70-80</v>
      </c>
      <c r="P1801" s="17" t="str">
        <f t="shared" si="156"/>
        <v>07_70-80</v>
      </c>
      <c r="Q1801" s="9" t="s">
        <v>892</v>
      </c>
      <c r="R1801" s="9" t="s">
        <v>954</v>
      </c>
      <c r="S1801" s="9">
        <f t="shared" si="158"/>
        <v>15838020</v>
      </c>
      <c r="T1801" s="9">
        <f t="shared" si="157"/>
        <v>209775</v>
      </c>
    </row>
    <row r="1802" spans="1:20" ht="14.45" x14ac:dyDescent="0.3">
      <c r="A1802" s="9">
        <v>380</v>
      </c>
      <c r="B1802" s="9" t="s">
        <v>15</v>
      </c>
      <c r="C1802" s="9" t="s">
        <v>315</v>
      </c>
      <c r="D1802" s="9" t="s">
        <v>224</v>
      </c>
      <c r="E1802" s="9" t="s">
        <v>227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54"/>
        <v>8_40-45</v>
      </c>
      <c r="O1802" s="17" t="str">
        <f t="shared" si="155"/>
        <v>4_40-50</v>
      </c>
      <c r="P1802" s="17" t="str">
        <f t="shared" si="156"/>
        <v>04_40-50</v>
      </c>
      <c r="Q1802" s="9" t="s">
        <v>892</v>
      </c>
      <c r="R1802" s="9" t="s">
        <v>954</v>
      </c>
      <c r="S1802" s="9">
        <f t="shared" si="158"/>
        <v>15696660</v>
      </c>
      <c r="T1802" s="9">
        <f t="shared" si="157"/>
        <v>207903</v>
      </c>
    </row>
    <row r="1803" spans="1:20" ht="14.45" x14ac:dyDescent="0.3">
      <c r="A1803" s="9">
        <v>2604</v>
      </c>
      <c r="B1803" s="9" t="s">
        <v>15</v>
      </c>
      <c r="C1803" s="9" t="s">
        <v>316</v>
      </c>
      <c r="D1803" s="9" t="s">
        <v>224</v>
      </c>
      <c r="E1803" s="9" t="s">
        <v>227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54"/>
        <v>6_30-35</v>
      </c>
      <c r="O1803" s="17" t="str">
        <f t="shared" si="155"/>
        <v>3_30-40</v>
      </c>
      <c r="P1803" s="17" t="str">
        <f t="shared" si="156"/>
        <v>03_30-40</v>
      </c>
      <c r="Q1803" s="9" t="s">
        <v>892</v>
      </c>
      <c r="R1803" s="9" t="s">
        <v>954</v>
      </c>
      <c r="S1803" s="9">
        <f t="shared" si="158"/>
        <v>88233936</v>
      </c>
      <c r="T1803" s="9">
        <f t="shared" si="157"/>
        <v>1168661</v>
      </c>
    </row>
    <row r="1804" spans="1:20" ht="14.45" x14ac:dyDescent="0.3">
      <c r="A1804" s="9">
        <v>223</v>
      </c>
      <c r="B1804" s="9" t="s">
        <v>15</v>
      </c>
      <c r="C1804" s="9" t="s">
        <v>425</v>
      </c>
      <c r="D1804" s="9" t="s">
        <v>228</v>
      </c>
      <c r="E1804" s="9" t="s">
        <v>227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54"/>
        <v>8_40-45</v>
      </c>
      <c r="O1804" s="17" t="str">
        <f t="shared" si="155"/>
        <v>4_40-50</v>
      </c>
      <c r="P1804" s="17" t="str">
        <f t="shared" si="156"/>
        <v>04_40-50</v>
      </c>
      <c r="Q1804" s="9" t="s">
        <v>892</v>
      </c>
      <c r="R1804" s="9" t="s">
        <v>954</v>
      </c>
      <c r="S1804" s="9">
        <f t="shared" si="158"/>
        <v>9379157</v>
      </c>
      <c r="T1804" s="9">
        <f t="shared" si="157"/>
        <v>124227</v>
      </c>
    </row>
    <row r="1805" spans="1:20" ht="14.45" x14ac:dyDescent="0.3">
      <c r="A1805" s="9">
        <v>340</v>
      </c>
      <c r="B1805" s="9" t="s">
        <v>15</v>
      </c>
      <c r="C1805" s="9" t="s">
        <v>767</v>
      </c>
      <c r="D1805" s="9" t="s">
        <v>228</v>
      </c>
      <c r="E1805" s="9" t="s">
        <v>227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54"/>
        <v>5_25-30</v>
      </c>
      <c r="O1805" s="17" t="str">
        <f t="shared" si="155"/>
        <v>2_20-30</v>
      </c>
      <c r="P1805" s="17" t="str">
        <f t="shared" si="156"/>
        <v>02_20-30</v>
      </c>
      <c r="Q1805" s="9" t="s">
        <v>892</v>
      </c>
      <c r="R1805" s="9" t="s">
        <v>954</v>
      </c>
      <c r="S1805" s="9">
        <f t="shared" si="158"/>
        <v>9259560</v>
      </c>
      <c r="T1805" s="9">
        <f t="shared" si="157"/>
        <v>122643</v>
      </c>
    </row>
    <row r="1806" spans="1:20" ht="14.45" x14ac:dyDescent="0.3">
      <c r="A1806" s="9">
        <v>41</v>
      </c>
      <c r="B1806" s="9" t="s">
        <v>15</v>
      </c>
      <c r="C1806" s="9" t="s">
        <v>320</v>
      </c>
      <c r="D1806" s="9" t="s">
        <v>228</v>
      </c>
      <c r="E1806" s="9" t="s">
        <v>227</v>
      </c>
      <c r="F1806" s="9" t="s">
        <v>5</v>
      </c>
      <c r="G1806" s="9" t="s">
        <v>182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54"/>
        <v>10_50-55</v>
      </c>
      <c r="O1806" s="17" t="str">
        <f t="shared" si="155"/>
        <v>5_50-60</v>
      </c>
      <c r="P1806" s="17" t="str">
        <f t="shared" si="156"/>
        <v>05_50-60</v>
      </c>
      <c r="Q1806" s="9" t="s">
        <v>892</v>
      </c>
      <c r="R1806" s="9" t="s">
        <v>954</v>
      </c>
      <c r="S1806" s="9">
        <f t="shared" si="158"/>
        <v>2052050</v>
      </c>
      <c r="T1806" s="9">
        <f t="shared" si="157"/>
        <v>27179</v>
      </c>
    </row>
    <row r="1807" spans="1:20" ht="14.45" x14ac:dyDescent="0.3">
      <c r="A1807" s="9">
        <v>165</v>
      </c>
      <c r="B1807" s="9" t="s">
        <v>15</v>
      </c>
      <c r="C1807" s="9" t="s">
        <v>318</v>
      </c>
      <c r="D1807" s="9" t="s">
        <v>224</v>
      </c>
      <c r="E1807" s="9" t="s">
        <v>227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54"/>
        <v>8_40-45</v>
      </c>
      <c r="O1807" s="17" t="str">
        <f t="shared" si="155"/>
        <v>4_40-50</v>
      </c>
      <c r="P1807" s="17" t="str">
        <f t="shared" si="156"/>
        <v>04_40-50</v>
      </c>
      <c r="Q1807" s="9" t="s">
        <v>892</v>
      </c>
      <c r="R1807" s="9" t="s">
        <v>954</v>
      </c>
      <c r="S1807" s="9">
        <f t="shared" si="158"/>
        <v>7286895</v>
      </c>
      <c r="T1807" s="9">
        <f t="shared" si="157"/>
        <v>96515</v>
      </c>
    </row>
    <row r="1808" spans="1:20" ht="14.45" x14ac:dyDescent="0.3">
      <c r="A1808" s="9">
        <v>1405</v>
      </c>
      <c r="B1808" s="9" t="s">
        <v>15</v>
      </c>
      <c r="C1808" s="9" t="s">
        <v>426</v>
      </c>
      <c r="D1808" s="9" t="s">
        <v>224</v>
      </c>
      <c r="E1808" s="9" t="s">
        <v>227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54"/>
        <v>9_45-50</v>
      </c>
      <c r="O1808" s="17" t="str">
        <f t="shared" si="155"/>
        <v>4_40-50</v>
      </c>
      <c r="P1808" s="17" t="str">
        <f t="shared" si="156"/>
        <v>04_40-50</v>
      </c>
      <c r="Q1808" s="9" t="s">
        <v>892</v>
      </c>
      <c r="R1808" s="9" t="s">
        <v>954</v>
      </c>
      <c r="S1808" s="9">
        <f t="shared" si="158"/>
        <v>65478620</v>
      </c>
      <c r="T1808" s="9">
        <f t="shared" si="157"/>
        <v>867266</v>
      </c>
    </row>
    <row r="1809" spans="1:20" ht="14.45" x14ac:dyDescent="0.3">
      <c r="A1809" s="9">
        <v>221</v>
      </c>
      <c r="B1809" s="9" t="s">
        <v>15</v>
      </c>
      <c r="C1809" s="9" t="s">
        <v>319</v>
      </c>
      <c r="D1809" s="9" t="s">
        <v>224</v>
      </c>
      <c r="E1809" s="9" t="s">
        <v>227</v>
      </c>
      <c r="F1809" s="9" t="s">
        <v>5</v>
      </c>
      <c r="G1809" s="9" t="s">
        <v>182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54"/>
        <v>11_55-60</v>
      </c>
      <c r="O1809" s="17" t="str">
        <f t="shared" si="155"/>
        <v>5_50-60</v>
      </c>
      <c r="P1809" s="17" t="str">
        <f t="shared" si="156"/>
        <v>05_50-60</v>
      </c>
      <c r="Q1809" s="9" t="s">
        <v>892</v>
      </c>
      <c r="R1809" s="9" t="s">
        <v>954</v>
      </c>
      <c r="S1809" s="9">
        <f t="shared" si="158"/>
        <v>13209612</v>
      </c>
      <c r="T1809" s="9">
        <f t="shared" si="157"/>
        <v>174962</v>
      </c>
    </row>
    <row r="1810" spans="1:20" ht="14.45" x14ac:dyDescent="0.3">
      <c r="A1810" s="9">
        <v>92</v>
      </c>
      <c r="B1810" s="9" t="s">
        <v>15</v>
      </c>
      <c r="C1810" s="9" t="s">
        <v>605</v>
      </c>
      <c r="D1810" s="9" t="s">
        <v>222</v>
      </c>
      <c r="E1810" s="9" t="s">
        <v>227</v>
      </c>
      <c r="F1810" s="9" t="s">
        <v>5</v>
      </c>
      <c r="G1810" s="9" t="s">
        <v>182</v>
      </c>
      <c r="H1810" s="9" t="s">
        <v>367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54"/>
        <v>14_70-75</v>
      </c>
      <c r="O1810" s="17" t="str">
        <f t="shared" si="155"/>
        <v>7_70-80</v>
      </c>
      <c r="P1810" s="17" t="str">
        <f t="shared" si="156"/>
        <v>07_70-80</v>
      </c>
      <c r="Q1810" s="9" t="s">
        <v>892</v>
      </c>
      <c r="R1810" s="9" t="s">
        <v>954</v>
      </c>
      <c r="S1810" s="9">
        <f t="shared" si="158"/>
        <v>6539176</v>
      </c>
      <c r="T1810" s="9">
        <f t="shared" si="157"/>
        <v>86612</v>
      </c>
    </row>
    <row r="1811" spans="1:20" ht="14.45" x14ac:dyDescent="0.3">
      <c r="A1811" s="9">
        <v>55</v>
      </c>
      <c r="B1811" s="9" t="s">
        <v>15</v>
      </c>
      <c r="C1811" s="9" t="s">
        <v>317</v>
      </c>
      <c r="D1811" s="9" t="s">
        <v>224</v>
      </c>
      <c r="E1811" s="9" t="s">
        <v>227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54"/>
        <v>13_65-70</v>
      </c>
      <c r="O1811" s="17" t="str">
        <f t="shared" si="155"/>
        <v>6_60-70</v>
      </c>
      <c r="P1811" s="17" t="str">
        <f t="shared" si="156"/>
        <v>06_60-70</v>
      </c>
      <c r="Q1811" s="9" t="s">
        <v>892</v>
      </c>
      <c r="R1811" s="9" t="s">
        <v>954</v>
      </c>
      <c r="S1811" s="9">
        <f t="shared" si="158"/>
        <v>3760570</v>
      </c>
      <c r="T1811" s="9">
        <f t="shared" si="157"/>
        <v>49809</v>
      </c>
    </row>
    <row r="1812" spans="1:20" ht="14.45" x14ac:dyDescent="0.3">
      <c r="A1812" s="9">
        <v>1</v>
      </c>
      <c r="B1812" s="9" t="s">
        <v>15</v>
      </c>
      <c r="C1812" s="9" t="s">
        <v>149</v>
      </c>
      <c r="D1812" s="9" t="s">
        <v>229</v>
      </c>
      <c r="E1812" s="9" t="s">
        <v>223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54"/>
        <v>7_35-40</v>
      </c>
      <c r="O1812" s="17" t="str">
        <f t="shared" si="155"/>
        <v>3_30-40</v>
      </c>
      <c r="P1812" s="17" t="str">
        <f t="shared" si="156"/>
        <v>03_30-40</v>
      </c>
      <c r="Q1812" s="9" t="s">
        <v>892</v>
      </c>
      <c r="R1812" s="9" t="s">
        <v>954</v>
      </c>
      <c r="S1812" s="9">
        <f t="shared" si="158"/>
        <v>38200</v>
      </c>
      <c r="T1812" s="9">
        <f t="shared" si="157"/>
        <v>506</v>
      </c>
    </row>
    <row r="1813" spans="1:20" ht="14.45" x14ac:dyDescent="0.3">
      <c r="A1813" s="9">
        <v>168</v>
      </c>
      <c r="B1813" s="9" t="s">
        <v>15</v>
      </c>
      <c r="C1813" s="9" t="s">
        <v>606</v>
      </c>
      <c r="D1813" s="9" t="s">
        <v>228</v>
      </c>
      <c r="E1813" s="9" t="s">
        <v>223</v>
      </c>
      <c r="F1813" s="9" t="s">
        <v>5</v>
      </c>
      <c r="G1813" s="9" t="s">
        <v>518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54"/>
        <v>18_90-95</v>
      </c>
      <c r="O1813" s="17" t="str">
        <f t="shared" si="155"/>
        <v>9_90-100</v>
      </c>
      <c r="P1813" s="17" t="str">
        <f t="shared" si="156"/>
        <v>08_80&gt;</v>
      </c>
      <c r="Q1813" s="9" t="s">
        <v>892</v>
      </c>
      <c r="R1813" s="9" t="s">
        <v>954</v>
      </c>
      <c r="S1813" s="9">
        <f t="shared" si="158"/>
        <v>15918336</v>
      </c>
      <c r="T1813" s="9">
        <f t="shared" si="157"/>
        <v>210839</v>
      </c>
    </row>
    <row r="1814" spans="1:20" ht="14.45" x14ac:dyDescent="0.3">
      <c r="A1814" s="9">
        <v>2</v>
      </c>
      <c r="B1814" s="9" t="s">
        <v>15</v>
      </c>
      <c r="C1814" s="9" t="s">
        <v>945</v>
      </c>
      <c r="D1814" s="9" t="s">
        <v>224</v>
      </c>
      <c r="E1814" s="9" t="s">
        <v>223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54"/>
        <v>13_65-70</v>
      </c>
      <c r="O1814" s="17" t="str">
        <f t="shared" si="155"/>
        <v>6_60-70</v>
      </c>
      <c r="P1814" s="17" t="str">
        <f t="shared" si="156"/>
        <v>06_60-70</v>
      </c>
      <c r="Q1814" s="9" t="s">
        <v>892</v>
      </c>
      <c r="R1814" s="9" t="s">
        <v>954</v>
      </c>
      <c r="S1814" s="9">
        <f t="shared" si="158"/>
        <v>138314</v>
      </c>
      <c r="T1814" s="9">
        <f t="shared" si="157"/>
        <v>1832</v>
      </c>
    </row>
    <row r="1815" spans="1:20" ht="14.45" x14ac:dyDescent="0.3">
      <c r="A1815" s="9">
        <v>21</v>
      </c>
      <c r="B1815" s="9" t="s">
        <v>15</v>
      </c>
      <c r="C1815" s="9" t="s">
        <v>625</v>
      </c>
      <c r="D1815" s="9" t="s">
        <v>224</v>
      </c>
      <c r="E1815" s="9" t="s">
        <v>223</v>
      </c>
      <c r="F1815" s="9" t="s">
        <v>5</v>
      </c>
      <c r="G1815" s="9" t="s">
        <v>518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54"/>
        <v>18_90-95</v>
      </c>
      <c r="O1815" s="17" t="str">
        <f t="shared" si="155"/>
        <v>9_90-100</v>
      </c>
      <c r="P1815" s="17" t="str">
        <f t="shared" si="156"/>
        <v>08_80&gt;</v>
      </c>
      <c r="Q1815" s="9" t="s">
        <v>892</v>
      </c>
      <c r="R1815" s="9" t="s">
        <v>954</v>
      </c>
      <c r="S1815" s="9">
        <f t="shared" si="158"/>
        <v>1908144</v>
      </c>
      <c r="T1815" s="9">
        <f t="shared" si="157"/>
        <v>25273</v>
      </c>
    </row>
    <row r="1816" spans="1:20" ht="14.45" x14ac:dyDescent="0.3">
      <c r="A1816" s="9">
        <v>7</v>
      </c>
      <c r="B1816" s="9" t="s">
        <v>15</v>
      </c>
      <c r="C1816" s="9" t="s">
        <v>769</v>
      </c>
      <c r="D1816" s="9" t="s">
        <v>225</v>
      </c>
      <c r="E1816" s="9" t="s">
        <v>223</v>
      </c>
      <c r="F1816" s="9" t="s">
        <v>5</v>
      </c>
      <c r="G1816" s="9" t="s">
        <v>350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54"/>
        <v>34_170-175</v>
      </c>
      <c r="O1816" s="17" t="str">
        <f t="shared" si="155"/>
        <v>17_170-180</v>
      </c>
      <c r="P1816" s="17" t="str">
        <f t="shared" si="156"/>
        <v>08_80&gt;</v>
      </c>
      <c r="Q1816" s="9" t="s">
        <v>892</v>
      </c>
      <c r="R1816" s="9" t="s">
        <v>954</v>
      </c>
      <c r="S1816" s="9">
        <f t="shared" si="158"/>
        <v>1201522</v>
      </c>
      <c r="T1816" s="9">
        <f t="shared" si="157"/>
        <v>15914</v>
      </c>
    </row>
    <row r="1817" spans="1:20" ht="14.45" x14ac:dyDescent="0.3">
      <c r="A1817" s="9">
        <v>10</v>
      </c>
      <c r="B1817" s="9" t="s">
        <v>15</v>
      </c>
      <c r="C1817" s="9" t="s">
        <v>626</v>
      </c>
      <c r="D1817" s="9" t="s">
        <v>228</v>
      </c>
      <c r="E1817" s="9" t="s">
        <v>223</v>
      </c>
      <c r="F1817" s="9" t="s">
        <v>5</v>
      </c>
      <c r="G1817" s="9" t="s">
        <v>518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54"/>
        <v>31_155-160</v>
      </c>
      <c r="O1817" s="17" t="str">
        <f t="shared" si="155"/>
        <v>15_150-160</v>
      </c>
      <c r="P1817" s="17" t="str">
        <f t="shared" si="156"/>
        <v>08_80&gt;</v>
      </c>
      <c r="Q1817" s="9" t="s">
        <v>892</v>
      </c>
      <c r="R1817" s="9" t="s">
        <v>954</v>
      </c>
      <c r="S1817" s="9">
        <f t="shared" si="158"/>
        <v>1576130</v>
      </c>
      <c r="T1817" s="9">
        <f t="shared" si="157"/>
        <v>20876</v>
      </c>
    </row>
    <row r="1818" spans="1:20" ht="14.45" x14ac:dyDescent="0.3">
      <c r="A1818" s="9">
        <v>2</v>
      </c>
      <c r="B1818" s="9" t="s">
        <v>15</v>
      </c>
      <c r="C1818" s="9" t="s">
        <v>770</v>
      </c>
      <c r="D1818" s="9" t="s">
        <v>225</v>
      </c>
      <c r="E1818" s="9" t="s">
        <v>223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54"/>
        <v>31_155-160</v>
      </c>
      <c r="O1818" s="17" t="str">
        <f t="shared" si="155"/>
        <v>15_150-160</v>
      </c>
      <c r="P1818" s="17" t="str">
        <f t="shared" si="156"/>
        <v>08_80&gt;</v>
      </c>
      <c r="Q1818" s="9" t="s">
        <v>892</v>
      </c>
      <c r="R1818" s="9" t="s">
        <v>954</v>
      </c>
      <c r="S1818" s="9">
        <f t="shared" si="158"/>
        <v>316190</v>
      </c>
      <c r="T1818" s="9">
        <f t="shared" si="157"/>
        <v>4188</v>
      </c>
    </row>
    <row r="1819" spans="1:20" ht="14.45" x14ac:dyDescent="0.3">
      <c r="A1819" s="9">
        <v>16</v>
      </c>
      <c r="B1819" s="9" t="s">
        <v>15</v>
      </c>
      <c r="C1819" s="9" t="s">
        <v>627</v>
      </c>
      <c r="D1819" s="9" t="s">
        <v>225</v>
      </c>
      <c r="E1819" s="9" t="s">
        <v>223</v>
      </c>
      <c r="F1819" s="9" t="s">
        <v>5</v>
      </c>
      <c r="G1819" s="9" t="s">
        <v>350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54"/>
        <v>25_125-130</v>
      </c>
      <c r="O1819" s="17" t="str">
        <f t="shared" si="155"/>
        <v>12_120-130</v>
      </c>
      <c r="P1819" s="17" t="str">
        <f t="shared" si="156"/>
        <v>08_80&gt;</v>
      </c>
      <c r="Q1819" s="9" t="s">
        <v>892</v>
      </c>
      <c r="R1819" s="9" t="s">
        <v>954</v>
      </c>
      <c r="S1819" s="9">
        <f t="shared" si="158"/>
        <v>2031984</v>
      </c>
      <c r="T1819" s="9">
        <f t="shared" si="157"/>
        <v>26914</v>
      </c>
    </row>
    <row r="1820" spans="1:20" ht="14.45" x14ac:dyDescent="0.3">
      <c r="A1820" s="9">
        <v>7</v>
      </c>
      <c r="B1820" s="9" t="s">
        <v>15</v>
      </c>
      <c r="C1820" s="9" t="s">
        <v>220</v>
      </c>
      <c r="D1820" s="9" t="s">
        <v>225</v>
      </c>
      <c r="E1820" s="9" t="s">
        <v>223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54"/>
        <v>24_120-125</v>
      </c>
      <c r="O1820" s="17" t="str">
        <f t="shared" si="155"/>
        <v>12_120-130</v>
      </c>
      <c r="P1820" s="17" t="str">
        <f t="shared" si="156"/>
        <v>08_80&gt;</v>
      </c>
      <c r="Q1820" s="9" t="s">
        <v>892</v>
      </c>
      <c r="R1820" s="9" t="s">
        <v>954</v>
      </c>
      <c r="S1820" s="9">
        <f t="shared" si="158"/>
        <v>869526</v>
      </c>
      <c r="T1820" s="9">
        <f t="shared" si="157"/>
        <v>11517</v>
      </c>
    </row>
    <row r="1821" spans="1:20" ht="14.45" x14ac:dyDescent="0.3">
      <c r="A1821" s="9">
        <v>229</v>
      </c>
      <c r="B1821" s="9" t="s">
        <v>15</v>
      </c>
      <c r="C1821" s="9" t="s">
        <v>463</v>
      </c>
      <c r="D1821" s="9" t="s">
        <v>228</v>
      </c>
      <c r="E1821" s="9" t="s">
        <v>223</v>
      </c>
      <c r="F1821" s="9" t="s">
        <v>1</v>
      </c>
      <c r="G1821" s="9" t="s">
        <v>303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54"/>
        <v>17_85-90</v>
      </c>
      <c r="O1821" s="17" t="str">
        <f t="shared" si="155"/>
        <v>8_80-90</v>
      </c>
      <c r="P1821" s="17" t="str">
        <f t="shared" si="156"/>
        <v>08_80&gt;</v>
      </c>
      <c r="Q1821" s="9" t="s">
        <v>892</v>
      </c>
      <c r="R1821" s="9" t="s">
        <v>954</v>
      </c>
      <c r="S1821" s="9">
        <f t="shared" si="158"/>
        <v>20212914</v>
      </c>
      <c r="T1821" s="9">
        <f t="shared" si="157"/>
        <v>267721</v>
      </c>
    </row>
    <row r="1822" spans="1:20" ht="14.45" x14ac:dyDescent="0.3">
      <c r="A1822" s="9">
        <v>28</v>
      </c>
      <c r="B1822" s="9" t="s">
        <v>15</v>
      </c>
      <c r="C1822" s="9" t="s">
        <v>499</v>
      </c>
      <c r="D1822" s="9" t="s">
        <v>228</v>
      </c>
      <c r="E1822" s="9" t="s">
        <v>223</v>
      </c>
      <c r="F1822" s="9" t="s">
        <v>5</v>
      </c>
      <c r="G1822" s="9" t="s">
        <v>182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54"/>
        <v>17_85-90</v>
      </c>
      <c r="O1822" s="17" t="str">
        <f t="shared" si="155"/>
        <v>8_80-90</v>
      </c>
      <c r="P1822" s="17" t="str">
        <f t="shared" si="156"/>
        <v>08_80&gt;</v>
      </c>
      <c r="Q1822" s="9" t="s">
        <v>892</v>
      </c>
      <c r="R1822" s="9" t="s">
        <v>954</v>
      </c>
      <c r="S1822" s="9">
        <f t="shared" si="158"/>
        <v>2458568</v>
      </c>
      <c r="T1822" s="9">
        <f t="shared" si="157"/>
        <v>32564</v>
      </c>
    </row>
    <row r="1823" spans="1:20" ht="14.45" x14ac:dyDescent="0.3">
      <c r="A1823" s="9">
        <v>21</v>
      </c>
      <c r="B1823" s="9" t="s">
        <v>15</v>
      </c>
      <c r="C1823" s="9" t="s">
        <v>607</v>
      </c>
      <c r="D1823" s="9" t="s">
        <v>228</v>
      </c>
      <c r="E1823" s="9" t="s">
        <v>223</v>
      </c>
      <c r="F1823" s="9" t="s">
        <v>5</v>
      </c>
      <c r="G1823" s="9" t="s">
        <v>518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54"/>
        <v>18_90-95</v>
      </c>
      <c r="O1823" s="17" t="str">
        <f t="shared" si="155"/>
        <v>9_90-100</v>
      </c>
      <c r="P1823" s="17" t="str">
        <f t="shared" si="156"/>
        <v>08_80&gt;</v>
      </c>
      <c r="Q1823" s="9" t="s">
        <v>892</v>
      </c>
      <c r="R1823" s="9" t="s">
        <v>954</v>
      </c>
      <c r="S1823" s="9">
        <f t="shared" si="158"/>
        <v>1955751</v>
      </c>
      <c r="T1823" s="9">
        <f t="shared" si="157"/>
        <v>25904</v>
      </c>
    </row>
    <row r="1824" spans="1:20" ht="14.45" x14ac:dyDescent="0.3">
      <c r="A1824" s="9">
        <v>33</v>
      </c>
      <c r="B1824" s="9" t="s">
        <v>15</v>
      </c>
      <c r="C1824" s="9" t="s">
        <v>501</v>
      </c>
      <c r="D1824" s="9" t="s">
        <v>224</v>
      </c>
      <c r="E1824" s="9" t="s">
        <v>223</v>
      </c>
      <c r="F1824" s="9" t="s">
        <v>5</v>
      </c>
      <c r="G1824" s="9" t="s">
        <v>182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54"/>
        <v>14_70-75</v>
      </c>
      <c r="O1824" s="17" t="str">
        <f t="shared" si="155"/>
        <v>7_70-80</v>
      </c>
      <c r="P1824" s="17" t="str">
        <f t="shared" si="156"/>
        <v>07_70-80</v>
      </c>
      <c r="Q1824" s="9" t="s">
        <v>892</v>
      </c>
      <c r="R1824" s="9" t="s">
        <v>954</v>
      </c>
      <c r="S1824" s="9">
        <f t="shared" si="158"/>
        <v>2311881</v>
      </c>
      <c r="T1824" s="9">
        <f t="shared" si="157"/>
        <v>30621</v>
      </c>
    </row>
    <row r="1825" spans="1:20" ht="14.45" x14ac:dyDescent="0.3">
      <c r="A1825" s="9">
        <v>268</v>
      </c>
      <c r="B1825" s="9" t="s">
        <v>15</v>
      </c>
      <c r="C1825" s="9" t="s">
        <v>772</v>
      </c>
      <c r="D1825" s="9" t="s">
        <v>225</v>
      </c>
      <c r="E1825" s="9" t="s">
        <v>223</v>
      </c>
      <c r="F1825" s="9" t="s">
        <v>5</v>
      </c>
      <c r="G1825" s="9" t="s">
        <v>350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54"/>
        <v>24_120-125</v>
      </c>
      <c r="O1825" s="17" t="str">
        <f t="shared" si="155"/>
        <v>12_120-130</v>
      </c>
      <c r="P1825" s="17" t="str">
        <f t="shared" si="156"/>
        <v>08_80&gt;</v>
      </c>
      <c r="Q1825" s="9" t="s">
        <v>892</v>
      </c>
      <c r="R1825" s="9" t="s">
        <v>954</v>
      </c>
      <c r="S1825" s="9">
        <f t="shared" si="158"/>
        <v>33497320</v>
      </c>
      <c r="T1825" s="9">
        <f t="shared" si="157"/>
        <v>443673</v>
      </c>
    </row>
    <row r="1826" spans="1:20" ht="14.45" x14ac:dyDescent="0.3">
      <c r="A1826" s="9">
        <v>131</v>
      </c>
      <c r="B1826" s="9" t="s">
        <v>15</v>
      </c>
      <c r="C1826" s="9" t="s">
        <v>773</v>
      </c>
      <c r="D1826" s="9" t="s">
        <v>224</v>
      </c>
      <c r="E1826" s="9" t="s">
        <v>223</v>
      </c>
      <c r="F1826" s="9" t="s">
        <v>5</v>
      </c>
      <c r="G1826" s="9" t="s">
        <v>518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54"/>
        <v>16_80-85</v>
      </c>
      <c r="O1826" s="17" t="str">
        <f t="shared" si="155"/>
        <v>8_80-90</v>
      </c>
      <c r="P1826" s="17" t="str">
        <f t="shared" si="156"/>
        <v>08_80&gt;</v>
      </c>
      <c r="Q1826" s="9" t="s">
        <v>892</v>
      </c>
      <c r="R1826" s="9" t="s">
        <v>954</v>
      </c>
      <c r="S1826" s="9">
        <f t="shared" si="158"/>
        <v>11029283</v>
      </c>
      <c r="T1826" s="9">
        <f t="shared" si="157"/>
        <v>146083</v>
      </c>
    </row>
    <row r="1827" spans="1:20" ht="14.45" x14ac:dyDescent="0.3">
      <c r="A1827" s="9">
        <v>19</v>
      </c>
      <c r="B1827" s="9" t="s">
        <v>16</v>
      </c>
      <c r="C1827" s="9" t="s">
        <v>559</v>
      </c>
      <c r="D1827" s="9" t="s">
        <v>225</v>
      </c>
      <c r="E1827" s="9" t="s">
        <v>223</v>
      </c>
      <c r="F1827" s="9" t="s">
        <v>1</v>
      </c>
      <c r="G1827" s="9" t="s">
        <v>303</v>
      </c>
      <c r="H1827" s="9" t="s">
        <v>828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54"/>
        <v>22_110-115</v>
      </c>
      <c r="O1827" s="17" t="str">
        <f t="shared" si="155"/>
        <v>11_110-120</v>
      </c>
      <c r="P1827" s="17" t="str">
        <f t="shared" si="156"/>
        <v>08_80&gt;</v>
      </c>
      <c r="Q1827" s="9" t="s">
        <v>892</v>
      </c>
      <c r="R1827" s="9" t="s">
        <v>954</v>
      </c>
      <c r="S1827" s="9">
        <f t="shared" si="158"/>
        <v>2133719</v>
      </c>
      <c r="T1827" s="9">
        <f t="shared" si="157"/>
        <v>28261</v>
      </c>
    </row>
    <row r="1828" spans="1:20" ht="14.45" x14ac:dyDescent="0.3">
      <c r="A1828" s="9">
        <v>51</v>
      </c>
      <c r="B1828" s="9" t="s">
        <v>16</v>
      </c>
      <c r="C1828" s="9" t="s">
        <v>384</v>
      </c>
      <c r="D1828" s="9" t="s">
        <v>225</v>
      </c>
      <c r="E1828" s="9" t="s">
        <v>223</v>
      </c>
      <c r="F1828" s="9" t="s">
        <v>1</v>
      </c>
      <c r="G1828" s="9" t="s">
        <v>303</v>
      </c>
      <c r="H1828" s="9" t="s">
        <v>221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54"/>
        <v>16_80-85</v>
      </c>
      <c r="O1828" s="17" t="str">
        <f t="shared" si="155"/>
        <v>8_80-90</v>
      </c>
      <c r="P1828" s="17" t="str">
        <f t="shared" si="156"/>
        <v>08_80&gt;</v>
      </c>
      <c r="Q1828" s="9" t="s">
        <v>892</v>
      </c>
      <c r="R1828" s="9" t="s">
        <v>954</v>
      </c>
      <c r="S1828" s="9">
        <f t="shared" si="158"/>
        <v>4124115</v>
      </c>
      <c r="T1828" s="9">
        <f t="shared" si="157"/>
        <v>54624</v>
      </c>
    </row>
    <row r="1829" spans="1:20" ht="14.45" x14ac:dyDescent="0.3">
      <c r="A1829" s="9">
        <v>8</v>
      </c>
      <c r="B1829" s="9" t="s">
        <v>16</v>
      </c>
      <c r="C1829" s="9" t="s">
        <v>433</v>
      </c>
      <c r="D1829" s="9" t="s">
        <v>225</v>
      </c>
      <c r="E1829" s="9" t="s">
        <v>223</v>
      </c>
      <c r="F1829" s="9" t="s">
        <v>5</v>
      </c>
      <c r="G1829" s="9" t="s">
        <v>350</v>
      </c>
      <c r="H1829" s="9" t="s">
        <v>342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54"/>
        <v>38_190-195</v>
      </c>
      <c r="O1829" s="17" t="str">
        <f t="shared" si="155"/>
        <v>19_190-200</v>
      </c>
      <c r="P1829" s="17" t="str">
        <f t="shared" si="156"/>
        <v>08_80&gt;</v>
      </c>
      <c r="Q1829" s="9" t="s">
        <v>892</v>
      </c>
      <c r="R1829" s="9" t="s">
        <v>954</v>
      </c>
      <c r="S1829" s="9">
        <f t="shared" si="158"/>
        <v>1553832</v>
      </c>
      <c r="T1829" s="9">
        <f t="shared" si="157"/>
        <v>20581</v>
      </c>
    </row>
    <row r="1830" spans="1:20" ht="14.45" x14ac:dyDescent="0.3">
      <c r="A1830" s="9">
        <v>7</v>
      </c>
      <c r="B1830" s="9" t="s">
        <v>16</v>
      </c>
      <c r="C1830" s="9" t="s">
        <v>946</v>
      </c>
      <c r="D1830" s="9" t="s">
        <v>225</v>
      </c>
      <c r="E1830" s="9" t="s">
        <v>223</v>
      </c>
      <c r="F1830" s="9" t="s">
        <v>5</v>
      </c>
      <c r="G1830" s="9" t="s">
        <v>350</v>
      </c>
      <c r="H1830" s="9" t="s">
        <v>342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54"/>
        <v>33_165-170</v>
      </c>
      <c r="O1830" s="17" t="str">
        <f t="shared" si="155"/>
        <v>16_160-170</v>
      </c>
      <c r="P1830" s="17" t="str">
        <f t="shared" si="156"/>
        <v>08_80&gt;</v>
      </c>
      <c r="Q1830" s="9" t="s">
        <v>892</v>
      </c>
      <c r="R1830" s="9" t="s">
        <v>954</v>
      </c>
      <c r="S1830" s="9">
        <f t="shared" si="158"/>
        <v>1178100</v>
      </c>
      <c r="T1830" s="9">
        <f t="shared" si="157"/>
        <v>15604</v>
      </c>
    </row>
    <row r="1831" spans="1:20" ht="14.45" x14ac:dyDescent="0.3">
      <c r="A1831" s="9">
        <v>42</v>
      </c>
      <c r="B1831" s="9" t="s">
        <v>16</v>
      </c>
      <c r="C1831" s="9" t="s">
        <v>774</v>
      </c>
      <c r="D1831" s="9" t="s">
        <v>225</v>
      </c>
      <c r="E1831" s="9" t="s">
        <v>223</v>
      </c>
      <c r="F1831" s="9" t="s">
        <v>5</v>
      </c>
      <c r="G1831" s="9" t="s">
        <v>350</v>
      </c>
      <c r="H1831" s="9" t="s">
        <v>775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54"/>
        <v>47_235-240</v>
      </c>
      <c r="O1831" s="17" t="str">
        <f t="shared" si="155"/>
        <v>23_230-240</v>
      </c>
      <c r="P1831" s="17" t="str">
        <f t="shared" si="156"/>
        <v>08_80&gt;</v>
      </c>
      <c r="Q1831" s="9" t="s">
        <v>892</v>
      </c>
      <c r="R1831" s="9" t="s">
        <v>954</v>
      </c>
      <c r="S1831" s="9">
        <f t="shared" si="158"/>
        <v>9925482</v>
      </c>
      <c r="T1831" s="9">
        <f t="shared" si="157"/>
        <v>131463</v>
      </c>
    </row>
    <row r="1832" spans="1:20" ht="14.45" x14ac:dyDescent="0.3">
      <c r="A1832" s="9">
        <v>15</v>
      </c>
      <c r="B1832" s="9" t="s">
        <v>16</v>
      </c>
      <c r="C1832" s="9" t="s">
        <v>947</v>
      </c>
      <c r="D1832" s="9" t="s">
        <v>225</v>
      </c>
      <c r="E1832" s="9" t="s">
        <v>223</v>
      </c>
      <c r="F1832" s="9" t="s">
        <v>5</v>
      </c>
      <c r="G1832" s="9" t="s">
        <v>350</v>
      </c>
      <c r="H1832" s="9" t="s">
        <v>775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54"/>
        <v>36_180-185</v>
      </c>
      <c r="O1832" s="17" t="str">
        <f t="shared" si="155"/>
        <v>18_180-190</v>
      </c>
      <c r="P1832" s="17" t="str">
        <f t="shared" si="156"/>
        <v>08_80&gt;</v>
      </c>
      <c r="Q1832" s="9" t="s">
        <v>892</v>
      </c>
      <c r="R1832" s="9" t="s">
        <v>954</v>
      </c>
      <c r="S1832" s="9">
        <f t="shared" si="158"/>
        <v>2764500</v>
      </c>
      <c r="T1832" s="9">
        <f t="shared" si="157"/>
        <v>36616</v>
      </c>
    </row>
    <row r="1833" spans="1:20" ht="14.45" x14ac:dyDescent="0.3">
      <c r="A1833" s="9">
        <v>6</v>
      </c>
      <c r="B1833" s="9" t="s">
        <v>16</v>
      </c>
      <c r="C1833" s="9" t="s">
        <v>475</v>
      </c>
      <c r="D1833" s="9" t="s">
        <v>225</v>
      </c>
      <c r="E1833" s="9" t="s">
        <v>223</v>
      </c>
      <c r="F1833" s="9" t="s">
        <v>5</v>
      </c>
      <c r="G1833" s="9" t="s">
        <v>350</v>
      </c>
      <c r="H1833" s="9" t="s">
        <v>153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54"/>
        <v>23_115-120</v>
      </c>
      <c r="O1833" s="17" t="str">
        <f t="shared" si="155"/>
        <v>11_110-120</v>
      </c>
      <c r="P1833" s="17" t="str">
        <f t="shared" si="156"/>
        <v>08_80&gt;</v>
      </c>
      <c r="Q1833" s="9" t="s">
        <v>892</v>
      </c>
      <c r="R1833" s="9" t="s">
        <v>954</v>
      </c>
      <c r="S1833" s="9">
        <f t="shared" si="158"/>
        <v>714120</v>
      </c>
      <c r="T1833" s="9">
        <f t="shared" si="157"/>
        <v>9459</v>
      </c>
    </row>
    <row r="1834" spans="1:20" ht="14.45" x14ac:dyDescent="0.3">
      <c r="A1834" s="9">
        <v>8</v>
      </c>
      <c r="B1834" s="9" t="s">
        <v>16</v>
      </c>
      <c r="C1834" s="9" t="s">
        <v>476</v>
      </c>
      <c r="D1834" s="9" t="s">
        <v>225</v>
      </c>
      <c r="E1834" s="9" t="s">
        <v>223</v>
      </c>
      <c r="F1834" s="9" t="s">
        <v>5</v>
      </c>
      <c r="G1834" s="9" t="s">
        <v>350</v>
      </c>
      <c r="H1834" s="9" t="s">
        <v>342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59">CONCATENATE(ROUNDDOWN(M1834/5000,0),"_",ROUNDDOWN(M1834/5000,0)*5,"-",ROUNDUP((M1834+1)/5000,0)*5)</f>
        <v>54_270-275</v>
      </c>
      <c r="O1834" s="17" t="str">
        <f t="shared" ref="O1834:O1891" si="160">CONCATENATE(ROUNDDOWN(M1834/10000,0),"_",ROUNDDOWN(M1834/10000,0)*10,"-",ROUNDUP((M1834+1)/10000,0)*10)</f>
        <v>27_270-280</v>
      </c>
      <c r="P1834" s="17" t="str">
        <f t="shared" ref="P1834:P1891" si="161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892</v>
      </c>
      <c r="R1834" s="9" t="s">
        <v>954</v>
      </c>
      <c r="S1834" s="9">
        <f t="shared" si="158"/>
        <v>2160008</v>
      </c>
      <c r="T1834" s="9">
        <f t="shared" ref="T1834:T1891" si="162">ROUND(S1834/75.5,0)</f>
        <v>28609</v>
      </c>
    </row>
    <row r="1835" spans="1:20" ht="14.45" x14ac:dyDescent="0.3">
      <c r="A1835" s="9">
        <v>4</v>
      </c>
      <c r="B1835" s="9" t="s">
        <v>16</v>
      </c>
      <c r="C1835" s="9" t="s">
        <v>377</v>
      </c>
      <c r="D1835" s="9" t="s">
        <v>225</v>
      </c>
      <c r="E1835" s="9" t="s">
        <v>223</v>
      </c>
      <c r="F1835" s="9" t="s">
        <v>5</v>
      </c>
      <c r="G1835" s="9" t="s">
        <v>350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59"/>
        <v>26_130-135</v>
      </c>
      <c r="O1835" s="17" t="str">
        <f t="shared" si="160"/>
        <v>13_130-140</v>
      </c>
      <c r="P1835" s="17" t="str">
        <f t="shared" si="161"/>
        <v>08_80&gt;</v>
      </c>
      <c r="Q1835" s="9" t="s">
        <v>892</v>
      </c>
      <c r="R1835" s="9" t="s">
        <v>954</v>
      </c>
      <c r="S1835" s="9">
        <f t="shared" si="158"/>
        <v>539960</v>
      </c>
      <c r="T1835" s="9">
        <f t="shared" si="162"/>
        <v>7152</v>
      </c>
    </row>
    <row r="1836" spans="1:20" ht="14.45" x14ac:dyDescent="0.3">
      <c r="A1836" s="9">
        <v>87</v>
      </c>
      <c r="B1836" s="9" t="s">
        <v>16</v>
      </c>
      <c r="C1836" s="9" t="s">
        <v>385</v>
      </c>
      <c r="D1836" s="9" t="s">
        <v>228</v>
      </c>
      <c r="E1836" s="9" t="s">
        <v>223</v>
      </c>
      <c r="F1836" s="9" t="s">
        <v>5</v>
      </c>
      <c r="G1836" s="9" t="s">
        <v>169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59"/>
        <v>12_60-65</v>
      </c>
      <c r="O1836" s="17" t="str">
        <f t="shared" si="160"/>
        <v>6_60-70</v>
      </c>
      <c r="P1836" s="17" t="str">
        <f t="shared" si="161"/>
        <v>06_60-70</v>
      </c>
      <c r="Q1836" s="9" t="s">
        <v>892</v>
      </c>
      <c r="R1836" s="9" t="s">
        <v>954</v>
      </c>
      <c r="S1836" s="9">
        <f t="shared" si="158"/>
        <v>5541291</v>
      </c>
      <c r="T1836" s="9">
        <f t="shared" si="162"/>
        <v>73395</v>
      </c>
    </row>
    <row r="1837" spans="1:20" ht="14.45" x14ac:dyDescent="0.3">
      <c r="A1837" s="9">
        <v>49</v>
      </c>
      <c r="B1837" s="9" t="s">
        <v>16</v>
      </c>
      <c r="C1837" s="9" t="s">
        <v>561</v>
      </c>
      <c r="D1837" s="9" t="s">
        <v>228</v>
      </c>
      <c r="E1837" s="9" t="s">
        <v>223</v>
      </c>
      <c r="F1837" s="9" t="s">
        <v>5</v>
      </c>
      <c r="G1837" s="9" t="s">
        <v>518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59"/>
        <v>14_70-75</v>
      </c>
      <c r="O1837" s="17" t="str">
        <f t="shared" si="160"/>
        <v>7_70-80</v>
      </c>
      <c r="P1837" s="17" t="str">
        <f t="shared" si="161"/>
        <v>07_70-80</v>
      </c>
      <c r="Q1837" s="9" t="s">
        <v>892</v>
      </c>
      <c r="R1837" s="9" t="s">
        <v>954</v>
      </c>
      <c r="S1837" s="9">
        <f t="shared" si="158"/>
        <v>3527314</v>
      </c>
      <c r="T1837" s="9">
        <f t="shared" si="162"/>
        <v>46719</v>
      </c>
    </row>
    <row r="1838" spans="1:20" ht="14.45" x14ac:dyDescent="0.3">
      <c r="A1838" s="9">
        <v>21</v>
      </c>
      <c r="B1838" s="9" t="s">
        <v>16</v>
      </c>
      <c r="C1838" s="9" t="s">
        <v>948</v>
      </c>
      <c r="D1838" s="9" t="s">
        <v>228</v>
      </c>
      <c r="E1838" s="9" t="s">
        <v>223</v>
      </c>
      <c r="F1838" s="9" t="s">
        <v>5</v>
      </c>
      <c r="G1838" s="9" t="s">
        <v>518</v>
      </c>
      <c r="H1838" s="9" t="s">
        <v>563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59"/>
        <v>16_80-85</v>
      </c>
      <c r="O1838" s="17" t="str">
        <f t="shared" si="160"/>
        <v>8_80-90</v>
      </c>
      <c r="P1838" s="17" t="str">
        <f t="shared" si="161"/>
        <v>08_80&gt;</v>
      </c>
      <c r="Q1838" s="9" t="s">
        <v>892</v>
      </c>
      <c r="R1838" s="9" t="s">
        <v>954</v>
      </c>
      <c r="S1838" s="9">
        <f t="shared" si="158"/>
        <v>1703163</v>
      </c>
      <c r="T1838" s="9">
        <f t="shared" si="162"/>
        <v>22558</v>
      </c>
    </row>
    <row r="1839" spans="1:20" ht="14.45" x14ac:dyDescent="0.3">
      <c r="A1839" s="9">
        <v>9</v>
      </c>
      <c r="B1839" s="9" t="s">
        <v>16</v>
      </c>
      <c r="C1839" s="9" t="s">
        <v>434</v>
      </c>
      <c r="D1839" s="9" t="s">
        <v>228</v>
      </c>
      <c r="E1839" s="9" t="s">
        <v>223</v>
      </c>
      <c r="F1839" s="9" t="s">
        <v>1</v>
      </c>
      <c r="G1839" s="9" t="s">
        <v>303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59"/>
        <v>11_55-60</v>
      </c>
      <c r="O1839" s="17" t="str">
        <f t="shared" si="160"/>
        <v>5_50-60</v>
      </c>
      <c r="P1839" s="17" t="str">
        <f t="shared" si="161"/>
        <v>05_50-60</v>
      </c>
      <c r="Q1839" s="9" t="s">
        <v>892</v>
      </c>
      <c r="R1839" s="9" t="s">
        <v>954</v>
      </c>
      <c r="S1839" s="9">
        <f t="shared" si="158"/>
        <v>506205</v>
      </c>
      <c r="T1839" s="9">
        <f t="shared" si="162"/>
        <v>6705</v>
      </c>
    </row>
    <row r="1840" spans="1:20" ht="14.45" x14ac:dyDescent="0.3">
      <c r="A1840" s="9">
        <v>2</v>
      </c>
      <c r="B1840" s="9" t="s">
        <v>16</v>
      </c>
      <c r="C1840" s="9" t="s">
        <v>949</v>
      </c>
      <c r="D1840" s="9" t="s">
        <v>222</v>
      </c>
      <c r="E1840" s="9" t="s">
        <v>223</v>
      </c>
      <c r="F1840" s="9" t="s">
        <v>5</v>
      </c>
      <c r="G1840" s="9" t="s">
        <v>169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59"/>
        <v>15_75-80</v>
      </c>
      <c r="O1840" s="17" t="str">
        <f t="shared" si="160"/>
        <v>7_70-80</v>
      </c>
      <c r="P1840" s="17" t="str">
        <f t="shared" si="161"/>
        <v>07_70-80</v>
      </c>
      <c r="Q1840" s="9" t="s">
        <v>892</v>
      </c>
      <c r="R1840" s="9" t="s">
        <v>954</v>
      </c>
      <c r="S1840" s="9">
        <f t="shared" si="158"/>
        <v>154814</v>
      </c>
      <c r="T1840" s="9">
        <f t="shared" si="162"/>
        <v>2051</v>
      </c>
    </row>
    <row r="1841" spans="1:20" ht="14.45" x14ac:dyDescent="0.3">
      <c r="A1841" s="9">
        <v>240</v>
      </c>
      <c r="B1841" s="9" t="s">
        <v>16</v>
      </c>
      <c r="C1841" s="9" t="s">
        <v>777</v>
      </c>
      <c r="D1841" s="9" t="s">
        <v>224</v>
      </c>
      <c r="E1841" s="9" t="s">
        <v>223</v>
      </c>
      <c r="F1841" s="9" t="s">
        <v>5</v>
      </c>
      <c r="G1841" s="9" t="s">
        <v>518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59"/>
        <v>13_65-70</v>
      </c>
      <c r="O1841" s="17" t="str">
        <f t="shared" si="160"/>
        <v>6_60-70</v>
      </c>
      <c r="P1841" s="17" t="str">
        <f t="shared" si="161"/>
        <v>06_60-70</v>
      </c>
      <c r="Q1841" s="9" t="s">
        <v>892</v>
      </c>
      <c r="R1841" s="9" t="s">
        <v>954</v>
      </c>
      <c r="S1841" s="9">
        <f t="shared" si="158"/>
        <v>16797600</v>
      </c>
      <c r="T1841" s="9">
        <f t="shared" si="162"/>
        <v>222485</v>
      </c>
    </row>
    <row r="1842" spans="1:20" ht="14.45" x14ac:dyDescent="0.3">
      <c r="A1842" s="9">
        <v>2</v>
      </c>
      <c r="B1842" s="9" t="s">
        <v>16</v>
      </c>
      <c r="C1842" s="9" t="s">
        <v>562</v>
      </c>
      <c r="D1842" s="9" t="s">
        <v>222</v>
      </c>
      <c r="E1842" s="9" t="s">
        <v>223</v>
      </c>
      <c r="F1842" s="9" t="s">
        <v>5</v>
      </c>
      <c r="G1842" s="9" t="s">
        <v>518</v>
      </c>
      <c r="H1842" s="9" t="s">
        <v>563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59"/>
        <v>28_140-145</v>
      </c>
      <c r="O1842" s="17" t="str">
        <f t="shared" si="160"/>
        <v>14_140-150</v>
      </c>
      <c r="P1842" s="17" t="str">
        <f t="shared" si="161"/>
        <v>08_80&gt;</v>
      </c>
      <c r="Q1842" s="9" t="s">
        <v>892</v>
      </c>
      <c r="R1842" s="9" t="s">
        <v>954</v>
      </c>
      <c r="S1842" s="9">
        <f t="shared" si="158"/>
        <v>281656</v>
      </c>
      <c r="T1842" s="9">
        <f t="shared" si="162"/>
        <v>3731</v>
      </c>
    </row>
    <row r="1843" spans="1:20" ht="14.45" x14ac:dyDescent="0.3">
      <c r="A1843" s="9">
        <v>2</v>
      </c>
      <c r="B1843" s="9" t="s">
        <v>16</v>
      </c>
      <c r="C1843" s="9" t="s">
        <v>378</v>
      </c>
      <c r="D1843" s="9" t="s">
        <v>225</v>
      </c>
      <c r="E1843" s="9" t="s">
        <v>223</v>
      </c>
      <c r="F1843" s="9" t="s">
        <v>5</v>
      </c>
      <c r="G1843" s="9" t="s">
        <v>350</v>
      </c>
      <c r="H1843" s="9" t="s">
        <v>342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59"/>
        <v>33_165-170</v>
      </c>
      <c r="O1843" s="17" t="str">
        <f t="shared" si="160"/>
        <v>16_160-170</v>
      </c>
      <c r="P1843" s="17" t="str">
        <f t="shared" si="161"/>
        <v>08_80&gt;</v>
      </c>
      <c r="Q1843" s="9" t="s">
        <v>892</v>
      </c>
      <c r="R1843" s="9" t="s">
        <v>954</v>
      </c>
      <c r="S1843" s="9">
        <f t="shared" si="158"/>
        <v>333206</v>
      </c>
      <c r="T1843" s="9">
        <f t="shared" si="162"/>
        <v>4413</v>
      </c>
    </row>
    <row r="1844" spans="1:20" ht="14.45" x14ac:dyDescent="0.3">
      <c r="A1844" s="9">
        <v>31</v>
      </c>
      <c r="B1844" s="9" t="s">
        <v>16</v>
      </c>
      <c r="C1844" s="9" t="s">
        <v>780</v>
      </c>
      <c r="D1844" s="9" t="s">
        <v>225</v>
      </c>
      <c r="E1844" s="9" t="s">
        <v>223</v>
      </c>
      <c r="F1844" s="9" t="s">
        <v>5</v>
      </c>
      <c r="G1844" s="9" t="s">
        <v>350</v>
      </c>
      <c r="H1844" s="9" t="s">
        <v>781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59"/>
        <v>50_250-255</v>
      </c>
      <c r="O1844" s="17" t="str">
        <f t="shared" si="160"/>
        <v>25_250-260</v>
      </c>
      <c r="P1844" s="17" t="str">
        <f t="shared" si="161"/>
        <v>08_80&gt;</v>
      </c>
      <c r="Q1844" s="9" t="s">
        <v>892</v>
      </c>
      <c r="R1844" s="9" t="s">
        <v>954</v>
      </c>
      <c r="S1844" s="9">
        <f t="shared" si="158"/>
        <v>7765345</v>
      </c>
      <c r="T1844" s="9">
        <f t="shared" si="162"/>
        <v>102852</v>
      </c>
    </row>
    <row r="1845" spans="1:20" ht="14.45" x14ac:dyDescent="0.3">
      <c r="A1845" s="9">
        <v>36</v>
      </c>
      <c r="B1845" s="9" t="s">
        <v>16</v>
      </c>
      <c r="C1845" s="9" t="s">
        <v>782</v>
      </c>
      <c r="D1845" s="9" t="s">
        <v>225</v>
      </c>
      <c r="E1845" s="9" t="s">
        <v>223</v>
      </c>
      <c r="F1845" s="9" t="s">
        <v>5</v>
      </c>
      <c r="G1845" s="9" t="s">
        <v>350</v>
      </c>
      <c r="H1845" s="9" t="s">
        <v>665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59"/>
        <v>56_280-285</v>
      </c>
      <c r="O1845" s="17" t="str">
        <f t="shared" si="160"/>
        <v>28_280-290</v>
      </c>
      <c r="P1845" s="17" t="str">
        <f t="shared" si="161"/>
        <v>08_80&gt;</v>
      </c>
      <c r="Q1845" s="9" t="s">
        <v>892</v>
      </c>
      <c r="R1845" s="9" t="s">
        <v>954</v>
      </c>
      <c r="S1845" s="9">
        <f t="shared" si="158"/>
        <v>10259640</v>
      </c>
      <c r="T1845" s="9">
        <f t="shared" si="162"/>
        <v>135889</v>
      </c>
    </row>
    <row r="1846" spans="1:20" ht="14.45" x14ac:dyDescent="0.3">
      <c r="A1846" s="9">
        <v>1339</v>
      </c>
      <c r="B1846" s="9" t="s">
        <v>16</v>
      </c>
      <c r="C1846" s="9" t="s">
        <v>84</v>
      </c>
      <c r="D1846" s="9" t="s">
        <v>225</v>
      </c>
      <c r="E1846" s="9" t="s">
        <v>223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59"/>
        <v>13_65-70</v>
      </c>
      <c r="O1846" s="17" t="str">
        <f t="shared" si="160"/>
        <v>6_60-70</v>
      </c>
      <c r="P1846" s="17" t="str">
        <f t="shared" si="161"/>
        <v>06_60-70</v>
      </c>
      <c r="Q1846" s="9" t="s">
        <v>892</v>
      </c>
      <c r="R1846" s="9" t="s">
        <v>954</v>
      </c>
      <c r="S1846" s="9">
        <f t="shared" si="158"/>
        <v>92172743</v>
      </c>
      <c r="T1846" s="9">
        <f t="shared" si="162"/>
        <v>1220831</v>
      </c>
    </row>
    <row r="1847" spans="1:20" ht="14.45" x14ac:dyDescent="0.3">
      <c r="A1847" s="9">
        <v>620</v>
      </c>
      <c r="B1847" s="9" t="s">
        <v>16</v>
      </c>
      <c r="C1847" s="9" t="s">
        <v>379</v>
      </c>
      <c r="D1847" s="9" t="s">
        <v>225</v>
      </c>
      <c r="E1847" s="9" t="s">
        <v>223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59"/>
        <v>16_80-85</v>
      </c>
      <c r="O1847" s="17" t="str">
        <f t="shared" si="160"/>
        <v>8_80-90</v>
      </c>
      <c r="P1847" s="17" t="str">
        <f t="shared" si="161"/>
        <v>08_80&gt;</v>
      </c>
      <c r="Q1847" s="9" t="s">
        <v>892</v>
      </c>
      <c r="R1847" s="9" t="s">
        <v>954</v>
      </c>
      <c r="S1847" s="9">
        <f t="shared" si="158"/>
        <v>51323600</v>
      </c>
      <c r="T1847" s="9">
        <f t="shared" si="162"/>
        <v>679783</v>
      </c>
    </row>
    <row r="1848" spans="1:20" ht="14.45" x14ac:dyDescent="0.3">
      <c r="A1848" s="9">
        <v>591</v>
      </c>
      <c r="B1848" s="9" t="s">
        <v>16</v>
      </c>
      <c r="C1848" s="9" t="s">
        <v>783</v>
      </c>
      <c r="D1848" s="9" t="s">
        <v>225</v>
      </c>
      <c r="E1848" s="9" t="s">
        <v>223</v>
      </c>
      <c r="F1848" s="9" t="s">
        <v>5</v>
      </c>
      <c r="G1848" s="9" t="s">
        <v>350</v>
      </c>
      <c r="H1848" s="9" t="s">
        <v>784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59"/>
        <v>20_100-105</v>
      </c>
      <c r="O1848" s="17" t="str">
        <f t="shared" si="160"/>
        <v>10_100-110</v>
      </c>
      <c r="P1848" s="17" t="str">
        <f t="shared" si="161"/>
        <v>08_80&gt;</v>
      </c>
      <c r="Q1848" s="9" t="s">
        <v>892</v>
      </c>
      <c r="R1848" s="9" t="s">
        <v>954</v>
      </c>
      <c r="S1848" s="9">
        <f t="shared" si="158"/>
        <v>60868863</v>
      </c>
      <c r="T1848" s="9">
        <f t="shared" si="162"/>
        <v>806210</v>
      </c>
    </row>
    <row r="1849" spans="1:20" ht="14.45" x14ac:dyDescent="0.3">
      <c r="A1849" s="9">
        <v>1046</v>
      </c>
      <c r="B1849" s="9" t="s">
        <v>16</v>
      </c>
      <c r="C1849" s="9" t="s">
        <v>105</v>
      </c>
      <c r="D1849" s="9" t="s">
        <v>225</v>
      </c>
      <c r="E1849" s="9" t="s">
        <v>223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59"/>
        <v>16_80-85</v>
      </c>
      <c r="O1849" s="17" t="str">
        <f t="shared" si="160"/>
        <v>8_80-90</v>
      </c>
      <c r="P1849" s="17" t="str">
        <f t="shared" si="161"/>
        <v>08_80&gt;</v>
      </c>
      <c r="Q1849" s="9" t="s">
        <v>892</v>
      </c>
      <c r="R1849" s="9" t="s">
        <v>954</v>
      </c>
      <c r="S1849" s="9">
        <f t="shared" si="158"/>
        <v>86265712</v>
      </c>
      <c r="T1849" s="9">
        <f t="shared" si="162"/>
        <v>1142592</v>
      </c>
    </row>
    <row r="1850" spans="1:20" ht="14.45" x14ac:dyDescent="0.3">
      <c r="A1850" s="9">
        <v>150</v>
      </c>
      <c r="B1850" s="9" t="s">
        <v>16</v>
      </c>
      <c r="C1850" s="9" t="s">
        <v>785</v>
      </c>
      <c r="D1850" s="9" t="s">
        <v>225</v>
      </c>
      <c r="E1850" s="9" t="s">
        <v>223</v>
      </c>
      <c r="F1850" s="9" t="s">
        <v>5</v>
      </c>
      <c r="G1850" s="9" t="s">
        <v>350</v>
      </c>
      <c r="H1850" s="9" t="s">
        <v>784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59"/>
        <v>26_130-135</v>
      </c>
      <c r="O1850" s="17" t="str">
        <f t="shared" si="160"/>
        <v>13_130-140</v>
      </c>
      <c r="P1850" s="17" t="str">
        <f t="shared" si="161"/>
        <v>08_80&gt;</v>
      </c>
      <c r="Q1850" s="9" t="s">
        <v>892</v>
      </c>
      <c r="R1850" s="9" t="s">
        <v>954</v>
      </c>
      <c r="S1850" s="9">
        <f t="shared" si="158"/>
        <v>19698900</v>
      </c>
      <c r="T1850" s="9">
        <f t="shared" si="162"/>
        <v>260913</v>
      </c>
    </row>
    <row r="1851" spans="1:20" ht="14.45" x14ac:dyDescent="0.3">
      <c r="A1851" s="9">
        <v>198</v>
      </c>
      <c r="B1851" s="9" t="s">
        <v>16</v>
      </c>
      <c r="C1851" s="9" t="s">
        <v>343</v>
      </c>
      <c r="D1851" s="9" t="s">
        <v>225</v>
      </c>
      <c r="E1851" s="9" t="s">
        <v>223</v>
      </c>
      <c r="F1851" s="9" t="s">
        <v>5</v>
      </c>
      <c r="G1851" s="9" t="s">
        <v>350</v>
      </c>
      <c r="H1851" s="9" t="s">
        <v>197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59"/>
        <v>17_85-90</v>
      </c>
      <c r="O1851" s="17" t="str">
        <f t="shared" si="160"/>
        <v>8_80-90</v>
      </c>
      <c r="P1851" s="17" t="str">
        <f t="shared" si="161"/>
        <v>08_80&gt;</v>
      </c>
      <c r="Q1851" s="9" t="s">
        <v>892</v>
      </c>
      <c r="R1851" s="9" t="s">
        <v>954</v>
      </c>
      <c r="S1851" s="9">
        <f t="shared" si="158"/>
        <v>17118486</v>
      </c>
      <c r="T1851" s="9">
        <f t="shared" si="162"/>
        <v>226735</v>
      </c>
    </row>
    <row r="1852" spans="1:20" ht="14.45" x14ac:dyDescent="0.3">
      <c r="A1852" s="9">
        <v>43</v>
      </c>
      <c r="B1852" s="9" t="s">
        <v>16</v>
      </c>
      <c r="C1852" s="9" t="s">
        <v>168</v>
      </c>
      <c r="D1852" s="9" t="s">
        <v>225</v>
      </c>
      <c r="E1852" s="9" t="s">
        <v>223</v>
      </c>
      <c r="F1852" s="9" t="s">
        <v>5</v>
      </c>
      <c r="G1852" s="9" t="s">
        <v>75</v>
      </c>
      <c r="H1852" s="9" t="s">
        <v>148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59"/>
        <v>18_90-95</v>
      </c>
      <c r="O1852" s="17" t="str">
        <f t="shared" si="160"/>
        <v>9_90-100</v>
      </c>
      <c r="P1852" s="17" t="str">
        <f t="shared" si="161"/>
        <v>08_80&gt;</v>
      </c>
      <c r="Q1852" s="9" t="s">
        <v>892</v>
      </c>
      <c r="R1852" s="9" t="s">
        <v>954</v>
      </c>
      <c r="S1852" s="9">
        <f t="shared" si="158"/>
        <v>3995474</v>
      </c>
      <c r="T1852" s="9">
        <f t="shared" si="162"/>
        <v>52920</v>
      </c>
    </row>
    <row r="1853" spans="1:20" ht="14.45" x14ac:dyDescent="0.3">
      <c r="A1853" s="9">
        <v>248</v>
      </c>
      <c r="B1853" s="9" t="s">
        <v>16</v>
      </c>
      <c r="C1853" s="9" t="s">
        <v>344</v>
      </c>
      <c r="D1853" s="9" t="s">
        <v>225</v>
      </c>
      <c r="E1853" s="9" t="s">
        <v>223</v>
      </c>
      <c r="F1853" s="9" t="s">
        <v>5</v>
      </c>
      <c r="G1853" s="9" t="s">
        <v>169</v>
      </c>
      <c r="H1853" s="9" t="s">
        <v>197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59"/>
        <v>19_95-100</v>
      </c>
      <c r="O1853" s="17" t="str">
        <f t="shared" si="160"/>
        <v>9_90-100</v>
      </c>
      <c r="P1853" s="17" t="str">
        <f t="shared" si="161"/>
        <v>08_80&gt;</v>
      </c>
      <c r="Q1853" s="9" t="s">
        <v>892</v>
      </c>
      <c r="R1853" s="9" t="s">
        <v>954</v>
      </c>
      <c r="S1853" s="9">
        <f t="shared" si="158"/>
        <v>23613072</v>
      </c>
      <c r="T1853" s="9">
        <f t="shared" si="162"/>
        <v>312756</v>
      </c>
    </row>
    <row r="1854" spans="1:20" ht="14.45" x14ac:dyDescent="0.3">
      <c r="A1854" s="9">
        <v>37</v>
      </c>
      <c r="B1854" s="9" t="s">
        <v>16</v>
      </c>
      <c r="C1854" s="9" t="s">
        <v>380</v>
      </c>
      <c r="D1854" s="9" t="s">
        <v>225</v>
      </c>
      <c r="E1854" s="9" t="s">
        <v>223</v>
      </c>
      <c r="F1854" s="9" t="s">
        <v>5</v>
      </c>
      <c r="G1854" s="9" t="s">
        <v>350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59"/>
        <v>28_140-145</v>
      </c>
      <c r="O1854" s="17" t="str">
        <f t="shared" si="160"/>
        <v>14_140-150</v>
      </c>
      <c r="P1854" s="17" t="str">
        <f t="shared" si="161"/>
        <v>08_80&gt;</v>
      </c>
      <c r="Q1854" s="9" t="s">
        <v>892</v>
      </c>
      <c r="R1854" s="9" t="s">
        <v>954</v>
      </c>
      <c r="S1854" s="9">
        <f t="shared" si="158"/>
        <v>5318417</v>
      </c>
      <c r="T1854" s="9">
        <f t="shared" si="162"/>
        <v>70443</v>
      </c>
    </row>
    <row r="1855" spans="1:20" ht="14.45" x14ac:dyDescent="0.3">
      <c r="A1855" s="9">
        <v>892</v>
      </c>
      <c r="B1855" s="9" t="s">
        <v>16</v>
      </c>
      <c r="C1855" s="9" t="s">
        <v>786</v>
      </c>
      <c r="D1855" s="9" t="s">
        <v>225</v>
      </c>
      <c r="E1855" s="9" t="s">
        <v>223</v>
      </c>
      <c r="F1855" s="9" t="s">
        <v>5</v>
      </c>
      <c r="G1855" s="9" t="s">
        <v>350</v>
      </c>
      <c r="H1855" s="9" t="s">
        <v>658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59"/>
        <v>31_155-160</v>
      </c>
      <c r="O1855" s="17" t="str">
        <f t="shared" si="160"/>
        <v>15_150-160</v>
      </c>
      <c r="P1855" s="17" t="str">
        <f t="shared" si="161"/>
        <v>08_80&gt;</v>
      </c>
      <c r="Q1855" s="9" t="s">
        <v>892</v>
      </c>
      <c r="R1855" s="9" t="s">
        <v>954</v>
      </c>
      <c r="S1855" s="9">
        <f t="shared" si="158"/>
        <v>142711080</v>
      </c>
      <c r="T1855" s="9">
        <f t="shared" si="162"/>
        <v>1890213</v>
      </c>
    </row>
    <row r="1856" spans="1:20" ht="14.45" x14ac:dyDescent="0.3">
      <c r="A1856" s="9">
        <v>2</v>
      </c>
      <c r="B1856" s="9" t="s">
        <v>16</v>
      </c>
      <c r="C1856" s="9" t="s">
        <v>950</v>
      </c>
      <c r="D1856" s="9" t="s">
        <v>225</v>
      </c>
      <c r="E1856" s="9" t="s">
        <v>223</v>
      </c>
      <c r="F1856" s="9" t="s">
        <v>5</v>
      </c>
      <c r="G1856" s="9" t="s">
        <v>75</v>
      </c>
      <c r="H1856" s="9" t="s">
        <v>147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59"/>
        <v>25_125-130</v>
      </c>
      <c r="O1856" s="17" t="str">
        <f t="shared" si="160"/>
        <v>12_120-130</v>
      </c>
      <c r="P1856" s="17" t="str">
        <f t="shared" si="161"/>
        <v>08_80&gt;</v>
      </c>
      <c r="Q1856" s="9" t="s">
        <v>892</v>
      </c>
      <c r="R1856" s="9" t="s">
        <v>954</v>
      </c>
      <c r="S1856" s="9">
        <f t="shared" si="158"/>
        <v>251980</v>
      </c>
      <c r="T1856" s="9">
        <f t="shared" si="162"/>
        <v>3337</v>
      </c>
    </row>
    <row r="1857" spans="1:20" ht="14.45" x14ac:dyDescent="0.3">
      <c r="A1857" s="9">
        <v>36</v>
      </c>
      <c r="B1857" s="9" t="s">
        <v>16</v>
      </c>
      <c r="C1857" s="9" t="s">
        <v>381</v>
      </c>
      <c r="D1857" s="9" t="s">
        <v>225</v>
      </c>
      <c r="E1857" s="9" t="s">
        <v>223</v>
      </c>
      <c r="F1857" s="9" t="s">
        <v>5</v>
      </c>
      <c r="G1857" s="9" t="s">
        <v>350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59"/>
        <v>30_150-155</v>
      </c>
      <c r="O1857" s="17" t="str">
        <f t="shared" si="160"/>
        <v>15_150-160</v>
      </c>
      <c r="P1857" s="17" t="str">
        <f t="shared" si="161"/>
        <v>08_80&gt;</v>
      </c>
      <c r="Q1857" s="9" t="s">
        <v>892</v>
      </c>
      <c r="R1857" s="9" t="s">
        <v>954</v>
      </c>
      <c r="S1857" s="9">
        <f t="shared" si="158"/>
        <v>5435640</v>
      </c>
      <c r="T1857" s="9">
        <f t="shared" si="162"/>
        <v>71995</v>
      </c>
    </row>
    <row r="1858" spans="1:20" ht="14.45" x14ac:dyDescent="0.3">
      <c r="A1858" s="9">
        <v>150</v>
      </c>
      <c r="B1858" s="9" t="s">
        <v>16</v>
      </c>
      <c r="C1858" s="9" t="s">
        <v>787</v>
      </c>
      <c r="D1858" s="9" t="s">
        <v>225</v>
      </c>
      <c r="E1858" s="9" t="s">
        <v>223</v>
      </c>
      <c r="F1858" s="9" t="s">
        <v>5</v>
      </c>
      <c r="G1858" s="9" t="s">
        <v>350</v>
      </c>
      <c r="H1858" s="9" t="s">
        <v>788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59"/>
        <v>33_165-170</v>
      </c>
      <c r="O1858" s="17" t="str">
        <f t="shared" si="160"/>
        <v>16_160-170</v>
      </c>
      <c r="P1858" s="17" t="str">
        <f t="shared" si="161"/>
        <v>08_80&gt;</v>
      </c>
      <c r="Q1858" s="9" t="s">
        <v>892</v>
      </c>
      <c r="R1858" s="9" t="s">
        <v>954</v>
      </c>
      <c r="S1858" s="9">
        <f t="shared" si="158"/>
        <v>25309500</v>
      </c>
      <c r="T1858" s="9">
        <f t="shared" si="162"/>
        <v>335225</v>
      </c>
    </row>
    <row r="1859" spans="1:20" ht="14.45" x14ac:dyDescent="0.3">
      <c r="A1859" s="9">
        <v>5</v>
      </c>
      <c r="B1859" s="9" t="s">
        <v>16</v>
      </c>
      <c r="C1859" s="9" t="s">
        <v>382</v>
      </c>
      <c r="D1859" s="9" t="s">
        <v>225</v>
      </c>
      <c r="E1859" s="9" t="s">
        <v>223</v>
      </c>
      <c r="F1859" s="9" t="s">
        <v>5</v>
      </c>
      <c r="G1859" s="9" t="s">
        <v>350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59"/>
        <v>42_210-215</v>
      </c>
      <c r="O1859" s="17" t="str">
        <f t="shared" si="160"/>
        <v>21_210-220</v>
      </c>
      <c r="P1859" s="17" t="str">
        <f t="shared" si="161"/>
        <v>08_80&gt;</v>
      </c>
      <c r="Q1859" s="9" t="s">
        <v>892</v>
      </c>
      <c r="R1859" s="9" t="s">
        <v>954</v>
      </c>
      <c r="S1859" s="9">
        <f t="shared" ref="S1859:S1922" si="163">M1859*A1859</f>
        <v>1060600</v>
      </c>
      <c r="T1859" s="9">
        <f t="shared" si="162"/>
        <v>14048</v>
      </c>
    </row>
    <row r="1860" spans="1:20" ht="14.45" x14ac:dyDescent="0.3">
      <c r="A1860" s="9">
        <v>58</v>
      </c>
      <c r="B1860" s="9" t="s">
        <v>16</v>
      </c>
      <c r="C1860" s="9" t="s">
        <v>789</v>
      </c>
      <c r="D1860" s="9" t="s">
        <v>225</v>
      </c>
      <c r="E1860" s="9" t="s">
        <v>223</v>
      </c>
      <c r="F1860" s="9" t="s">
        <v>5</v>
      </c>
      <c r="G1860" s="9" t="s">
        <v>350</v>
      </c>
      <c r="H1860" s="9" t="s">
        <v>784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59"/>
        <v>53_265-270</v>
      </c>
      <c r="O1860" s="17" t="str">
        <f t="shared" si="160"/>
        <v>26_260-270</v>
      </c>
      <c r="P1860" s="17" t="str">
        <f t="shared" si="161"/>
        <v>08_80&gt;</v>
      </c>
      <c r="Q1860" s="9" t="s">
        <v>892</v>
      </c>
      <c r="R1860" s="9" t="s">
        <v>954</v>
      </c>
      <c r="S1860" s="9">
        <f t="shared" si="163"/>
        <v>15488958</v>
      </c>
      <c r="T1860" s="9">
        <f t="shared" si="162"/>
        <v>205152</v>
      </c>
    </row>
    <row r="1861" spans="1:20" ht="14.45" x14ac:dyDescent="0.3">
      <c r="A1861" s="9">
        <v>6</v>
      </c>
      <c r="B1861" s="9" t="s">
        <v>16</v>
      </c>
      <c r="C1861" s="9" t="s">
        <v>383</v>
      </c>
      <c r="D1861" s="9" t="s">
        <v>225</v>
      </c>
      <c r="E1861" s="9" t="s">
        <v>223</v>
      </c>
      <c r="F1861" s="9" t="s">
        <v>5</v>
      </c>
      <c r="G1861" s="9" t="s">
        <v>350</v>
      </c>
      <c r="H1861" s="9" t="s">
        <v>342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59"/>
        <v>34_170-175</v>
      </c>
      <c r="O1861" s="17" t="str">
        <f t="shared" si="160"/>
        <v>17_170-180</v>
      </c>
      <c r="P1861" s="17" t="str">
        <f t="shared" si="161"/>
        <v>08_80&gt;</v>
      </c>
      <c r="Q1861" s="9" t="s">
        <v>892</v>
      </c>
      <c r="R1861" s="9" t="s">
        <v>954</v>
      </c>
      <c r="S1861" s="9">
        <f t="shared" si="163"/>
        <v>1038150</v>
      </c>
      <c r="T1861" s="9">
        <f t="shared" si="162"/>
        <v>13750</v>
      </c>
    </row>
    <row r="1862" spans="1:20" ht="14.45" x14ac:dyDescent="0.3">
      <c r="A1862" s="9">
        <v>1</v>
      </c>
      <c r="B1862" s="9" t="s">
        <v>16</v>
      </c>
      <c r="C1862" s="9" t="s">
        <v>790</v>
      </c>
      <c r="D1862" s="9" t="s">
        <v>225</v>
      </c>
      <c r="E1862" s="9" t="s">
        <v>223</v>
      </c>
      <c r="F1862" s="9" t="s">
        <v>5</v>
      </c>
      <c r="G1862" s="9" t="s">
        <v>350</v>
      </c>
      <c r="H1862" s="9" t="s">
        <v>342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59"/>
        <v>65_325-330</v>
      </c>
      <c r="O1862" s="17" t="str">
        <f t="shared" si="160"/>
        <v>32_320-330</v>
      </c>
      <c r="P1862" s="17" t="str">
        <f t="shared" si="161"/>
        <v>08_80&gt;</v>
      </c>
      <c r="Q1862" s="9" t="s">
        <v>892</v>
      </c>
      <c r="R1862" s="9" t="s">
        <v>954</v>
      </c>
      <c r="S1862" s="9">
        <f t="shared" si="163"/>
        <v>326990</v>
      </c>
      <c r="T1862" s="9">
        <f t="shared" si="162"/>
        <v>4331</v>
      </c>
    </row>
    <row r="1863" spans="1:20" ht="14.45" x14ac:dyDescent="0.3">
      <c r="A1863" s="9">
        <v>12</v>
      </c>
      <c r="B1863" s="9" t="s">
        <v>16</v>
      </c>
      <c r="C1863" s="9" t="s">
        <v>865</v>
      </c>
      <c r="D1863" s="9" t="s">
        <v>230</v>
      </c>
      <c r="E1863" s="9" t="s">
        <v>223</v>
      </c>
      <c r="F1863" s="9" t="s">
        <v>5</v>
      </c>
      <c r="G1863" s="9" t="s">
        <v>350</v>
      </c>
      <c r="H1863" s="9" t="s">
        <v>866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59"/>
        <v>28_140-145</v>
      </c>
      <c r="O1863" s="17" t="str">
        <f t="shared" si="160"/>
        <v>14_140-150</v>
      </c>
      <c r="P1863" s="17" t="str">
        <f t="shared" si="161"/>
        <v>08_80&gt;</v>
      </c>
      <c r="Q1863" s="9" t="s">
        <v>892</v>
      </c>
      <c r="R1863" s="9" t="s">
        <v>954</v>
      </c>
      <c r="S1863" s="9">
        <f t="shared" si="163"/>
        <v>1739592</v>
      </c>
      <c r="T1863" s="9">
        <f t="shared" si="162"/>
        <v>23041</v>
      </c>
    </row>
    <row r="1864" spans="1:20" ht="14.45" x14ac:dyDescent="0.3">
      <c r="A1864" s="9">
        <v>2</v>
      </c>
      <c r="B1864" s="9" t="s">
        <v>16</v>
      </c>
      <c r="C1864" s="9" t="s">
        <v>867</v>
      </c>
      <c r="D1864" s="9" t="s">
        <v>230</v>
      </c>
      <c r="E1864" s="9" t="s">
        <v>227</v>
      </c>
      <c r="F1864" s="9" t="s">
        <v>5</v>
      </c>
      <c r="G1864" s="9" t="s">
        <v>350</v>
      </c>
      <c r="H1864" s="9" t="s">
        <v>803</v>
      </c>
      <c r="I1864" s="9">
        <v>15</v>
      </c>
      <c r="J1864" s="9" t="s">
        <v>868</v>
      </c>
      <c r="L1864" s="9" t="s">
        <v>50</v>
      </c>
      <c r="M1864" s="9">
        <v>259116</v>
      </c>
      <c r="N1864" s="17" t="str">
        <f t="shared" si="159"/>
        <v>51_255-260</v>
      </c>
      <c r="O1864" s="17" t="str">
        <f t="shared" si="160"/>
        <v>25_250-260</v>
      </c>
      <c r="P1864" s="17" t="str">
        <f t="shared" si="161"/>
        <v>08_80&gt;</v>
      </c>
      <c r="Q1864" s="9" t="s">
        <v>892</v>
      </c>
      <c r="R1864" s="9" t="s">
        <v>954</v>
      </c>
      <c r="S1864" s="9">
        <f t="shared" si="163"/>
        <v>518232</v>
      </c>
      <c r="T1864" s="9">
        <f t="shared" si="162"/>
        <v>6864</v>
      </c>
    </row>
    <row r="1865" spans="1:20" ht="14.45" x14ac:dyDescent="0.3">
      <c r="A1865" s="9">
        <v>7</v>
      </c>
      <c r="B1865" s="9" t="s">
        <v>16</v>
      </c>
      <c r="C1865" s="9" t="s">
        <v>435</v>
      </c>
      <c r="D1865" s="9" t="s">
        <v>228</v>
      </c>
      <c r="E1865" s="9" t="s">
        <v>223</v>
      </c>
      <c r="F1865" s="9" t="s">
        <v>5</v>
      </c>
      <c r="G1865" s="9" t="s">
        <v>169</v>
      </c>
      <c r="H1865" s="9" t="s">
        <v>337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59"/>
        <v>18_90-95</v>
      </c>
      <c r="O1865" s="17" t="str">
        <f t="shared" si="160"/>
        <v>9_90-100</v>
      </c>
      <c r="P1865" s="17" t="str">
        <f t="shared" si="161"/>
        <v>08_80&gt;</v>
      </c>
      <c r="Q1865" s="9" t="s">
        <v>892</v>
      </c>
      <c r="R1865" s="9" t="s">
        <v>954</v>
      </c>
      <c r="S1865" s="9">
        <f t="shared" si="163"/>
        <v>636559</v>
      </c>
      <c r="T1865" s="9">
        <f t="shared" si="162"/>
        <v>8431</v>
      </c>
    </row>
    <row r="1866" spans="1:20" ht="14.45" x14ac:dyDescent="0.3">
      <c r="A1866" s="9">
        <v>32</v>
      </c>
      <c r="B1866" s="9" t="s">
        <v>16</v>
      </c>
      <c r="C1866" s="9" t="s">
        <v>205</v>
      </c>
      <c r="D1866" s="9" t="s">
        <v>228</v>
      </c>
      <c r="E1866" s="9" t="s">
        <v>223</v>
      </c>
      <c r="F1866" s="9" t="s">
        <v>5</v>
      </c>
      <c r="G1866" s="9" t="s">
        <v>169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59"/>
        <v>20_100-105</v>
      </c>
      <c r="O1866" s="17" t="str">
        <f t="shared" si="160"/>
        <v>10_100-110</v>
      </c>
      <c r="P1866" s="17" t="str">
        <f t="shared" si="161"/>
        <v>08_80&gt;</v>
      </c>
      <c r="Q1866" s="9" t="s">
        <v>892</v>
      </c>
      <c r="R1866" s="9" t="s">
        <v>954</v>
      </c>
      <c r="S1866" s="9">
        <f t="shared" si="163"/>
        <v>3327168</v>
      </c>
      <c r="T1866" s="9">
        <f t="shared" si="162"/>
        <v>44068</v>
      </c>
    </row>
    <row r="1867" spans="1:20" ht="14.45" x14ac:dyDescent="0.3">
      <c r="A1867" s="9">
        <v>12</v>
      </c>
      <c r="B1867" s="9" t="s">
        <v>16</v>
      </c>
      <c r="C1867" s="9" t="s">
        <v>564</v>
      </c>
      <c r="D1867" s="9" t="s">
        <v>228</v>
      </c>
      <c r="E1867" s="9" t="s">
        <v>223</v>
      </c>
      <c r="F1867" s="9" t="s">
        <v>5</v>
      </c>
      <c r="G1867" s="9" t="s">
        <v>518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59"/>
        <v>24_120-125</v>
      </c>
      <c r="O1867" s="17" t="str">
        <f t="shared" si="160"/>
        <v>12_120-130</v>
      </c>
      <c r="P1867" s="17" t="str">
        <f t="shared" si="161"/>
        <v>08_80&gt;</v>
      </c>
      <c r="Q1867" s="9" t="s">
        <v>892</v>
      </c>
      <c r="R1867" s="9" t="s">
        <v>954</v>
      </c>
      <c r="S1867" s="9">
        <f t="shared" si="163"/>
        <v>1460556</v>
      </c>
      <c r="T1867" s="9">
        <f t="shared" si="162"/>
        <v>19345</v>
      </c>
    </row>
    <row r="1868" spans="1:20" ht="14.45" x14ac:dyDescent="0.3">
      <c r="A1868" s="9">
        <v>59</v>
      </c>
      <c r="B1868" s="9" t="s">
        <v>16</v>
      </c>
      <c r="C1868" s="9" t="s">
        <v>951</v>
      </c>
      <c r="D1868" s="9" t="s">
        <v>228</v>
      </c>
      <c r="E1868" s="9" t="s">
        <v>223</v>
      </c>
      <c r="F1868" s="9" t="s">
        <v>5</v>
      </c>
      <c r="G1868" s="9" t="s">
        <v>518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59"/>
        <v>22_110-115</v>
      </c>
      <c r="O1868" s="17" t="str">
        <f t="shared" si="160"/>
        <v>11_110-120</v>
      </c>
      <c r="P1868" s="17" t="str">
        <f t="shared" si="161"/>
        <v>08_80&gt;</v>
      </c>
      <c r="Q1868" s="9" t="s">
        <v>892</v>
      </c>
      <c r="R1868" s="9" t="s">
        <v>954</v>
      </c>
      <c r="S1868" s="9">
        <f t="shared" si="163"/>
        <v>6784410</v>
      </c>
      <c r="T1868" s="9">
        <f t="shared" si="162"/>
        <v>89860</v>
      </c>
    </row>
    <row r="1869" spans="1:20" ht="14.45" x14ac:dyDescent="0.3">
      <c r="A1869" s="9">
        <v>13</v>
      </c>
      <c r="B1869" s="9" t="s">
        <v>16</v>
      </c>
      <c r="C1869" s="9" t="s">
        <v>188</v>
      </c>
      <c r="D1869" s="9" t="s">
        <v>225</v>
      </c>
      <c r="E1869" s="9" t="s">
        <v>223</v>
      </c>
      <c r="F1869" s="9" t="s">
        <v>5</v>
      </c>
      <c r="G1869" s="9" t="s">
        <v>169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59"/>
        <v>19_95-100</v>
      </c>
      <c r="O1869" s="17" t="str">
        <f t="shared" si="160"/>
        <v>9_90-100</v>
      </c>
      <c r="P1869" s="17" t="str">
        <f t="shared" si="161"/>
        <v>08_80&gt;</v>
      </c>
      <c r="Q1869" s="9" t="s">
        <v>892</v>
      </c>
      <c r="R1869" s="9" t="s">
        <v>954</v>
      </c>
      <c r="S1869" s="9">
        <f t="shared" si="163"/>
        <v>1239979</v>
      </c>
      <c r="T1869" s="9">
        <f t="shared" si="162"/>
        <v>16424</v>
      </c>
    </row>
    <row r="1870" spans="1:20" ht="14.45" x14ac:dyDescent="0.3">
      <c r="A1870" s="9">
        <v>56</v>
      </c>
      <c r="B1870" s="9" t="s">
        <v>16</v>
      </c>
      <c r="C1870" s="9" t="s">
        <v>565</v>
      </c>
      <c r="D1870" s="9" t="s">
        <v>225</v>
      </c>
      <c r="E1870" s="9" t="s">
        <v>223</v>
      </c>
      <c r="F1870" s="9" t="s">
        <v>5</v>
      </c>
      <c r="G1870" s="9" t="s">
        <v>518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59"/>
        <v>25_125-130</v>
      </c>
      <c r="O1870" s="17" t="str">
        <f t="shared" si="160"/>
        <v>12_120-130</v>
      </c>
      <c r="P1870" s="17" t="str">
        <f t="shared" si="161"/>
        <v>08_80&gt;</v>
      </c>
      <c r="Q1870" s="9" t="s">
        <v>892</v>
      </c>
      <c r="R1870" s="9" t="s">
        <v>954</v>
      </c>
      <c r="S1870" s="9">
        <f t="shared" si="163"/>
        <v>7257488</v>
      </c>
      <c r="T1870" s="9">
        <f t="shared" si="162"/>
        <v>96126</v>
      </c>
    </row>
    <row r="1871" spans="1:20" ht="14.45" x14ac:dyDescent="0.3">
      <c r="A1871" s="9">
        <v>622</v>
      </c>
      <c r="B1871" s="9" t="s">
        <v>16</v>
      </c>
      <c r="C1871" s="9" t="s">
        <v>608</v>
      </c>
      <c r="D1871" s="9" t="s">
        <v>225</v>
      </c>
      <c r="E1871" s="9" t="s">
        <v>223</v>
      </c>
      <c r="F1871" s="9" t="s">
        <v>5</v>
      </c>
      <c r="G1871" s="9" t="s">
        <v>518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59"/>
        <v>22_110-115</v>
      </c>
      <c r="O1871" s="17" t="str">
        <f t="shared" si="160"/>
        <v>11_110-120</v>
      </c>
      <c r="P1871" s="17" t="str">
        <f t="shared" si="161"/>
        <v>08_80&gt;</v>
      </c>
      <c r="Q1871" s="9" t="s">
        <v>892</v>
      </c>
      <c r="R1871" s="9" t="s">
        <v>954</v>
      </c>
      <c r="S1871" s="9">
        <f t="shared" si="163"/>
        <v>69624814</v>
      </c>
      <c r="T1871" s="9">
        <f t="shared" si="162"/>
        <v>922183</v>
      </c>
    </row>
    <row r="1872" spans="1:20" ht="14.45" x14ac:dyDescent="0.3">
      <c r="A1872" s="9">
        <v>4</v>
      </c>
      <c r="B1872" s="9" t="s">
        <v>16</v>
      </c>
      <c r="C1872" s="9" t="s">
        <v>952</v>
      </c>
      <c r="D1872" s="9" t="s">
        <v>228</v>
      </c>
      <c r="E1872" s="9" t="s">
        <v>223</v>
      </c>
      <c r="F1872" s="9" t="s">
        <v>5</v>
      </c>
      <c r="G1872" s="9" t="s">
        <v>518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59"/>
        <v>18_90-95</v>
      </c>
      <c r="O1872" s="17" t="str">
        <f t="shared" si="160"/>
        <v>9_90-100</v>
      </c>
      <c r="P1872" s="17" t="str">
        <f t="shared" si="161"/>
        <v>08_80&gt;</v>
      </c>
      <c r="Q1872" s="9" t="s">
        <v>892</v>
      </c>
      <c r="R1872" s="9" t="s">
        <v>954</v>
      </c>
      <c r="S1872" s="9">
        <f t="shared" si="163"/>
        <v>364800</v>
      </c>
      <c r="T1872" s="9">
        <f t="shared" si="162"/>
        <v>4832</v>
      </c>
    </row>
    <row r="1873" spans="1:20" ht="14.45" x14ac:dyDescent="0.3">
      <c r="A1873" s="9">
        <v>13</v>
      </c>
      <c r="B1873" s="9" t="s">
        <v>16</v>
      </c>
      <c r="C1873" s="9" t="s">
        <v>953</v>
      </c>
      <c r="D1873" s="9" t="s">
        <v>225</v>
      </c>
      <c r="E1873" s="9" t="s">
        <v>223</v>
      </c>
      <c r="F1873" s="9" t="s">
        <v>5</v>
      </c>
      <c r="G1873" s="9" t="s">
        <v>518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59"/>
        <v>17_85-90</v>
      </c>
      <c r="O1873" s="17" t="str">
        <f t="shared" si="160"/>
        <v>8_80-90</v>
      </c>
      <c r="P1873" s="17" t="str">
        <f t="shared" si="161"/>
        <v>08_80&gt;</v>
      </c>
      <c r="Q1873" s="9" t="s">
        <v>892</v>
      </c>
      <c r="R1873" s="9" t="s">
        <v>954</v>
      </c>
      <c r="S1873" s="9">
        <f t="shared" si="163"/>
        <v>1155310</v>
      </c>
      <c r="T1873" s="9">
        <f t="shared" si="162"/>
        <v>15302</v>
      </c>
    </row>
    <row r="1874" spans="1:20" ht="14.45" x14ac:dyDescent="0.3">
      <c r="A1874" s="9">
        <v>19</v>
      </c>
      <c r="B1874" s="9" t="s">
        <v>16</v>
      </c>
      <c r="C1874" s="9" t="s">
        <v>566</v>
      </c>
      <c r="D1874" s="9" t="s">
        <v>228</v>
      </c>
      <c r="E1874" s="9" t="s">
        <v>223</v>
      </c>
      <c r="F1874" s="9" t="s">
        <v>5</v>
      </c>
      <c r="G1874" s="9" t="s">
        <v>518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59"/>
        <v>26_130-135</v>
      </c>
      <c r="O1874" s="17" t="str">
        <f t="shared" si="160"/>
        <v>13_130-140</v>
      </c>
      <c r="P1874" s="17" t="str">
        <f t="shared" si="161"/>
        <v>08_80&gt;</v>
      </c>
      <c r="Q1874" s="9" t="s">
        <v>892</v>
      </c>
      <c r="R1874" s="9" t="s">
        <v>954</v>
      </c>
      <c r="S1874" s="9">
        <f t="shared" si="163"/>
        <v>2502072</v>
      </c>
      <c r="T1874" s="9">
        <f t="shared" si="162"/>
        <v>33140</v>
      </c>
    </row>
    <row r="1875" spans="1:20" ht="14.45" x14ac:dyDescent="0.3">
      <c r="A1875" s="9">
        <v>8</v>
      </c>
      <c r="B1875" s="9" t="s">
        <v>16</v>
      </c>
      <c r="C1875" s="9" t="s">
        <v>567</v>
      </c>
      <c r="D1875" s="9" t="s">
        <v>225</v>
      </c>
      <c r="E1875" s="9" t="s">
        <v>223</v>
      </c>
      <c r="F1875" s="9" t="s">
        <v>5</v>
      </c>
      <c r="G1875" s="9" t="s">
        <v>518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59"/>
        <v>26_130-135</v>
      </c>
      <c r="O1875" s="17" t="str">
        <f t="shared" si="160"/>
        <v>13_130-140</v>
      </c>
      <c r="P1875" s="17" t="str">
        <f t="shared" si="161"/>
        <v>08_80&gt;</v>
      </c>
      <c r="Q1875" s="9" t="s">
        <v>892</v>
      </c>
      <c r="R1875" s="9" t="s">
        <v>954</v>
      </c>
      <c r="S1875" s="9">
        <f t="shared" si="163"/>
        <v>1058600</v>
      </c>
      <c r="T1875" s="9">
        <f t="shared" si="162"/>
        <v>14021</v>
      </c>
    </row>
    <row r="1876" spans="1:20" ht="14.45" x14ac:dyDescent="0.3">
      <c r="A1876" s="9">
        <v>61</v>
      </c>
      <c r="B1876" s="9" t="s">
        <v>284</v>
      </c>
      <c r="C1876" s="9" t="s">
        <v>386</v>
      </c>
      <c r="D1876" s="9" t="s">
        <v>228</v>
      </c>
      <c r="E1876" s="9" t="s">
        <v>223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387</v>
      </c>
      <c r="L1876" s="9" t="s">
        <v>50</v>
      </c>
      <c r="M1876" s="9">
        <v>65390</v>
      </c>
      <c r="N1876" s="17" t="str">
        <f t="shared" si="159"/>
        <v>13_65-70</v>
      </c>
      <c r="O1876" s="17" t="str">
        <f t="shared" si="160"/>
        <v>6_60-70</v>
      </c>
      <c r="P1876" s="17" t="str">
        <f t="shared" si="161"/>
        <v>06_60-70</v>
      </c>
      <c r="Q1876" s="9" t="s">
        <v>892</v>
      </c>
      <c r="R1876" s="9" t="s">
        <v>954</v>
      </c>
      <c r="S1876" s="9">
        <f t="shared" si="163"/>
        <v>3988790</v>
      </c>
      <c r="T1876" s="9">
        <f t="shared" si="162"/>
        <v>52832</v>
      </c>
    </row>
    <row r="1877" spans="1:20" ht="14.45" x14ac:dyDescent="0.3">
      <c r="A1877" s="9">
        <v>22</v>
      </c>
      <c r="B1877" s="9" t="s">
        <v>284</v>
      </c>
      <c r="C1877" s="9" t="s">
        <v>629</v>
      </c>
      <c r="D1877" s="9" t="s">
        <v>228</v>
      </c>
      <c r="E1877" s="9" t="s">
        <v>223</v>
      </c>
      <c r="F1877" s="9" t="s">
        <v>1</v>
      </c>
      <c r="G1877" s="9" t="s">
        <v>303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59"/>
        <v>11_55-60</v>
      </c>
      <c r="O1877" s="17" t="str">
        <f t="shared" si="160"/>
        <v>5_50-60</v>
      </c>
      <c r="P1877" s="17" t="str">
        <f t="shared" si="161"/>
        <v>05_50-60</v>
      </c>
      <c r="Q1877" s="9" t="s">
        <v>892</v>
      </c>
      <c r="R1877" s="9" t="s">
        <v>954</v>
      </c>
      <c r="S1877" s="9">
        <f t="shared" si="163"/>
        <v>1319780</v>
      </c>
      <c r="T1877" s="9">
        <f t="shared" si="162"/>
        <v>17481</v>
      </c>
    </row>
    <row r="1878" spans="1:20" ht="14.45" x14ac:dyDescent="0.3">
      <c r="A1878" s="9">
        <v>240</v>
      </c>
      <c r="B1878" s="9" t="s">
        <v>284</v>
      </c>
      <c r="C1878" s="9" t="s">
        <v>323</v>
      </c>
      <c r="D1878" s="9" t="s">
        <v>224</v>
      </c>
      <c r="E1878" s="9" t="s">
        <v>223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59"/>
        <v>11_55-60</v>
      </c>
      <c r="O1878" s="17" t="str">
        <f t="shared" si="160"/>
        <v>5_50-60</v>
      </c>
      <c r="P1878" s="17" t="str">
        <f t="shared" si="161"/>
        <v>05_50-60</v>
      </c>
      <c r="Q1878" s="9" t="s">
        <v>892</v>
      </c>
      <c r="R1878" s="9" t="s">
        <v>954</v>
      </c>
      <c r="S1878" s="9">
        <f t="shared" si="163"/>
        <v>13357920</v>
      </c>
      <c r="T1878" s="9">
        <f t="shared" si="162"/>
        <v>176926</v>
      </c>
    </row>
    <row r="1879" spans="1:20" ht="14.45" x14ac:dyDescent="0.3">
      <c r="A1879" s="9">
        <v>101</v>
      </c>
      <c r="B1879" s="9" t="s">
        <v>284</v>
      </c>
      <c r="C1879" s="9" t="s">
        <v>609</v>
      </c>
      <c r="D1879" s="9" t="s">
        <v>224</v>
      </c>
      <c r="E1879" s="9" t="s">
        <v>223</v>
      </c>
      <c r="F1879" s="9" t="s">
        <v>1</v>
      </c>
      <c r="G1879" s="9" t="s">
        <v>303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59"/>
        <v>11_55-60</v>
      </c>
      <c r="O1879" s="17" t="str">
        <f t="shared" si="160"/>
        <v>5_50-60</v>
      </c>
      <c r="P1879" s="17" t="str">
        <f t="shared" si="161"/>
        <v>05_50-60</v>
      </c>
      <c r="Q1879" s="9" t="s">
        <v>892</v>
      </c>
      <c r="R1879" s="9" t="s">
        <v>954</v>
      </c>
      <c r="S1879" s="9">
        <f t="shared" si="163"/>
        <v>5722660</v>
      </c>
      <c r="T1879" s="9">
        <f t="shared" si="162"/>
        <v>75797</v>
      </c>
    </row>
    <row r="1880" spans="1:20" ht="14.45" x14ac:dyDescent="0.3">
      <c r="A1880" s="9">
        <v>31</v>
      </c>
      <c r="B1880" s="9" t="s">
        <v>284</v>
      </c>
      <c r="C1880" s="9" t="s">
        <v>869</v>
      </c>
      <c r="D1880" s="9" t="s">
        <v>224</v>
      </c>
      <c r="E1880" s="9" t="s">
        <v>223</v>
      </c>
      <c r="F1880" s="9" t="s">
        <v>1</v>
      </c>
      <c r="G1880" s="9" t="s">
        <v>303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59"/>
        <v>13_65-70</v>
      </c>
      <c r="O1880" s="17" t="str">
        <f t="shared" si="160"/>
        <v>6_60-70</v>
      </c>
      <c r="P1880" s="17" t="str">
        <f t="shared" si="161"/>
        <v>06_60-70</v>
      </c>
      <c r="Q1880" s="9" t="s">
        <v>892</v>
      </c>
      <c r="R1880" s="9" t="s">
        <v>954</v>
      </c>
      <c r="S1880" s="9">
        <f t="shared" si="163"/>
        <v>2140147</v>
      </c>
      <c r="T1880" s="9">
        <f t="shared" si="162"/>
        <v>28346</v>
      </c>
    </row>
    <row r="1881" spans="1:20" ht="14.45" x14ac:dyDescent="0.3">
      <c r="A1881" s="9">
        <v>15</v>
      </c>
      <c r="B1881" s="9" t="s">
        <v>284</v>
      </c>
      <c r="C1881" s="9" t="s">
        <v>792</v>
      </c>
      <c r="D1881" s="9" t="s">
        <v>228</v>
      </c>
      <c r="E1881" s="9" t="s">
        <v>223</v>
      </c>
      <c r="F1881" s="9" t="s">
        <v>5</v>
      </c>
      <c r="G1881" s="9" t="s">
        <v>169</v>
      </c>
      <c r="H1881" s="9" t="s">
        <v>2</v>
      </c>
      <c r="I1881" s="9">
        <v>13</v>
      </c>
      <c r="J1881" s="9" t="s">
        <v>474</v>
      </c>
      <c r="K1881" s="9" t="s">
        <v>7</v>
      </c>
      <c r="L1881" s="9" t="s">
        <v>50</v>
      </c>
      <c r="M1881" s="9">
        <v>99991</v>
      </c>
      <c r="N1881" s="17" t="str">
        <f t="shared" si="159"/>
        <v>19_95-100</v>
      </c>
      <c r="O1881" s="17" t="str">
        <f t="shared" si="160"/>
        <v>9_90-100</v>
      </c>
      <c r="P1881" s="17" t="str">
        <f t="shared" si="161"/>
        <v>08_80&gt;</v>
      </c>
      <c r="Q1881" s="9" t="s">
        <v>892</v>
      </c>
      <c r="R1881" s="9" t="s">
        <v>954</v>
      </c>
      <c r="S1881" s="9">
        <f t="shared" si="163"/>
        <v>1499865</v>
      </c>
      <c r="T1881" s="9">
        <f t="shared" si="162"/>
        <v>19866</v>
      </c>
    </row>
    <row r="1882" spans="1:20" ht="14.45" x14ac:dyDescent="0.3">
      <c r="A1882" s="9">
        <v>40</v>
      </c>
      <c r="B1882" s="9" t="s">
        <v>284</v>
      </c>
      <c r="C1882" s="9" t="s">
        <v>324</v>
      </c>
      <c r="D1882" s="9" t="s">
        <v>228</v>
      </c>
      <c r="E1882" s="9" t="s">
        <v>223</v>
      </c>
      <c r="F1882" s="9" t="s">
        <v>5</v>
      </c>
      <c r="G1882" s="9" t="s">
        <v>169</v>
      </c>
      <c r="H1882" s="9" t="s">
        <v>507</v>
      </c>
      <c r="I1882" s="9">
        <v>14</v>
      </c>
      <c r="J1882" s="9" t="s">
        <v>390</v>
      </c>
      <c r="L1882" s="9" t="s">
        <v>50</v>
      </c>
      <c r="M1882" s="9">
        <v>112003</v>
      </c>
      <c r="N1882" s="17" t="str">
        <f t="shared" si="159"/>
        <v>22_110-115</v>
      </c>
      <c r="O1882" s="17" t="str">
        <f t="shared" si="160"/>
        <v>11_110-120</v>
      </c>
      <c r="P1882" s="17" t="str">
        <f t="shared" si="161"/>
        <v>08_80&gt;</v>
      </c>
      <c r="Q1882" s="9" t="s">
        <v>892</v>
      </c>
      <c r="R1882" s="9" t="s">
        <v>954</v>
      </c>
      <c r="S1882" s="9">
        <f t="shared" si="163"/>
        <v>4480120</v>
      </c>
      <c r="T1882" s="9">
        <f t="shared" si="162"/>
        <v>59339</v>
      </c>
    </row>
    <row r="1883" spans="1:20" ht="14.45" x14ac:dyDescent="0.3">
      <c r="A1883" s="9">
        <v>11</v>
      </c>
      <c r="B1883" s="9" t="s">
        <v>630</v>
      </c>
      <c r="C1883" s="9" t="s">
        <v>1062</v>
      </c>
      <c r="D1883" s="9" t="s">
        <v>225</v>
      </c>
      <c r="E1883" s="9" t="s">
        <v>223</v>
      </c>
      <c r="F1883" s="9" t="s">
        <v>5</v>
      </c>
      <c r="G1883" s="9" t="s">
        <v>350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59"/>
        <v>26_130-135</v>
      </c>
      <c r="O1883" s="17" t="str">
        <f t="shared" si="160"/>
        <v>13_130-140</v>
      </c>
      <c r="P1883" s="17" t="str">
        <f t="shared" si="161"/>
        <v>08_80&gt;</v>
      </c>
      <c r="Q1883" s="9" t="s">
        <v>892</v>
      </c>
      <c r="R1883" s="9" t="s">
        <v>954</v>
      </c>
      <c r="S1883" s="9">
        <f t="shared" si="163"/>
        <v>1482712</v>
      </c>
      <c r="T1883" s="9">
        <f t="shared" si="162"/>
        <v>19639</v>
      </c>
    </row>
    <row r="1884" spans="1:20" ht="14.45" x14ac:dyDescent="0.3">
      <c r="A1884" s="9">
        <v>611</v>
      </c>
      <c r="B1884" s="9" t="s">
        <v>630</v>
      </c>
      <c r="C1884" s="9" t="s">
        <v>1063</v>
      </c>
      <c r="D1884" s="9" t="s">
        <v>228</v>
      </c>
      <c r="E1884" s="9" t="s">
        <v>223</v>
      </c>
      <c r="F1884" s="9" t="s">
        <v>5</v>
      </c>
      <c r="G1884" s="9" t="s">
        <v>518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59"/>
        <v>17_85-90</v>
      </c>
      <c r="O1884" s="17" t="str">
        <f t="shared" si="160"/>
        <v>8_80-90</v>
      </c>
      <c r="P1884" s="17" t="str">
        <f t="shared" si="161"/>
        <v>08_80&gt;</v>
      </c>
      <c r="Q1884" s="9" t="s">
        <v>892</v>
      </c>
      <c r="R1884" s="9" t="s">
        <v>954</v>
      </c>
      <c r="S1884" s="9">
        <f t="shared" si="163"/>
        <v>54954562</v>
      </c>
      <c r="T1884" s="9">
        <f t="shared" si="162"/>
        <v>727875</v>
      </c>
    </row>
    <row r="1885" spans="1:20" ht="14.45" x14ac:dyDescent="0.3">
      <c r="A1885" s="9">
        <v>8</v>
      </c>
      <c r="B1885" s="9" t="s">
        <v>630</v>
      </c>
      <c r="C1885" s="9" t="s">
        <v>1073</v>
      </c>
      <c r="D1885" s="9" t="s">
        <v>228</v>
      </c>
      <c r="E1885" s="9" t="s">
        <v>223</v>
      </c>
      <c r="F1885" s="9" t="s">
        <v>1</v>
      </c>
      <c r="G1885" s="9" t="s">
        <v>303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59"/>
        <v>10_50-55</v>
      </c>
      <c r="O1885" s="17" t="str">
        <f t="shared" si="160"/>
        <v>5_50-60</v>
      </c>
      <c r="P1885" s="17" t="str">
        <f t="shared" si="161"/>
        <v>05_50-60</v>
      </c>
      <c r="Q1885" s="9" t="s">
        <v>892</v>
      </c>
      <c r="R1885" s="9" t="s">
        <v>954</v>
      </c>
      <c r="S1885" s="9">
        <f t="shared" si="163"/>
        <v>439992</v>
      </c>
      <c r="T1885" s="9">
        <f t="shared" si="162"/>
        <v>5828</v>
      </c>
    </row>
    <row r="1886" spans="1:20" ht="14.45" x14ac:dyDescent="0.3">
      <c r="A1886" s="9">
        <v>310</v>
      </c>
      <c r="B1886" s="9" t="s">
        <v>630</v>
      </c>
      <c r="C1886" s="9" t="s">
        <v>1064</v>
      </c>
      <c r="D1886" s="9" t="s">
        <v>228</v>
      </c>
      <c r="E1886" s="9" t="s">
        <v>223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59"/>
        <v>11_55-60</v>
      </c>
      <c r="O1886" s="17" t="str">
        <f t="shared" si="160"/>
        <v>5_50-60</v>
      </c>
      <c r="P1886" s="17" t="str">
        <f t="shared" si="161"/>
        <v>05_50-60</v>
      </c>
      <c r="Q1886" s="9" t="s">
        <v>892</v>
      </c>
      <c r="R1886" s="9" t="s">
        <v>954</v>
      </c>
      <c r="S1886" s="9">
        <f t="shared" si="163"/>
        <v>17760520</v>
      </c>
      <c r="T1886" s="9">
        <f t="shared" si="162"/>
        <v>235239</v>
      </c>
    </row>
    <row r="1887" spans="1:20" ht="14.45" x14ac:dyDescent="0.3">
      <c r="A1887" s="9">
        <v>325</v>
      </c>
      <c r="B1887" s="9" t="s">
        <v>630</v>
      </c>
      <c r="C1887" s="9" t="s">
        <v>1065</v>
      </c>
      <c r="D1887" s="9" t="s">
        <v>224</v>
      </c>
      <c r="E1887" s="9" t="s">
        <v>223</v>
      </c>
      <c r="F1887" s="9" t="s">
        <v>5</v>
      </c>
      <c r="G1887" s="9" t="s">
        <v>518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59"/>
        <v>17_85-90</v>
      </c>
      <c r="O1887" s="17" t="str">
        <f t="shared" si="160"/>
        <v>8_80-90</v>
      </c>
      <c r="P1887" s="17" t="str">
        <f t="shared" si="161"/>
        <v>08_80&gt;</v>
      </c>
      <c r="Q1887" s="9" t="s">
        <v>892</v>
      </c>
      <c r="R1887" s="9" t="s">
        <v>954</v>
      </c>
      <c r="S1887" s="9">
        <f t="shared" si="163"/>
        <v>29210350</v>
      </c>
      <c r="T1887" s="9">
        <f t="shared" si="162"/>
        <v>386892</v>
      </c>
    </row>
    <row r="1888" spans="1:20" ht="14.45" x14ac:dyDescent="0.3">
      <c r="A1888" s="9">
        <v>695</v>
      </c>
      <c r="B1888" s="9" t="s">
        <v>630</v>
      </c>
      <c r="C1888" s="9" t="s">
        <v>1066</v>
      </c>
      <c r="D1888" s="9" t="s">
        <v>224</v>
      </c>
      <c r="E1888" s="9" t="s">
        <v>223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59"/>
        <v>11_55-60</v>
      </c>
      <c r="O1888" s="17" t="str">
        <f t="shared" si="160"/>
        <v>5_50-60</v>
      </c>
      <c r="P1888" s="17" t="str">
        <f t="shared" si="161"/>
        <v>05_50-60</v>
      </c>
      <c r="Q1888" s="9" t="s">
        <v>892</v>
      </c>
      <c r="R1888" s="9" t="s">
        <v>954</v>
      </c>
      <c r="S1888" s="9">
        <f t="shared" si="163"/>
        <v>39365495</v>
      </c>
      <c r="T1888" s="9">
        <f t="shared" si="162"/>
        <v>521397</v>
      </c>
    </row>
    <row r="1889" spans="1:20" ht="14.45" x14ac:dyDescent="0.3">
      <c r="A1889" s="9">
        <v>14</v>
      </c>
      <c r="B1889" s="9" t="s">
        <v>630</v>
      </c>
      <c r="C1889" s="9" t="s">
        <v>1072</v>
      </c>
      <c r="D1889" s="9" t="s">
        <v>224</v>
      </c>
      <c r="E1889" s="9" t="s">
        <v>223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59"/>
        <v>13_65-70</v>
      </c>
      <c r="O1889" s="17" t="str">
        <f t="shared" si="160"/>
        <v>6_60-70</v>
      </c>
      <c r="P1889" s="17" t="str">
        <f t="shared" si="161"/>
        <v>06_60-70</v>
      </c>
      <c r="Q1889" s="9" t="s">
        <v>892</v>
      </c>
      <c r="R1889" s="9" t="s">
        <v>954</v>
      </c>
      <c r="S1889" s="9">
        <f t="shared" si="163"/>
        <v>926422</v>
      </c>
      <c r="T1889" s="9">
        <f t="shared" si="162"/>
        <v>12270</v>
      </c>
    </row>
    <row r="1890" spans="1:20" ht="14.45" x14ac:dyDescent="0.3">
      <c r="A1890" s="9">
        <v>85</v>
      </c>
      <c r="B1890" s="9" t="s">
        <v>630</v>
      </c>
      <c r="C1890" s="9" t="s">
        <v>1067</v>
      </c>
      <c r="D1890" s="9" t="s">
        <v>222</v>
      </c>
      <c r="E1890" s="9" t="s">
        <v>223</v>
      </c>
      <c r="F1890" s="9" t="s">
        <v>5</v>
      </c>
      <c r="G1890" s="9" t="s">
        <v>169</v>
      </c>
      <c r="H1890" s="9" t="s">
        <v>331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59"/>
        <v>17_85-90</v>
      </c>
      <c r="O1890" s="17" t="str">
        <f t="shared" si="160"/>
        <v>8_80-90</v>
      </c>
      <c r="P1890" s="17" t="str">
        <f t="shared" si="161"/>
        <v>08_80&gt;</v>
      </c>
      <c r="Q1890" s="9" t="s">
        <v>892</v>
      </c>
      <c r="R1890" s="9" t="s">
        <v>954</v>
      </c>
      <c r="S1890" s="9">
        <f t="shared" si="163"/>
        <v>7649745</v>
      </c>
      <c r="T1890" s="9">
        <f t="shared" si="162"/>
        <v>101321</v>
      </c>
    </row>
    <row r="1891" spans="1:20" ht="14.45" x14ac:dyDescent="0.3">
      <c r="A1891" s="9">
        <v>651</v>
      </c>
      <c r="B1891" s="9" t="s">
        <v>630</v>
      </c>
      <c r="C1891" s="9" t="s">
        <v>1068</v>
      </c>
      <c r="D1891" s="9" t="s">
        <v>224</v>
      </c>
      <c r="E1891" s="9" t="s">
        <v>223</v>
      </c>
      <c r="F1891" s="9" t="s">
        <v>1</v>
      </c>
      <c r="G1891" s="9" t="s">
        <v>303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59"/>
        <v>13_65-70</v>
      </c>
      <c r="O1891" s="17" t="str">
        <f t="shared" si="160"/>
        <v>6_60-70</v>
      </c>
      <c r="P1891" s="17" t="str">
        <f t="shared" si="161"/>
        <v>06_60-70</v>
      </c>
      <c r="Q1891" s="9" t="s">
        <v>892</v>
      </c>
      <c r="R1891" s="9" t="s">
        <v>954</v>
      </c>
      <c r="S1891" s="9">
        <f t="shared" si="163"/>
        <v>44002392</v>
      </c>
      <c r="T1891" s="9">
        <f t="shared" si="162"/>
        <v>582813</v>
      </c>
    </row>
    <row r="1892" spans="1:20" ht="14.45" x14ac:dyDescent="0.3">
      <c r="A1892" s="9">
        <v>50</v>
      </c>
      <c r="B1892" s="9" t="s">
        <v>29</v>
      </c>
      <c r="C1892" s="9" t="s">
        <v>29</v>
      </c>
      <c r="D1892" s="9" t="s">
        <v>228</v>
      </c>
      <c r="E1892" s="9" t="s">
        <v>223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64">CONCATENATE(ROUNDDOWN(M1892/5000,0),"_",ROUNDDOWN(M1892/5000,0)*5,"-",ROUNDUP((M1892+1)/5000,0)*5)</f>
        <v>5_25-30</v>
      </c>
      <c r="O1892" s="17" t="str">
        <f t="shared" ref="O1892:O1916" si="165">CONCATENATE(ROUNDDOWN(M1892/10000,0),"_",ROUNDDOWN(M1892/10000,0)*10,"-",ROUNDUP((M1892+1)/10000,0)*10)</f>
        <v>2_20-30</v>
      </c>
      <c r="P1892" s="17" t="str">
        <f t="shared" ref="P1892:P1916" si="166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892</v>
      </c>
      <c r="R1892" s="9" t="s">
        <v>954</v>
      </c>
      <c r="S1892" s="9">
        <f t="shared" si="163"/>
        <v>1270000</v>
      </c>
      <c r="T1892" s="9">
        <f t="shared" ref="T1892:T1916" si="167">ROUND(S1892/74.3,0)</f>
        <v>17093</v>
      </c>
    </row>
    <row r="1893" spans="1:20" ht="14.45" x14ac:dyDescent="0.3">
      <c r="A1893" s="9">
        <v>670</v>
      </c>
      <c r="B1893" s="9" t="s">
        <v>29</v>
      </c>
      <c r="C1893" s="9" t="s">
        <v>29</v>
      </c>
      <c r="D1893" s="9" t="s">
        <v>224</v>
      </c>
      <c r="E1893" s="9" t="s">
        <v>223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64"/>
        <v>6_30-35</v>
      </c>
      <c r="O1893" s="17" t="str">
        <f t="shared" si="165"/>
        <v>3_30-40</v>
      </c>
      <c r="P1893" s="17" t="str">
        <f t="shared" si="166"/>
        <v>03_30-40</v>
      </c>
      <c r="Q1893" s="9" t="s">
        <v>892</v>
      </c>
      <c r="R1893" s="9" t="s">
        <v>954</v>
      </c>
      <c r="S1893" s="9">
        <f t="shared" si="163"/>
        <v>20770000</v>
      </c>
      <c r="T1893" s="9">
        <f t="shared" si="167"/>
        <v>279542</v>
      </c>
    </row>
    <row r="1894" spans="1:20" ht="14.45" x14ac:dyDescent="0.3">
      <c r="A1894" s="9">
        <v>1450</v>
      </c>
      <c r="B1894" s="9" t="s">
        <v>29</v>
      </c>
      <c r="C1894" s="9" t="s">
        <v>29</v>
      </c>
      <c r="D1894" s="9" t="s">
        <v>224</v>
      </c>
      <c r="E1894" s="9" t="s">
        <v>223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64"/>
        <v>5_25-30</v>
      </c>
      <c r="O1894" s="17" t="str">
        <f t="shared" si="165"/>
        <v>2_20-30</v>
      </c>
      <c r="P1894" s="17" t="str">
        <f t="shared" si="166"/>
        <v>02_20-30</v>
      </c>
      <c r="Q1894" s="9" t="s">
        <v>892</v>
      </c>
      <c r="R1894" s="9" t="s">
        <v>954</v>
      </c>
      <c r="S1894" s="9">
        <f t="shared" si="163"/>
        <v>39730000</v>
      </c>
      <c r="T1894" s="9">
        <f t="shared" si="167"/>
        <v>534724</v>
      </c>
    </row>
    <row r="1895" spans="1:20" ht="14.45" x14ac:dyDescent="0.3">
      <c r="A1895" s="9">
        <v>640</v>
      </c>
      <c r="B1895" s="9" t="s">
        <v>29</v>
      </c>
      <c r="C1895" s="9" t="s">
        <v>29</v>
      </c>
      <c r="D1895" s="9" t="s">
        <v>224</v>
      </c>
      <c r="E1895" s="9" t="s">
        <v>223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64"/>
        <v>7_35-40</v>
      </c>
      <c r="O1895" s="17" t="str">
        <f t="shared" si="165"/>
        <v>3_30-40</v>
      </c>
      <c r="P1895" s="17" t="str">
        <f t="shared" si="166"/>
        <v>03_30-40</v>
      </c>
      <c r="Q1895" s="9" t="s">
        <v>892</v>
      </c>
      <c r="R1895" s="9" t="s">
        <v>954</v>
      </c>
      <c r="S1895" s="9">
        <f t="shared" si="163"/>
        <v>22848000</v>
      </c>
      <c r="T1895" s="9">
        <f t="shared" si="167"/>
        <v>307510</v>
      </c>
    </row>
    <row r="1896" spans="1:20" ht="14.45" x14ac:dyDescent="0.3">
      <c r="A1896" s="9">
        <v>120</v>
      </c>
      <c r="B1896" s="9" t="s">
        <v>29</v>
      </c>
      <c r="C1896" s="9" t="s">
        <v>29</v>
      </c>
      <c r="D1896" s="9" t="s">
        <v>224</v>
      </c>
      <c r="E1896" s="9" t="s">
        <v>223</v>
      </c>
      <c r="F1896" s="9" t="s">
        <v>5</v>
      </c>
      <c r="G1896" s="9" t="s">
        <v>169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64"/>
        <v>7_35-40</v>
      </c>
      <c r="O1896" s="17" t="str">
        <f t="shared" si="165"/>
        <v>3_30-40</v>
      </c>
      <c r="P1896" s="17" t="str">
        <f t="shared" si="166"/>
        <v>03_30-40</v>
      </c>
      <c r="Q1896" s="9" t="s">
        <v>892</v>
      </c>
      <c r="R1896" s="9" t="s">
        <v>954</v>
      </c>
      <c r="S1896" s="9">
        <f t="shared" si="163"/>
        <v>4560000</v>
      </c>
      <c r="T1896" s="9">
        <f t="shared" si="167"/>
        <v>61373</v>
      </c>
    </row>
    <row r="1897" spans="1:20" ht="14.45" x14ac:dyDescent="0.3">
      <c r="A1897" s="9">
        <v>30</v>
      </c>
      <c r="B1897" s="9" t="s">
        <v>29</v>
      </c>
      <c r="C1897" s="9" t="s">
        <v>29</v>
      </c>
      <c r="D1897" s="9" t="s">
        <v>224</v>
      </c>
      <c r="E1897" s="9" t="s">
        <v>223</v>
      </c>
      <c r="F1897" s="9" t="s">
        <v>5</v>
      </c>
      <c r="G1897" s="9" t="s">
        <v>182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64"/>
        <v>7_35-40</v>
      </c>
      <c r="O1897" s="17" t="str">
        <f t="shared" si="165"/>
        <v>3_30-40</v>
      </c>
      <c r="P1897" s="17" t="str">
        <f t="shared" si="166"/>
        <v>03_30-40</v>
      </c>
      <c r="Q1897" s="9" t="s">
        <v>892</v>
      </c>
      <c r="R1897" s="9" t="s">
        <v>954</v>
      </c>
      <c r="S1897" s="9">
        <f t="shared" si="163"/>
        <v>1155000</v>
      </c>
      <c r="T1897" s="9">
        <f t="shared" si="167"/>
        <v>15545</v>
      </c>
    </row>
    <row r="1898" spans="1:20" ht="14.45" x14ac:dyDescent="0.3">
      <c r="A1898" s="9">
        <v>110</v>
      </c>
      <c r="B1898" s="9" t="s">
        <v>29</v>
      </c>
      <c r="C1898" s="9" t="s">
        <v>29</v>
      </c>
      <c r="D1898" s="9" t="s">
        <v>222</v>
      </c>
      <c r="E1898" s="9" t="s">
        <v>223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64"/>
        <v>7_35-40</v>
      </c>
      <c r="O1898" s="17" t="str">
        <f t="shared" si="165"/>
        <v>3_30-40</v>
      </c>
      <c r="P1898" s="17" t="str">
        <f t="shared" si="166"/>
        <v>03_30-40</v>
      </c>
      <c r="Q1898" s="9" t="s">
        <v>892</v>
      </c>
      <c r="R1898" s="9" t="s">
        <v>954</v>
      </c>
      <c r="S1898" s="9">
        <f t="shared" si="163"/>
        <v>3850000</v>
      </c>
      <c r="T1898" s="9">
        <f t="shared" si="167"/>
        <v>51817</v>
      </c>
    </row>
    <row r="1899" spans="1:20" ht="14.45" x14ac:dyDescent="0.3">
      <c r="A1899" s="9">
        <v>120</v>
      </c>
      <c r="B1899" s="9" t="s">
        <v>29</v>
      </c>
      <c r="C1899" s="9" t="s">
        <v>29</v>
      </c>
      <c r="D1899" s="9" t="s">
        <v>222</v>
      </c>
      <c r="E1899" s="9" t="s">
        <v>223</v>
      </c>
      <c r="F1899" s="9" t="s">
        <v>1</v>
      </c>
      <c r="G1899" s="9" t="s">
        <v>303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64"/>
        <v>7_35-40</v>
      </c>
      <c r="O1899" s="17" t="str">
        <f t="shared" si="165"/>
        <v>3_30-40</v>
      </c>
      <c r="P1899" s="17" t="str">
        <f t="shared" si="166"/>
        <v>03_30-40</v>
      </c>
      <c r="Q1899" s="9" t="s">
        <v>892</v>
      </c>
      <c r="R1899" s="9" t="s">
        <v>954</v>
      </c>
      <c r="S1899" s="9">
        <f t="shared" si="163"/>
        <v>4200000</v>
      </c>
      <c r="T1899" s="9">
        <f t="shared" si="167"/>
        <v>56528</v>
      </c>
    </row>
    <row r="1900" spans="1:20" ht="14.45" x14ac:dyDescent="0.3">
      <c r="A1900" s="9">
        <v>40</v>
      </c>
      <c r="B1900" s="9" t="s">
        <v>29</v>
      </c>
      <c r="C1900" s="9" t="s">
        <v>29</v>
      </c>
      <c r="D1900" s="9" t="s">
        <v>225</v>
      </c>
      <c r="E1900" s="9" t="s">
        <v>223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64"/>
        <v>12_60-65</v>
      </c>
      <c r="O1900" s="17" t="str">
        <f t="shared" si="165"/>
        <v>6_60-70</v>
      </c>
      <c r="P1900" s="17" t="str">
        <f t="shared" si="166"/>
        <v>06_60-70</v>
      </c>
      <c r="Q1900" s="9" t="s">
        <v>892</v>
      </c>
      <c r="R1900" s="9" t="s">
        <v>954</v>
      </c>
      <c r="S1900" s="9">
        <f t="shared" si="163"/>
        <v>2440000</v>
      </c>
      <c r="T1900" s="9">
        <f t="shared" si="167"/>
        <v>32840</v>
      </c>
    </row>
    <row r="1901" spans="1:20" ht="14.45" x14ac:dyDescent="0.3">
      <c r="A1901" s="9">
        <v>160</v>
      </c>
      <c r="B1901" s="9" t="s">
        <v>29</v>
      </c>
      <c r="C1901" s="9" t="s">
        <v>29</v>
      </c>
      <c r="D1901" s="9" t="s">
        <v>228</v>
      </c>
      <c r="E1901" s="9" t="s">
        <v>223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64"/>
        <v>5_25-30</v>
      </c>
      <c r="O1901" s="17" t="str">
        <f t="shared" si="165"/>
        <v>2_20-30</v>
      </c>
      <c r="P1901" s="17" t="str">
        <f t="shared" si="166"/>
        <v>02_20-30</v>
      </c>
      <c r="Q1901" s="9" t="s">
        <v>892</v>
      </c>
      <c r="R1901" s="9" t="s">
        <v>954</v>
      </c>
      <c r="S1901" s="9">
        <f t="shared" si="163"/>
        <v>4576000</v>
      </c>
      <c r="T1901" s="9">
        <f t="shared" si="167"/>
        <v>61588</v>
      </c>
    </row>
    <row r="1902" spans="1:20" ht="14.45" x14ac:dyDescent="0.3">
      <c r="A1902" s="9">
        <v>830</v>
      </c>
      <c r="B1902" s="9" t="s">
        <v>29</v>
      </c>
      <c r="C1902" s="9" t="s">
        <v>29</v>
      </c>
      <c r="D1902" s="9" t="s">
        <v>228</v>
      </c>
      <c r="E1902" s="9" t="s">
        <v>223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64"/>
        <v>5_25-30</v>
      </c>
      <c r="O1902" s="17" t="str">
        <f t="shared" si="165"/>
        <v>2_20-30</v>
      </c>
      <c r="P1902" s="17" t="str">
        <f t="shared" si="166"/>
        <v>02_20-30</v>
      </c>
      <c r="Q1902" s="9" t="s">
        <v>892</v>
      </c>
      <c r="R1902" s="9" t="s">
        <v>954</v>
      </c>
      <c r="S1902" s="9">
        <f t="shared" si="163"/>
        <v>21082000</v>
      </c>
      <c r="T1902" s="9">
        <f t="shared" si="167"/>
        <v>283742</v>
      </c>
    </row>
    <row r="1903" spans="1:20" ht="14.45" x14ac:dyDescent="0.3">
      <c r="A1903" s="9">
        <v>10</v>
      </c>
      <c r="B1903" s="9" t="s">
        <v>29</v>
      </c>
      <c r="C1903" s="9" t="s">
        <v>29</v>
      </c>
      <c r="D1903" s="9" t="s">
        <v>228</v>
      </c>
      <c r="E1903" s="9" t="s">
        <v>223</v>
      </c>
      <c r="F1903" s="9" t="s">
        <v>5</v>
      </c>
      <c r="G1903" s="9" t="s">
        <v>169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64"/>
        <v>6_30-35</v>
      </c>
      <c r="O1903" s="17" t="str">
        <f t="shared" si="165"/>
        <v>3_30-40</v>
      </c>
      <c r="P1903" s="17" t="str">
        <f t="shared" si="166"/>
        <v>03_30-40</v>
      </c>
      <c r="Q1903" s="9" t="s">
        <v>892</v>
      </c>
      <c r="R1903" s="9" t="s">
        <v>954</v>
      </c>
      <c r="S1903" s="9">
        <f t="shared" si="163"/>
        <v>310000</v>
      </c>
      <c r="T1903" s="9">
        <f t="shared" si="167"/>
        <v>4172</v>
      </c>
    </row>
    <row r="1904" spans="1:20" ht="14.45" x14ac:dyDescent="0.3">
      <c r="A1904" s="9">
        <v>10</v>
      </c>
      <c r="B1904" s="9" t="s">
        <v>29</v>
      </c>
      <c r="C1904" s="9" t="s">
        <v>29</v>
      </c>
      <c r="D1904" s="9" t="s">
        <v>228</v>
      </c>
      <c r="E1904" s="9" t="s">
        <v>223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64"/>
        <v>5_25-30</v>
      </c>
      <c r="O1904" s="17" t="str">
        <f t="shared" si="165"/>
        <v>2_20-30</v>
      </c>
      <c r="P1904" s="17" t="str">
        <f t="shared" si="166"/>
        <v>02_20-30</v>
      </c>
      <c r="Q1904" s="9" t="s">
        <v>892</v>
      </c>
      <c r="R1904" s="9" t="s">
        <v>954</v>
      </c>
      <c r="S1904" s="9">
        <f t="shared" si="163"/>
        <v>290000</v>
      </c>
      <c r="T1904" s="9">
        <f t="shared" si="167"/>
        <v>3903</v>
      </c>
    </row>
    <row r="1905" spans="1:20" ht="14.45" x14ac:dyDescent="0.3">
      <c r="A1905" s="9">
        <v>20</v>
      </c>
      <c r="B1905" s="9" t="s">
        <v>29</v>
      </c>
      <c r="C1905" s="9" t="s">
        <v>29</v>
      </c>
      <c r="D1905" s="9" t="s">
        <v>228</v>
      </c>
      <c r="E1905" s="9" t="s">
        <v>223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64"/>
        <v>5_25-30</v>
      </c>
      <c r="O1905" s="17" t="str">
        <f t="shared" si="165"/>
        <v>2_20-30</v>
      </c>
      <c r="P1905" s="17" t="str">
        <f t="shared" si="166"/>
        <v>02_20-30</v>
      </c>
      <c r="Q1905" s="9" t="s">
        <v>892</v>
      </c>
      <c r="R1905" s="9" t="s">
        <v>954</v>
      </c>
      <c r="S1905" s="9">
        <f t="shared" si="163"/>
        <v>566000</v>
      </c>
      <c r="T1905" s="9">
        <f t="shared" si="167"/>
        <v>7618</v>
      </c>
    </row>
    <row r="1906" spans="1:20" ht="14.45" x14ac:dyDescent="0.3">
      <c r="A1906" s="9">
        <v>90</v>
      </c>
      <c r="B1906" s="9" t="s">
        <v>29</v>
      </c>
      <c r="C1906" s="9" t="s">
        <v>29</v>
      </c>
      <c r="D1906" s="9" t="s">
        <v>228</v>
      </c>
      <c r="E1906" s="9" t="s">
        <v>223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64"/>
        <v>5_25-30</v>
      </c>
      <c r="O1906" s="17" t="str">
        <f t="shared" si="165"/>
        <v>2_20-30</v>
      </c>
      <c r="P1906" s="17" t="str">
        <f t="shared" si="166"/>
        <v>02_20-30</v>
      </c>
      <c r="Q1906" s="9" t="s">
        <v>892</v>
      </c>
      <c r="R1906" s="9" t="s">
        <v>954</v>
      </c>
      <c r="S1906" s="9">
        <f t="shared" si="163"/>
        <v>2457000</v>
      </c>
      <c r="T1906" s="9">
        <f t="shared" si="167"/>
        <v>33069</v>
      </c>
    </row>
    <row r="1907" spans="1:20" ht="14.45" x14ac:dyDescent="0.3">
      <c r="A1907" s="9">
        <v>1250</v>
      </c>
      <c r="B1907" s="9" t="s">
        <v>29</v>
      </c>
      <c r="C1907" s="9" t="s">
        <v>29</v>
      </c>
      <c r="D1907" s="9" t="s">
        <v>228</v>
      </c>
      <c r="E1907" s="9" t="s">
        <v>223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64"/>
        <v>4_20-25</v>
      </c>
      <c r="O1907" s="17" t="str">
        <f t="shared" si="165"/>
        <v>2_20-30</v>
      </c>
      <c r="P1907" s="17" t="str">
        <f t="shared" si="166"/>
        <v>02_20-30</v>
      </c>
      <c r="Q1907" s="9" t="s">
        <v>892</v>
      </c>
      <c r="R1907" s="9" t="s">
        <v>954</v>
      </c>
      <c r="S1907" s="9">
        <f t="shared" si="163"/>
        <v>30625000</v>
      </c>
      <c r="T1907" s="9">
        <f t="shared" si="167"/>
        <v>412180</v>
      </c>
    </row>
    <row r="1908" spans="1:20" ht="14.45" x14ac:dyDescent="0.3">
      <c r="A1908" s="9">
        <v>350</v>
      </c>
      <c r="B1908" s="9" t="s">
        <v>29</v>
      </c>
      <c r="C1908" s="9" t="s">
        <v>29</v>
      </c>
      <c r="D1908" s="9" t="s">
        <v>228</v>
      </c>
      <c r="E1908" s="9" t="s">
        <v>223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64"/>
        <v>3_15-20</v>
      </c>
      <c r="O1908" s="17" t="str">
        <f t="shared" si="165"/>
        <v>1_10-20</v>
      </c>
      <c r="P1908" s="17" t="str">
        <f t="shared" si="166"/>
        <v>01_&lt;20</v>
      </c>
      <c r="Q1908" s="9" t="s">
        <v>892</v>
      </c>
      <c r="R1908" s="9" t="s">
        <v>954</v>
      </c>
      <c r="S1908" s="9">
        <f t="shared" si="163"/>
        <v>6965000</v>
      </c>
      <c r="T1908" s="9">
        <f t="shared" si="167"/>
        <v>93742</v>
      </c>
    </row>
    <row r="1909" spans="1:20" ht="14.45" x14ac:dyDescent="0.3">
      <c r="A1909" s="9">
        <v>120</v>
      </c>
      <c r="B1909" s="9" t="s">
        <v>29</v>
      </c>
      <c r="C1909" s="9" t="s">
        <v>29</v>
      </c>
      <c r="D1909" s="9" t="s">
        <v>228</v>
      </c>
      <c r="E1909" s="9" t="s">
        <v>223</v>
      </c>
      <c r="F1909" s="9" t="s">
        <v>5</v>
      </c>
      <c r="G1909" s="9" t="s">
        <v>182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64"/>
        <v>12_60-65</v>
      </c>
      <c r="O1909" s="17" t="str">
        <f t="shared" si="165"/>
        <v>6_60-70</v>
      </c>
      <c r="P1909" s="17" t="str">
        <f t="shared" si="166"/>
        <v>06_60-70</v>
      </c>
      <c r="Q1909" s="9" t="s">
        <v>892</v>
      </c>
      <c r="R1909" s="9" t="s">
        <v>954</v>
      </c>
      <c r="S1909" s="9">
        <f t="shared" si="163"/>
        <v>7200000</v>
      </c>
      <c r="T1909" s="9">
        <f t="shared" si="167"/>
        <v>96904</v>
      </c>
    </row>
    <row r="1910" spans="1:20" ht="14.45" x14ac:dyDescent="0.3">
      <c r="A1910" s="9">
        <v>250</v>
      </c>
      <c r="B1910" s="9" t="s">
        <v>29</v>
      </c>
      <c r="C1910" s="9" t="s">
        <v>29</v>
      </c>
      <c r="D1910" s="9" t="s">
        <v>228</v>
      </c>
      <c r="E1910" s="9" t="s">
        <v>223</v>
      </c>
      <c r="F1910" s="9" t="s">
        <v>5</v>
      </c>
      <c r="G1910" s="9" t="s">
        <v>182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64"/>
        <v>13_65-70</v>
      </c>
      <c r="O1910" s="17" t="str">
        <f t="shared" si="165"/>
        <v>6_60-70</v>
      </c>
      <c r="P1910" s="17" t="str">
        <f t="shared" si="166"/>
        <v>06_60-70</v>
      </c>
      <c r="Q1910" s="9" t="s">
        <v>892</v>
      </c>
      <c r="R1910" s="9" t="s">
        <v>954</v>
      </c>
      <c r="S1910" s="9">
        <f t="shared" si="163"/>
        <v>16250000</v>
      </c>
      <c r="T1910" s="9">
        <f t="shared" si="167"/>
        <v>218708</v>
      </c>
    </row>
    <row r="1911" spans="1:20" ht="14.45" x14ac:dyDescent="0.3">
      <c r="A1911" s="9">
        <v>10</v>
      </c>
      <c r="B1911" s="9" t="s">
        <v>29</v>
      </c>
      <c r="C1911" s="9" t="s">
        <v>29</v>
      </c>
      <c r="D1911" s="9" t="s">
        <v>229</v>
      </c>
      <c r="E1911" s="9" t="s">
        <v>223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64"/>
        <v>3_15-20</v>
      </c>
      <c r="O1911" s="17" t="str">
        <f t="shared" si="165"/>
        <v>1_10-20</v>
      </c>
      <c r="P1911" s="17" t="str">
        <f t="shared" si="166"/>
        <v>01_&lt;20</v>
      </c>
      <c r="Q1911" s="9" t="s">
        <v>892</v>
      </c>
      <c r="R1911" s="9" t="s">
        <v>954</v>
      </c>
      <c r="S1911" s="9">
        <f t="shared" si="163"/>
        <v>178000</v>
      </c>
      <c r="T1911" s="9">
        <f t="shared" si="167"/>
        <v>2396</v>
      </c>
    </row>
    <row r="1912" spans="1:20" ht="14.45" x14ac:dyDescent="0.3">
      <c r="A1912" s="9">
        <v>260</v>
      </c>
      <c r="B1912" s="9" t="s">
        <v>29</v>
      </c>
      <c r="C1912" s="9" t="s">
        <v>29</v>
      </c>
      <c r="D1912" s="9" t="s">
        <v>229</v>
      </c>
      <c r="E1912" s="9" t="s">
        <v>223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64"/>
        <v>3_15-20</v>
      </c>
      <c r="O1912" s="17" t="str">
        <f t="shared" si="165"/>
        <v>1_10-20</v>
      </c>
      <c r="P1912" s="17" t="str">
        <f t="shared" si="166"/>
        <v>01_&lt;20</v>
      </c>
      <c r="Q1912" s="9" t="s">
        <v>892</v>
      </c>
      <c r="R1912" s="9" t="s">
        <v>954</v>
      </c>
      <c r="S1912" s="9">
        <f t="shared" si="163"/>
        <v>5018000</v>
      </c>
      <c r="T1912" s="9">
        <f t="shared" si="167"/>
        <v>67537</v>
      </c>
    </row>
    <row r="1913" spans="1:20" ht="14.45" x14ac:dyDescent="0.3">
      <c r="A1913" s="9">
        <v>160</v>
      </c>
      <c r="B1913" s="9" t="s">
        <v>29</v>
      </c>
      <c r="C1913" s="9" t="s">
        <v>29</v>
      </c>
      <c r="D1913" s="9" t="s">
        <v>229</v>
      </c>
      <c r="E1913" s="9" t="s">
        <v>223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64"/>
        <v>4_20-25</v>
      </c>
      <c r="O1913" s="17" t="str">
        <f t="shared" si="165"/>
        <v>2_20-30</v>
      </c>
      <c r="P1913" s="17" t="str">
        <f t="shared" si="166"/>
        <v>02_20-30</v>
      </c>
      <c r="Q1913" s="9" t="s">
        <v>892</v>
      </c>
      <c r="R1913" s="9" t="s">
        <v>954</v>
      </c>
      <c r="S1913" s="9">
        <f t="shared" si="163"/>
        <v>3408000</v>
      </c>
      <c r="T1913" s="9">
        <f t="shared" si="167"/>
        <v>45868</v>
      </c>
    </row>
    <row r="1914" spans="1:20" ht="14.45" x14ac:dyDescent="0.3">
      <c r="A1914" s="9">
        <v>670</v>
      </c>
      <c r="B1914" s="9" t="s">
        <v>29</v>
      </c>
      <c r="C1914" s="9" t="s">
        <v>29</v>
      </c>
      <c r="D1914" s="9" t="s">
        <v>229</v>
      </c>
      <c r="E1914" s="9" t="s">
        <v>227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64"/>
        <v>5_25-30</v>
      </c>
      <c r="O1914" s="17" t="str">
        <f t="shared" si="165"/>
        <v>2_20-30</v>
      </c>
      <c r="P1914" s="17" t="str">
        <f t="shared" si="166"/>
        <v>02_20-30</v>
      </c>
      <c r="Q1914" s="9" t="s">
        <v>892</v>
      </c>
      <c r="R1914" s="9" t="s">
        <v>954</v>
      </c>
      <c r="S1914" s="9">
        <f t="shared" si="163"/>
        <v>17152000</v>
      </c>
      <c r="T1914" s="9">
        <f t="shared" si="167"/>
        <v>230848</v>
      </c>
    </row>
    <row r="1915" spans="1:20" ht="14.45" x14ac:dyDescent="0.3">
      <c r="A1915" s="9">
        <v>2610</v>
      </c>
      <c r="B1915" s="9" t="s">
        <v>29</v>
      </c>
      <c r="C1915" s="9" t="s">
        <v>29</v>
      </c>
      <c r="D1915" s="9" t="s">
        <v>229</v>
      </c>
      <c r="E1915" s="9" t="s">
        <v>227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64"/>
        <v>5_25-30</v>
      </c>
      <c r="O1915" s="17" t="str">
        <f t="shared" si="165"/>
        <v>2_20-30</v>
      </c>
      <c r="P1915" s="17" t="str">
        <f t="shared" si="166"/>
        <v>02_20-30</v>
      </c>
      <c r="Q1915" s="9" t="s">
        <v>892</v>
      </c>
      <c r="R1915" s="9" t="s">
        <v>954</v>
      </c>
      <c r="S1915" s="9">
        <f t="shared" si="163"/>
        <v>69687000</v>
      </c>
      <c r="T1915" s="9">
        <f t="shared" si="167"/>
        <v>937914</v>
      </c>
    </row>
    <row r="1916" spans="1:20" ht="14.45" x14ac:dyDescent="0.3">
      <c r="A1916" s="9">
        <v>870</v>
      </c>
      <c r="B1916" s="9" t="s">
        <v>29</v>
      </c>
      <c r="C1916" s="9" t="s">
        <v>29</v>
      </c>
      <c r="D1916" s="9" t="s">
        <v>228</v>
      </c>
      <c r="E1916" s="9" t="s">
        <v>227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64"/>
        <v>6_30-35</v>
      </c>
      <c r="O1916" s="17" t="str">
        <f t="shared" si="165"/>
        <v>3_30-40</v>
      </c>
      <c r="P1916" s="17" t="str">
        <f t="shared" si="166"/>
        <v>03_30-40</v>
      </c>
      <c r="Q1916" s="9" t="s">
        <v>892</v>
      </c>
      <c r="R1916" s="9" t="s">
        <v>954</v>
      </c>
      <c r="S1916" s="9">
        <f t="shared" si="163"/>
        <v>26204400</v>
      </c>
      <c r="T1916" s="9">
        <f t="shared" si="167"/>
        <v>352684</v>
      </c>
    </row>
    <row r="1917" spans="1:20" ht="14.45" x14ac:dyDescent="0.3">
      <c r="A1917" s="9">
        <v>1221</v>
      </c>
      <c r="B1917" s="9" t="s">
        <v>0</v>
      </c>
      <c r="C1917" s="9" t="s">
        <v>872</v>
      </c>
      <c r="D1917" s="9" t="s">
        <v>228</v>
      </c>
      <c r="E1917" s="9" t="s">
        <v>223</v>
      </c>
      <c r="F1917" s="9" t="s">
        <v>5</v>
      </c>
      <c r="G1917" s="9" t="s">
        <v>76</v>
      </c>
      <c r="H1917" s="9" t="s">
        <v>2</v>
      </c>
      <c r="I1917" s="9">
        <v>14</v>
      </c>
      <c r="J1917" s="9" t="s">
        <v>4</v>
      </c>
      <c r="L1917" s="9" t="s">
        <v>46</v>
      </c>
      <c r="M1917" s="9">
        <v>26294</v>
      </c>
      <c r="N1917" s="17" t="str">
        <f t="shared" ref="N1917" si="168">CONCATENATE(ROUNDDOWN(M1917/5000,0),"_",ROUNDDOWN(M1917/5000,0)*5,"-",ROUNDUP((M1917+1)/5000,0)*5)</f>
        <v>5_25-30</v>
      </c>
      <c r="O1917" s="17" t="str">
        <f t="shared" ref="O1917" si="169">CONCATENATE(ROUNDDOWN(M1917/10000,0),"_",ROUNDDOWN(M1917/10000,0)*10,"-",ROUNDUP((M1917+1)/10000,0)*10)</f>
        <v>2_20-30</v>
      </c>
      <c r="P1917" s="17" t="str">
        <f t="shared" ref="P1917" si="170">IF(M1917&lt;20000,"01_&lt;20",IF(M1917&lt;80000,CONCATENATE(IF((ROUNDDOWN(M1917/10000,0)+1)&lt;10,0,),ROUNDDOWN(M1917/10000,0),"_",ROUNDDOWN(M1917/10000,0)*10,"-",ROUNDUP((M1917+1)/10000,0)*10),"08_80&gt;"))</f>
        <v>02_20-30</v>
      </c>
      <c r="Q1917" s="9" t="s">
        <v>957</v>
      </c>
      <c r="R1917" s="9" t="s">
        <v>954</v>
      </c>
      <c r="S1917" s="9">
        <f t="shared" si="163"/>
        <v>32104974</v>
      </c>
      <c r="T1917" s="9">
        <f>ROUND(S1917/73.8,0)</f>
        <v>435027</v>
      </c>
    </row>
    <row r="1918" spans="1:20" ht="14.45" x14ac:dyDescent="0.3">
      <c r="A1918" s="9">
        <v>1308</v>
      </c>
      <c r="B1918" s="9" t="s">
        <v>0</v>
      </c>
      <c r="C1918" s="9" t="s">
        <v>873</v>
      </c>
      <c r="D1918" s="9" t="s">
        <v>224</v>
      </c>
      <c r="E1918" s="9" t="s">
        <v>223</v>
      </c>
      <c r="F1918" s="9" t="s">
        <v>5</v>
      </c>
      <c r="G1918" s="9" t="s">
        <v>798</v>
      </c>
      <c r="H1918" s="9" t="s">
        <v>2</v>
      </c>
      <c r="I1918" s="9">
        <v>15</v>
      </c>
      <c r="J1918" s="9" t="s">
        <v>4</v>
      </c>
      <c r="L1918" s="9" t="s">
        <v>46</v>
      </c>
      <c r="M1918" s="9">
        <v>27893</v>
      </c>
      <c r="N1918" s="17" t="str">
        <f t="shared" ref="N1918" si="171">CONCATENATE(ROUNDDOWN(M1918/5000,0),"_",ROUNDDOWN(M1918/5000,0)*5,"-",ROUNDUP((M1918+1)/5000,0)*5)</f>
        <v>5_25-30</v>
      </c>
      <c r="O1918" s="17" t="str">
        <f t="shared" ref="O1918" si="172">CONCATENATE(ROUNDDOWN(M1918/10000,0),"_",ROUNDDOWN(M1918/10000,0)*10,"-",ROUNDUP((M1918+1)/10000,0)*10)</f>
        <v>2_20-30</v>
      </c>
      <c r="P1918" s="17" t="str">
        <f t="shared" ref="P1918" si="173">IF(M1918&lt;20000,"01_&lt;20",IF(M1918&lt;80000,CONCATENATE(IF((ROUNDDOWN(M1918/10000,0)+1)&lt;10,0,),ROUNDDOWN(M1918/10000,0),"_",ROUNDDOWN(M1918/10000,0)*10,"-",ROUNDUP((M1918+1)/10000,0)*10),"08_80&gt;"))</f>
        <v>02_20-30</v>
      </c>
      <c r="Q1918" s="9" t="s">
        <v>957</v>
      </c>
      <c r="R1918" s="9" t="s">
        <v>954</v>
      </c>
      <c r="S1918" s="9">
        <f t="shared" si="163"/>
        <v>36484044</v>
      </c>
      <c r="T1918" s="9">
        <f t="shared" ref="T1918:T1981" si="174">ROUND(S1918/73.8,0)</f>
        <v>494364</v>
      </c>
    </row>
    <row r="1919" spans="1:20" ht="14.45" x14ac:dyDescent="0.3">
      <c r="A1919" s="9">
        <v>646</v>
      </c>
      <c r="B1919" s="9" t="s">
        <v>0</v>
      </c>
      <c r="C1919" s="9" t="s">
        <v>171</v>
      </c>
      <c r="D1919" s="9" t="s">
        <v>224</v>
      </c>
      <c r="E1919" s="9" t="s">
        <v>223</v>
      </c>
      <c r="F1919" s="9" t="s">
        <v>1</v>
      </c>
      <c r="G1919" s="9" t="s">
        <v>59</v>
      </c>
      <c r="H1919" s="9" t="s">
        <v>2</v>
      </c>
      <c r="I1919" s="9">
        <v>15</v>
      </c>
      <c r="J1919" s="9" t="s">
        <v>4</v>
      </c>
      <c r="L1919" s="9" t="s">
        <v>50</v>
      </c>
      <c r="M1919" s="9">
        <v>25220</v>
      </c>
      <c r="N1919" s="17" t="str">
        <f t="shared" ref="N1919:N1982" si="175">CONCATENATE(ROUNDDOWN(M1919/5000,0),"_",ROUNDDOWN(M1919/5000,0)*5,"-",ROUNDUP((M1919+1)/5000,0)*5)</f>
        <v>5_25-30</v>
      </c>
      <c r="O1919" s="17" t="str">
        <f t="shared" ref="O1919:O1982" si="176">CONCATENATE(ROUNDDOWN(M1919/10000,0),"_",ROUNDDOWN(M1919/10000,0)*10,"-",ROUNDUP((M1919+1)/10000,0)*10)</f>
        <v>2_20-30</v>
      </c>
      <c r="P1919" s="17" t="str">
        <f t="shared" ref="P1919:P1982" si="177">IF(M1919&lt;20000,"01_&lt;20",IF(M1919&lt;80000,CONCATENATE(IF((ROUNDDOWN(M1919/10000,0)+1)&lt;10,0,),ROUNDDOWN(M1919/10000,0),"_",ROUNDDOWN(M1919/10000,0)*10,"-",ROUNDUP((M1919+1)/10000,0)*10),"08_80&gt;"))</f>
        <v>02_20-30</v>
      </c>
      <c r="Q1919" s="9" t="s">
        <v>957</v>
      </c>
      <c r="R1919" s="9" t="s">
        <v>954</v>
      </c>
      <c r="S1919" s="9">
        <f t="shared" si="163"/>
        <v>16292120</v>
      </c>
      <c r="T1919" s="9">
        <f t="shared" si="174"/>
        <v>220760</v>
      </c>
    </row>
    <row r="1920" spans="1:20" ht="14.45" x14ac:dyDescent="0.3">
      <c r="A1920" s="9">
        <v>23</v>
      </c>
      <c r="B1920" s="9" t="s">
        <v>0</v>
      </c>
      <c r="C1920" s="9" t="s">
        <v>443</v>
      </c>
      <c r="D1920" s="9" t="s">
        <v>224</v>
      </c>
      <c r="E1920" s="9" t="s">
        <v>223</v>
      </c>
      <c r="F1920" s="9" t="s">
        <v>1</v>
      </c>
      <c r="G1920" s="9" t="s">
        <v>97</v>
      </c>
      <c r="H1920" s="9" t="s">
        <v>2</v>
      </c>
      <c r="I1920" s="9">
        <v>15</v>
      </c>
      <c r="J1920" s="9" t="s">
        <v>8</v>
      </c>
      <c r="L1920" s="9" t="s">
        <v>50</v>
      </c>
      <c r="M1920" s="9">
        <v>39741</v>
      </c>
      <c r="N1920" s="17" t="str">
        <f t="shared" si="175"/>
        <v>7_35-40</v>
      </c>
      <c r="O1920" s="17" t="str">
        <f t="shared" si="176"/>
        <v>3_30-40</v>
      </c>
      <c r="P1920" s="17" t="str">
        <f t="shared" si="177"/>
        <v>03_30-40</v>
      </c>
      <c r="Q1920" s="9" t="s">
        <v>957</v>
      </c>
      <c r="R1920" s="9" t="s">
        <v>954</v>
      </c>
      <c r="S1920" s="9">
        <f t="shared" si="163"/>
        <v>914043</v>
      </c>
      <c r="T1920" s="9">
        <f t="shared" si="174"/>
        <v>12385</v>
      </c>
    </row>
    <row r="1921" spans="1:20" ht="14.45" x14ac:dyDescent="0.3">
      <c r="A1921" s="9">
        <v>124</v>
      </c>
      <c r="B1921" s="9" t="s">
        <v>0</v>
      </c>
      <c r="C1921" s="9" t="s">
        <v>442</v>
      </c>
      <c r="D1921" s="9" t="s">
        <v>222</v>
      </c>
      <c r="E1921" s="9" t="s">
        <v>223</v>
      </c>
      <c r="F1921" s="9" t="s">
        <v>1</v>
      </c>
      <c r="G1921" s="9" t="s">
        <v>97</v>
      </c>
      <c r="H1921" s="9" t="s">
        <v>875</v>
      </c>
      <c r="I1921" s="9">
        <v>15</v>
      </c>
      <c r="J1921" s="9" t="s">
        <v>8</v>
      </c>
      <c r="L1921" s="9" t="s">
        <v>50</v>
      </c>
      <c r="M1921" s="9">
        <v>42667</v>
      </c>
      <c r="N1921" s="17" t="str">
        <f t="shared" si="175"/>
        <v>8_40-45</v>
      </c>
      <c r="O1921" s="17" t="str">
        <f t="shared" si="176"/>
        <v>4_40-50</v>
      </c>
      <c r="P1921" s="17" t="str">
        <f t="shared" si="177"/>
        <v>04_40-50</v>
      </c>
      <c r="Q1921" s="9" t="s">
        <v>957</v>
      </c>
      <c r="R1921" s="9" t="s">
        <v>954</v>
      </c>
      <c r="S1921" s="9">
        <f t="shared" si="163"/>
        <v>5290708</v>
      </c>
      <c r="T1921" s="9">
        <f t="shared" si="174"/>
        <v>71690</v>
      </c>
    </row>
    <row r="1922" spans="1:20" ht="14.45" x14ac:dyDescent="0.3">
      <c r="A1922" s="9">
        <v>3</v>
      </c>
      <c r="B1922" s="9" t="s">
        <v>0</v>
      </c>
      <c r="C1922" s="9" t="s">
        <v>123</v>
      </c>
      <c r="D1922" s="9" t="s">
        <v>224</v>
      </c>
      <c r="E1922" s="9" t="s">
        <v>223</v>
      </c>
      <c r="F1922" s="9" t="s">
        <v>1</v>
      </c>
      <c r="G1922" s="9" t="s">
        <v>97</v>
      </c>
      <c r="H1922" s="9" t="s">
        <v>2</v>
      </c>
      <c r="I1922" s="9">
        <v>15</v>
      </c>
      <c r="J1922" s="9" t="s">
        <v>91</v>
      </c>
      <c r="L1922" s="9" t="s">
        <v>50</v>
      </c>
      <c r="M1922" s="9">
        <v>42873</v>
      </c>
      <c r="N1922" s="17" t="str">
        <f t="shared" si="175"/>
        <v>8_40-45</v>
      </c>
      <c r="O1922" s="17" t="str">
        <f t="shared" si="176"/>
        <v>4_40-50</v>
      </c>
      <c r="P1922" s="17" t="str">
        <f t="shared" si="177"/>
        <v>04_40-50</v>
      </c>
      <c r="Q1922" s="9" t="s">
        <v>957</v>
      </c>
      <c r="R1922" s="9" t="s">
        <v>954</v>
      </c>
      <c r="S1922" s="9">
        <f t="shared" si="163"/>
        <v>128619</v>
      </c>
      <c r="T1922" s="9">
        <f t="shared" si="174"/>
        <v>1743</v>
      </c>
    </row>
    <row r="1923" spans="1:20" ht="14.45" x14ac:dyDescent="0.3">
      <c r="A1923" s="9">
        <v>1077</v>
      </c>
      <c r="B1923" s="9" t="s">
        <v>0</v>
      </c>
      <c r="C1923" s="9" t="s">
        <v>226</v>
      </c>
      <c r="D1923" s="9" t="s">
        <v>224</v>
      </c>
      <c r="E1923" s="9" t="s">
        <v>223</v>
      </c>
      <c r="F1923" s="9" t="s">
        <v>5</v>
      </c>
      <c r="G1923" s="9" t="s">
        <v>182</v>
      </c>
      <c r="H1923" s="9" t="s">
        <v>2</v>
      </c>
      <c r="I1923" s="9">
        <v>15</v>
      </c>
      <c r="J1923" s="9" t="s">
        <v>8</v>
      </c>
      <c r="L1923" s="9" t="s">
        <v>50</v>
      </c>
      <c r="M1923" s="9">
        <v>42484</v>
      </c>
      <c r="N1923" s="17" t="str">
        <f t="shared" si="175"/>
        <v>8_40-45</v>
      </c>
      <c r="O1923" s="17" t="str">
        <f t="shared" si="176"/>
        <v>4_40-50</v>
      </c>
      <c r="P1923" s="17" t="str">
        <f t="shared" si="177"/>
        <v>04_40-50</v>
      </c>
      <c r="Q1923" s="9" t="s">
        <v>957</v>
      </c>
      <c r="R1923" s="9" t="s">
        <v>954</v>
      </c>
      <c r="S1923" s="9">
        <f t="shared" ref="S1923:S1986" si="178">M1923*A1923</f>
        <v>45755268</v>
      </c>
      <c r="T1923" s="9">
        <f t="shared" si="174"/>
        <v>619990</v>
      </c>
    </row>
    <row r="1924" spans="1:20" ht="14.45" x14ac:dyDescent="0.3">
      <c r="A1924" s="9">
        <v>343</v>
      </c>
      <c r="B1924" s="9" t="s">
        <v>0</v>
      </c>
      <c r="C1924" s="9" t="s">
        <v>509</v>
      </c>
      <c r="D1924" s="9" t="s">
        <v>222</v>
      </c>
      <c r="E1924" s="9" t="s">
        <v>223</v>
      </c>
      <c r="F1924" s="9" t="s">
        <v>5</v>
      </c>
      <c r="G1924" s="9" t="s">
        <v>182</v>
      </c>
      <c r="H1924" s="9" t="s">
        <v>337</v>
      </c>
      <c r="I1924" s="9">
        <v>15</v>
      </c>
      <c r="J1924" s="9" t="s">
        <v>8</v>
      </c>
      <c r="L1924" s="9" t="s">
        <v>50</v>
      </c>
      <c r="M1924" s="9">
        <v>46159</v>
      </c>
      <c r="N1924" s="17" t="str">
        <f t="shared" si="175"/>
        <v>9_45-50</v>
      </c>
      <c r="O1924" s="17" t="str">
        <f t="shared" si="176"/>
        <v>4_40-50</v>
      </c>
      <c r="P1924" s="17" t="str">
        <f t="shared" si="177"/>
        <v>04_40-50</v>
      </c>
      <c r="Q1924" s="9" t="s">
        <v>957</v>
      </c>
      <c r="R1924" s="9" t="s">
        <v>954</v>
      </c>
      <c r="S1924" s="9">
        <f t="shared" si="178"/>
        <v>15832537</v>
      </c>
      <c r="T1924" s="9">
        <f t="shared" si="174"/>
        <v>214533</v>
      </c>
    </row>
    <row r="1925" spans="1:20" ht="14.45" x14ac:dyDescent="0.3">
      <c r="A1925" s="9">
        <v>189</v>
      </c>
      <c r="B1925" s="9" t="s">
        <v>0</v>
      </c>
      <c r="C1925" s="9" t="s">
        <v>329</v>
      </c>
      <c r="D1925" s="9" t="s">
        <v>224</v>
      </c>
      <c r="E1925" s="9" t="s">
        <v>223</v>
      </c>
      <c r="F1925" s="9" t="s">
        <v>5</v>
      </c>
      <c r="G1925" s="9" t="s">
        <v>76</v>
      </c>
      <c r="H1925" s="9" t="s">
        <v>2</v>
      </c>
      <c r="I1925" s="9">
        <v>17</v>
      </c>
      <c r="J1925" s="9" t="s">
        <v>6</v>
      </c>
      <c r="L1925" s="9" t="s">
        <v>46</v>
      </c>
      <c r="M1925" s="9">
        <v>35496</v>
      </c>
      <c r="N1925" s="17" t="str">
        <f t="shared" si="175"/>
        <v>7_35-40</v>
      </c>
      <c r="O1925" s="17" t="str">
        <f t="shared" si="176"/>
        <v>3_30-40</v>
      </c>
      <c r="P1925" s="17" t="str">
        <f t="shared" si="177"/>
        <v>03_30-40</v>
      </c>
      <c r="Q1925" s="9" t="s">
        <v>957</v>
      </c>
      <c r="R1925" s="9" t="s">
        <v>954</v>
      </c>
      <c r="S1925" s="9">
        <f t="shared" si="178"/>
        <v>6708744</v>
      </c>
      <c r="T1925" s="9">
        <f t="shared" si="174"/>
        <v>90904</v>
      </c>
    </row>
    <row r="1926" spans="1:20" ht="14.45" x14ac:dyDescent="0.3">
      <c r="A1926" s="9">
        <v>1309</v>
      </c>
      <c r="B1926" s="9" t="s">
        <v>0</v>
      </c>
      <c r="C1926" s="9" t="s">
        <v>446</v>
      </c>
      <c r="D1926" s="9" t="s">
        <v>224</v>
      </c>
      <c r="E1926" s="9" t="s">
        <v>223</v>
      </c>
      <c r="F1926" s="9" t="s">
        <v>5</v>
      </c>
      <c r="G1926" s="9" t="s">
        <v>182</v>
      </c>
      <c r="H1926" s="9" t="s">
        <v>2</v>
      </c>
      <c r="I1926" s="9">
        <v>17</v>
      </c>
      <c r="J1926" s="9" t="s">
        <v>8</v>
      </c>
      <c r="L1926" s="9" t="s">
        <v>50</v>
      </c>
      <c r="M1926" s="9">
        <v>50034</v>
      </c>
      <c r="N1926" s="17" t="str">
        <f t="shared" si="175"/>
        <v>10_50-55</v>
      </c>
      <c r="O1926" s="17" t="str">
        <f t="shared" si="176"/>
        <v>5_50-60</v>
      </c>
      <c r="P1926" s="17" t="str">
        <f t="shared" si="177"/>
        <v>05_50-60</v>
      </c>
      <c r="Q1926" s="9" t="s">
        <v>957</v>
      </c>
      <c r="R1926" s="9" t="s">
        <v>954</v>
      </c>
      <c r="S1926" s="9">
        <f t="shared" si="178"/>
        <v>65494506</v>
      </c>
      <c r="T1926" s="9">
        <f t="shared" si="174"/>
        <v>887459</v>
      </c>
    </row>
    <row r="1927" spans="1:20" ht="14.45" x14ac:dyDescent="0.3">
      <c r="A1927" s="9">
        <v>283</v>
      </c>
      <c r="B1927" s="9" t="s">
        <v>0</v>
      </c>
      <c r="C1927" s="9" t="s">
        <v>799</v>
      </c>
      <c r="D1927" s="9" t="s">
        <v>228</v>
      </c>
      <c r="E1927" s="9" t="s">
        <v>223</v>
      </c>
      <c r="F1927" s="9" t="s">
        <v>5</v>
      </c>
      <c r="G1927" s="9" t="s">
        <v>182</v>
      </c>
      <c r="H1927" s="9" t="s">
        <v>2</v>
      </c>
      <c r="I1927" s="9">
        <v>14</v>
      </c>
      <c r="J1927" s="9" t="s">
        <v>8</v>
      </c>
      <c r="L1927" s="9" t="s">
        <v>50</v>
      </c>
      <c r="M1927" s="9">
        <v>43805</v>
      </c>
      <c r="N1927" s="17" t="str">
        <f t="shared" si="175"/>
        <v>8_40-45</v>
      </c>
      <c r="O1927" s="17" t="str">
        <f t="shared" si="176"/>
        <v>4_40-50</v>
      </c>
      <c r="P1927" s="17" t="str">
        <f t="shared" si="177"/>
        <v>04_40-50</v>
      </c>
      <c r="Q1927" s="9" t="s">
        <v>957</v>
      </c>
      <c r="R1927" s="9" t="s">
        <v>954</v>
      </c>
      <c r="S1927" s="9">
        <f t="shared" si="178"/>
        <v>12396815</v>
      </c>
      <c r="T1927" s="9">
        <f t="shared" si="174"/>
        <v>167979</v>
      </c>
    </row>
    <row r="1928" spans="1:20" ht="14.45" x14ac:dyDescent="0.3">
      <c r="A1928" s="9">
        <v>46</v>
      </c>
      <c r="B1928" s="9" t="s">
        <v>0</v>
      </c>
      <c r="C1928" s="9" t="s">
        <v>535</v>
      </c>
      <c r="D1928" s="9" t="s">
        <v>228</v>
      </c>
      <c r="E1928" s="9" t="s">
        <v>223</v>
      </c>
      <c r="F1928" s="9" t="s">
        <v>5</v>
      </c>
      <c r="G1928" s="9" t="s">
        <v>518</v>
      </c>
      <c r="H1928" s="9" t="s">
        <v>2</v>
      </c>
      <c r="I1928" s="9">
        <v>14</v>
      </c>
      <c r="J1928" s="9" t="s">
        <v>8</v>
      </c>
      <c r="L1928" s="9" t="s">
        <v>50</v>
      </c>
      <c r="M1928" s="9">
        <v>50899</v>
      </c>
      <c r="N1928" s="17" t="str">
        <f t="shared" si="175"/>
        <v>10_50-55</v>
      </c>
      <c r="O1928" s="17" t="str">
        <f t="shared" si="176"/>
        <v>5_50-60</v>
      </c>
      <c r="P1928" s="17" t="str">
        <f t="shared" si="177"/>
        <v>05_50-60</v>
      </c>
      <c r="Q1928" s="9" t="s">
        <v>957</v>
      </c>
      <c r="R1928" s="9" t="s">
        <v>954</v>
      </c>
      <c r="S1928" s="9">
        <f t="shared" si="178"/>
        <v>2341354</v>
      </c>
      <c r="T1928" s="9">
        <f t="shared" si="174"/>
        <v>31726</v>
      </c>
    </row>
    <row r="1929" spans="1:20" ht="14.45" x14ac:dyDescent="0.3">
      <c r="A1929" s="9">
        <v>1163</v>
      </c>
      <c r="B1929" s="9" t="s">
        <v>0</v>
      </c>
      <c r="C1929" s="9" t="s">
        <v>482</v>
      </c>
      <c r="D1929" s="9" t="s">
        <v>224</v>
      </c>
      <c r="E1929" s="9" t="s">
        <v>223</v>
      </c>
      <c r="F1929" s="9" t="s">
        <v>1</v>
      </c>
      <c r="G1929" s="9" t="s">
        <v>303</v>
      </c>
      <c r="H1929" s="9" t="s">
        <v>2</v>
      </c>
      <c r="I1929" s="9">
        <v>15</v>
      </c>
      <c r="J1929" s="9" t="s">
        <v>8</v>
      </c>
      <c r="L1929" s="9" t="s">
        <v>50</v>
      </c>
      <c r="M1929" s="9">
        <v>54235</v>
      </c>
      <c r="N1929" s="17" t="str">
        <f t="shared" si="175"/>
        <v>10_50-55</v>
      </c>
      <c r="O1929" s="17" t="str">
        <f t="shared" si="176"/>
        <v>5_50-60</v>
      </c>
      <c r="P1929" s="17" t="str">
        <f t="shared" si="177"/>
        <v>05_50-60</v>
      </c>
      <c r="Q1929" s="9" t="s">
        <v>957</v>
      </c>
      <c r="R1929" s="9" t="s">
        <v>954</v>
      </c>
      <c r="S1929" s="9">
        <f t="shared" si="178"/>
        <v>63075305</v>
      </c>
      <c r="T1929" s="9">
        <f t="shared" si="174"/>
        <v>854679</v>
      </c>
    </row>
    <row r="1930" spans="1:20" ht="14.45" x14ac:dyDescent="0.3">
      <c r="A1930" s="9">
        <v>8</v>
      </c>
      <c r="B1930" s="9" t="s">
        <v>0</v>
      </c>
      <c r="C1930" s="9" t="s">
        <v>800</v>
      </c>
      <c r="D1930" s="9" t="s">
        <v>222</v>
      </c>
      <c r="E1930" s="9" t="s">
        <v>223</v>
      </c>
      <c r="F1930" s="9" t="s">
        <v>1</v>
      </c>
      <c r="G1930" s="9" t="s">
        <v>303</v>
      </c>
      <c r="H1930" s="9" t="s">
        <v>801</v>
      </c>
      <c r="I1930" s="9">
        <v>15</v>
      </c>
      <c r="J1930" s="9" t="s">
        <v>8</v>
      </c>
      <c r="L1930" s="9" t="s">
        <v>50</v>
      </c>
      <c r="M1930" s="9">
        <v>57645</v>
      </c>
      <c r="N1930" s="17" t="str">
        <f t="shared" si="175"/>
        <v>11_55-60</v>
      </c>
      <c r="O1930" s="17" t="str">
        <f t="shared" si="176"/>
        <v>5_50-60</v>
      </c>
      <c r="P1930" s="17" t="str">
        <f t="shared" si="177"/>
        <v>05_50-60</v>
      </c>
      <c r="Q1930" s="9" t="s">
        <v>957</v>
      </c>
      <c r="R1930" s="9" t="s">
        <v>954</v>
      </c>
      <c r="S1930" s="9">
        <f t="shared" si="178"/>
        <v>461160</v>
      </c>
      <c r="T1930" s="9">
        <f t="shared" si="174"/>
        <v>6249</v>
      </c>
    </row>
    <row r="1931" spans="1:20" ht="14.45" x14ac:dyDescent="0.3">
      <c r="A1931" s="9">
        <v>13</v>
      </c>
      <c r="B1931" s="9" t="s">
        <v>0</v>
      </c>
      <c r="C1931" s="9" t="s">
        <v>510</v>
      </c>
      <c r="D1931" s="9" t="s">
        <v>222</v>
      </c>
      <c r="E1931" s="9" t="s">
        <v>223</v>
      </c>
      <c r="F1931" s="9" t="s">
        <v>5</v>
      </c>
      <c r="G1931" s="9" t="s">
        <v>182</v>
      </c>
      <c r="H1931" s="9" t="s">
        <v>331</v>
      </c>
      <c r="I1931" s="9">
        <v>15</v>
      </c>
      <c r="J1931" s="9" t="s">
        <v>8</v>
      </c>
      <c r="L1931" s="9" t="s">
        <v>50</v>
      </c>
      <c r="M1931" s="9">
        <v>50931</v>
      </c>
      <c r="N1931" s="17" t="str">
        <f t="shared" si="175"/>
        <v>10_50-55</v>
      </c>
      <c r="O1931" s="17" t="str">
        <f t="shared" si="176"/>
        <v>5_50-60</v>
      </c>
      <c r="P1931" s="17" t="str">
        <f t="shared" si="177"/>
        <v>05_50-60</v>
      </c>
      <c r="Q1931" s="9" t="s">
        <v>957</v>
      </c>
      <c r="R1931" s="9" t="s">
        <v>954</v>
      </c>
      <c r="S1931" s="9">
        <f t="shared" si="178"/>
        <v>662103</v>
      </c>
      <c r="T1931" s="9">
        <f t="shared" si="174"/>
        <v>8972</v>
      </c>
    </row>
    <row r="1932" spans="1:20" ht="14.45" x14ac:dyDescent="0.3">
      <c r="A1932" s="9">
        <v>247</v>
      </c>
      <c r="B1932" s="9" t="s">
        <v>0</v>
      </c>
      <c r="C1932" s="9" t="s">
        <v>878</v>
      </c>
      <c r="D1932" s="9" t="s">
        <v>224</v>
      </c>
      <c r="E1932" s="9" t="s">
        <v>223</v>
      </c>
      <c r="F1932" s="9" t="s">
        <v>5</v>
      </c>
      <c r="G1932" s="9" t="s">
        <v>518</v>
      </c>
      <c r="H1932" s="9" t="s">
        <v>2</v>
      </c>
      <c r="I1932" s="9">
        <v>17</v>
      </c>
      <c r="J1932" s="9" t="s">
        <v>8</v>
      </c>
      <c r="L1932" s="9" t="s">
        <v>50</v>
      </c>
      <c r="M1932" s="9">
        <v>62330</v>
      </c>
      <c r="N1932" s="17" t="str">
        <f t="shared" si="175"/>
        <v>12_60-65</v>
      </c>
      <c r="O1932" s="17" t="str">
        <f t="shared" si="176"/>
        <v>6_60-70</v>
      </c>
      <c r="P1932" s="17" t="str">
        <f t="shared" si="177"/>
        <v>06_60-70</v>
      </c>
      <c r="Q1932" s="9" t="s">
        <v>957</v>
      </c>
      <c r="R1932" s="9" t="s">
        <v>954</v>
      </c>
      <c r="S1932" s="9">
        <f t="shared" si="178"/>
        <v>15395510</v>
      </c>
      <c r="T1932" s="9">
        <f t="shared" si="174"/>
        <v>208611</v>
      </c>
    </row>
    <row r="1933" spans="1:20" ht="14.45" x14ac:dyDescent="0.3">
      <c r="A1933" s="9">
        <v>11</v>
      </c>
      <c r="B1933" s="9" t="s">
        <v>0</v>
      </c>
      <c r="C1933" s="9" t="s">
        <v>483</v>
      </c>
      <c r="D1933" s="9" t="s">
        <v>225</v>
      </c>
      <c r="E1933" s="9" t="s">
        <v>223</v>
      </c>
      <c r="F1933" s="9" t="s">
        <v>1</v>
      </c>
      <c r="G1933" s="9" t="s">
        <v>97</v>
      </c>
      <c r="H1933" s="9" t="s">
        <v>112</v>
      </c>
      <c r="I1933" s="9">
        <v>15</v>
      </c>
      <c r="J1933" s="9" t="s">
        <v>8</v>
      </c>
      <c r="L1933" s="9" t="s">
        <v>50</v>
      </c>
      <c r="M1933" s="9">
        <v>64664</v>
      </c>
      <c r="N1933" s="17" t="str">
        <f t="shared" si="175"/>
        <v>12_60-65</v>
      </c>
      <c r="O1933" s="17" t="str">
        <f t="shared" si="176"/>
        <v>6_60-70</v>
      </c>
      <c r="P1933" s="17" t="str">
        <f t="shared" si="177"/>
        <v>06_60-70</v>
      </c>
      <c r="Q1933" s="9" t="s">
        <v>957</v>
      </c>
      <c r="R1933" s="9" t="s">
        <v>954</v>
      </c>
      <c r="S1933" s="9">
        <f t="shared" si="178"/>
        <v>711304</v>
      </c>
      <c r="T1933" s="9">
        <f t="shared" si="174"/>
        <v>9638</v>
      </c>
    </row>
    <row r="1934" spans="1:20" ht="14.45" x14ac:dyDescent="0.3">
      <c r="A1934" s="9">
        <v>3224</v>
      </c>
      <c r="B1934" s="9" t="s">
        <v>0</v>
      </c>
      <c r="C1934" s="9" t="s">
        <v>958</v>
      </c>
      <c r="D1934" s="9" t="s">
        <v>225</v>
      </c>
      <c r="E1934" s="9" t="s">
        <v>223</v>
      </c>
      <c r="F1934" s="9" t="s">
        <v>1</v>
      </c>
      <c r="G1934" s="9" t="s">
        <v>661</v>
      </c>
      <c r="H1934" s="9" t="s">
        <v>112</v>
      </c>
      <c r="I1934" s="9">
        <v>15</v>
      </c>
      <c r="J1934" s="9" t="s">
        <v>8</v>
      </c>
      <c r="L1934" s="9" t="s">
        <v>50</v>
      </c>
      <c r="M1934" s="9">
        <v>58990</v>
      </c>
      <c r="N1934" s="17" t="str">
        <f t="shared" si="175"/>
        <v>11_55-60</v>
      </c>
      <c r="O1934" s="17" t="str">
        <f t="shared" si="176"/>
        <v>5_50-60</v>
      </c>
      <c r="P1934" s="17" t="str">
        <f t="shared" si="177"/>
        <v>05_50-60</v>
      </c>
      <c r="Q1934" s="9" t="s">
        <v>957</v>
      </c>
      <c r="R1934" s="9" t="s">
        <v>954</v>
      </c>
      <c r="S1934" s="9">
        <f t="shared" si="178"/>
        <v>190183760</v>
      </c>
      <c r="T1934" s="9">
        <f t="shared" si="174"/>
        <v>2577016</v>
      </c>
    </row>
    <row r="1935" spans="1:20" ht="14.45" x14ac:dyDescent="0.3">
      <c r="A1935" s="9">
        <v>208</v>
      </c>
      <c r="B1935" s="9" t="s">
        <v>0</v>
      </c>
      <c r="C1935" s="9" t="s">
        <v>638</v>
      </c>
      <c r="D1935" s="9" t="s">
        <v>225</v>
      </c>
      <c r="E1935" s="9" t="s">
        <v>223</v>
      </c>
      <c r="F1935" s="9" t="s">
        <v>5</v>
      </c>
      <c r="G1935" s="9" t="s">
        <v>75</v>
      </c>
      <c r="H1935" s="9" t="s">
        <v>112</v>
      </c>
      <c r="I1935" s="9">
        <v>15</v>
      </c>
      <c r="J1935" s="9" t="s">
        <v>8</v>
      </c>
      <c r="L1935" s="9" t="s">
        <v>50</v>
      </c>
      <c r="M1935" s="9">
        <v>69153</v>
      </c>
      <c r="N1935" s="17" t="str">
        <f t="shared" si="175"/>
        <v>13_65-70</v>
      </c>
      <c r="O1935" s="17" t="str">
        <f t="shared" si="176"/>
        <v>6_60-70</v>
      </c>
      <c r="P1935" s="17" t="str">
        <f t="shared" si="177"/>
        <v>06_60-70</v>
      </c>
      <c r="Q1935" s="9" t="s">
        <v>957</v>
      </c>
      <c r="R1935" s="9" t="s">
        <v>954</v>
      </c>
      <c r="S1935" s="9">
        <f t="shared" si="178"/>
        <v>14383824</v>
      </c>
      <c r="T1935" s="9">
        <f t="shared" si="174"/>
        <v>194903</v>
      </c>
    </row>
    <row r="1936" spans="1:20" ht="14.45" x14ac:dyDescent="0.3">
      <c r="A1936" s="9">
        <v>174</v>
      </c>
      <c r="B1936" s="9" t="s">
        <v>0</v>
      </c>
      <c r="C1936" s="9" t="s">
        <v>447</v>
      </c>
      <c r="D1936" s="9" t="s">
        <v>225</v>
      </c>
      <c r="E1936" s="9" t="s">
        <v>223</v>
      </c>
      <c r="F1936" s="9" t="s">
        <v>1</v>
      </c>
      <c r="G1936" s="9" t="s">
        <v>303</v>
      </c>
      <c r="H1936" s="9" t="s">
        <v>112</v>
      </c>
      <c r="I1936" s="9">
        <v>15</v>
      </c>
      <c r="J1936" s="9" t="s">
        <v>8</v>
      </c>
      <c r="L1936" s="9" t="s">
        <v>50</v>
      </c>
      <c r="M1936" s="9">
        <v>78195</v>
      </c>
      <c r="N1936" s="17" t="str">
        <f t="shared" si="175"/>
        <v>15_75-80</v>
      </c>
      <c r="O1936" s="17" t="str">
        <f t="shared" si="176"/>
        <v>7_70-80</v>
      </c>
      <c r="P1936" s="17" t="str">
        <f t="shared" si="177"/>
        <v>07_70-80</v>
      </c>
      <c r="Q1936" s="9" t="s">
        <v>957</v>
      </c>
      <c r="R1936" s="9" t="s">
        <v>954</v>
      </c>
      <c r="S1936" s="9">
        <f t="shared" si="178"/>
        <v>13605930</v>
      </c>
      <c r="T1936" s="9">
        <f t="shared" si="174"/>
        <v>184362</v>
      </c>
    </row>
    <row r="1937" spans="1:20" ht="14.45" x14ac:dyDescent="0.3">
      <c r="A1937" s="9">
        <v>67</v>
      </c>
      <c r="B1937" s="9" t="s">
        <v>0</v>
      </c>
      <c r="C1937" s="9" t="s">
        <v>879</v>
      </c>
      <c r="D1937" s="9" t="s">
        <v>225</v>
      </c>
      <c r="E1937" s="9" t="s">
        <v>223</v>
      </c>
      <c r="F1937" s="9" t="s">
        <v>1</v>
      </c>
      <c r="G1937" s="9" t="s">
        <v>661</v>
      </c>
      <c r="H1937" s="9" t="s">
        <v>784</v>
      </c>
      <c r="I1937" s="9">
        <v>15</v>
      </c>
      <c r="J1937" s="9" t="s">
        <v>8</v>
      </c>
      <c r="L1937" s="9" t="s">
        <v>50</v>
      </c>
      <c r="M1937" s="9">
        <v>125146</v>
      </c>
      <c r="N1937" s="17" t="str">
        <f t="shared" si="175"/>
        <v>25_125-130</v>
      </c>
      <c r="O1937" s="17" t="str">
        <f t="shared" si="176"/>
        <v>12_120-130</v>
      </c>
      <c r="P1937" s="17" t="str">
        <f t="shared" si="177"/>
        <v>08_80&gt;</v>
      </c>
      <c r="Q1937" s="9" t="s">
        <v>957</v>
      </c>
      <c r="R1937" s="9" t="s">
        <v>954</v>
      </c>
      <c r="S1937" s="9">
        <f t="shared" si="178"/>
        <v>8384782</v>
      </c>
      <c r="T1937" s="9">
        <f t="shared" si="174"/>
        <v>113615</v>
      </c>
    </row>
    <row r="1938" spans="1:20" ht="14.45" x14ac:dyDescent="0.3">
      <c r="A1938" s="9">
        <v>3</v>
      </c>
      <c r="B1938" s="9" t="s">
        <v>0</v>
      </c>
      <c r="C1938" s="9" t="s">
        <v>880</v>
      </c>
      <c r="D1938" s="9" t="s">
        <v>225</v>
      </c>
      <c r="E1938" s="9" t="s">
        <v>223</v>
      </c>
      <c r="F1938" s="9" t="s">
        <v>5</v>
      </c>
      <c r="G1938" s="9" t="s">
        <v>75</v>
      </c>
      <c r="H1938" s="9" t="s">
        <v>881</v>
      </c>
      <c r="I1938" s="9">
        <v>15</v>
      </c>
      <c r="J1938" s="9" t="s">
        <v>8</v>
      </c>
      <c r="L1938" s="9" t="s">
        <v>50</v>
      </c>
      <c r="M1938" s="9">
        <v>62997</v>
      </c>
      <c r="N1938" s="17" t="str">
        <f t="shared" si="175"/>
        <v>12_60-65</v>
      </c>
      <c r="O1938" s="17" t="str">
        <f t="shared" si="176"/>
        <v>6_60-70</v>
      </c>
      <c r="P1938" s="17" t="str">
        <f t="shared" si="177"/>
        <v>06_60-70</v>
      </c>
      <c r="Q1938" s="9" t="s">
        <v>957</v>
      </c>
      <c r="R1938" s="9" t="s">
        <v>954</v>
      </c>
      <c r="S1938" s="9">
        <f t="shared" si="178"/>
        <v>188991</v>
      </c>
      <c r="T1938" s="9">
        <f t="shared" si="174"/>
        <v>2561</v>
      </c>
    </row>
    <row r="1939" spans="1:20" ht="14.45" x14ac:dyDescent="0.3">
      <c r="A1939" s="9">
        <v>205</v>
      </c>
      <c r="B1939" s="9" t="s">
        <v>0</v>
      </c>
      <c r="C1939" s="9" t="s">
        <v>126</v>
      </c>
      <c r="D1939" s="9" t="s">
        <v>225</v>
      </c>
      <c r="E1939" s="9" t="s">
        <v>223</v>
      </c>
      <c r="F1939" s="9" t="s">
        <v>5</v>
      </c>
      <c r="G1939" s="9" t="s">
        <v>75</v>
      </c>
      <c r="H1939" s="9" t="s">
        <v>161</v>
      </c>
      <c r="I1939" s="9">
        <v>15</v>
      </c>
      <c r="J1939" s="9" t="s">
        <v>8</v>
      </c>
      <c r="L1939" s="9" t="s">
        <v>50</v>
      </c>
      <c r="M1939" s="9">
        <v>80462</v>
      </c>
      <c r="N1939" s="17" t="str">
        <f t="shared" si="175"/>
        <v>16_80-85</v>
      </c>
      <c r="O1939" s="17" t="str">
        <f t="shared" si="176"/>
        <v>8_80-90</v>
      </c>
      <c r="P1939" s="17" t="str">
        <f t="shared" si="177"/>
        <v>08_80&gt;</v>
      </c>
      <c r="Q1939" s="9" t="s">
        <v>957</v>
      </c>
      <c r="R1939" s="9" t="s">
        <v>954</v>
      </c>
      <c r="S1939" s="9">
        <f t="shared" si="178"/>
        <v>16494710</v>
      </c>
      <c r="T1939" s="9">
        <f t="shared" si="174"/>
        <v>223506</v>
      </c>
    </row>
    <row r="1940" spans="1:20" ht="14.45" x14ac:dyDescent="0.3">
      <c r="A1940" s="9">
        <v>332</v>
      </c>
      <c r="B1940" s="9" t="s">
        <v>0</v>
      </c>
      <c r="C1940" s="9" t="s">
        <v>448</v>
      </c>
      <c r="D1940" s="9" t="s">
        <v>225</v>
      </c>
      <c r="E1940" s="9" t="s">
        <v>223</v>
      </c>
      <c r="F1940" s="9" t="s">
        <v>5</v>
      </c>
      <c r="G1940" s="9" t="s">
        <v>350</v>
      </c>
      <c r="H1940" s="9" t="s">
        <v>882</v>
      </c>
      <c r="I1940" s="9">
        <v>15</v>
      </c>
      <c r="J1940" s="9" t="s">
        <v>8</v>
      </c>
      <c r="L1940" s="9" t="s">
        <v>50</v>
      </c>
      <c r="M1940" s="9">
        <v>87502</v>
      </c>
      <c r="N1940" s="17" t="str">
        <f t="shared" si="175"/>
        <v>17_85-90</v>
      </c>
      <c r="O1940" s="17" t="str">
        <f t="shared" si="176"/>
        <v>8_80-90</v>
      </c>
      <c r="P1940" s="17" t="str">
        <f t="shared" si="177"/>
        <v>08_80&gt;</v>
      </c>
      <c r="Q1940" s="9" t="s">
        <v>957</v>
      </c>
      <c r="R1940" s="9" t="s">
        <v>954</v>
      </c>
      <c r="S1940" s="9">
        <f t="shared" si="178"/>
        <v>29050664</v>
      </c>
      <c r="T1940" s="9">
        <f t="shared" si="174"/>
        <v>393640</v>
      </c>
    </row>
    <row r="1941" spans="1:20" ht="14.45" x14ac:dyDescent="0.3">
      <c r="A1941" s="9">
        <v>29</v>
      </c>
      <c r="B1941" s="9" t="s">
        <v>0</v>
      </c>
      <c r="C1941" s="9" t="s">
        <v>444</v>
      </c>
      <c r="D1941" s="9" t="s">
        <v>225</v>
      </c>
      <c r="E1941" s="9" t="s">
        <v>223</v>
      </c>
      <c r="F1941" s="9" t="s">
        <v>5</v>
      </c>
      <c r="G1941" s="9" t="s">
        <v>350</v>
      </c>
      <c r="H1941" s="9" t="s">
        <v>445</v>
      </c>
      <c r="I1941" s="9">
        <v>17</v>
      </c>
      <c r="J1941" s="9" t="s">
        <v>8</v>
      </c>
      <c r="L1941" s="9" t="s">
        <v>50</v>
      </c>
      <c r="M1941" s="9">
        <v>86605</v>
      </c>
      <c r="N1941" s="17" t="str">
        <f t="shared" si="175"/>
        <v>17_85-90</v>
      </c>
      <c r="O1941" s="17" t="str">
        <f t="shared" si="176"/>
        <v>8_80-90</v>
      </c>
      <c r="P1941" s="17" t="str">
        <f t="shared" si="177"/>
        <v>08_80&gt;</v>
      </c>
      <c r="Q1941" s="9" t="s">
        <v>957</v>
      </c>
      <c r="R1941" s="9" t="s">
        <v>954</v>
      </c>
      <c r="S1941" s="9">
        <f t="shared" si="178"/>
        <v>2511545</v>
      </c>
      <c r="T1941" s="9">
        <f t="shared" si="174"/>
        <v>34032</v>
      </c>
    </row>
    <row r="1942" spans="1:20" ht="14.45" x14ac:dyDescent="0.3">
      <c r="A1942" s="9">
        <v>93</v>
      </c>
      <c r="B1942" s="9" t="s">
        <v>0</v>
      </c>
      <c r="C1942" s="9" t="s">
        <v>959</v>
      </c>
      <c r="D1942" s="9" t="s">
        <v>225</v>
      </c>
      <c r="E1942" s="9" t="s">
        <v>223</v>
      </c>
      <c r="F1942" s="9" t="s">
        <v>5</v>
      </c>
      <c r="G1942" s="9" t="s">
        <v>657</v>
      </c>
      <c r="H1942" s="9" t="s">
        <v>112</v>
      </c>
      <c r="I1942" s="9">
        <v>17</v>
      </c>
      <c r="J1942" s="9" t="s">
        <v>8</v>
      </c>
      <c r="L1942" s="9" t="s">
        <v>50</v>
      </c>
      <c r="M1942" s="9">
        <v>76990</v>
      </c>
      <c r="N1942" s="17" t="str">
        <f t="shared" si="175"/>
        <v>15_75-80</v>
      </c>
      <c r="O1942" s="17" t="str">
        <f t="shared" si="176"/>
        <v>7_70-80</v>
      </c>
      <c r="P1942" s="17" t="str">
        <f t="shared" si="177"/>
        <v>07_70-80</v>
      </c>
      <c r="Q1942" s="9" t="s">
        <v>957</v>
      </c>
      <c r="R1942" s="9" t="s">
        <v>954</v>
      </c>
      <c r="S1942" s="9">
        <f t="shared" si="178"/>
        <v>7160070</v>
      </c>
      <c r="T1942" s="9">
        <f t="shared" si="174"/>
        <v>97020</v>
      </c>
    </row>
    <row r="1943" spans="1:20" ht="14.45" x14ac:dyDescent="0.3">
      <c r="A1943" s="9">
        <v>672</v>
      </c>
      <c r="B1943" s="9" t="s">
        <v>0</v>
      </c>
      <c r="C1943" s="9" t="s">
        <v>960</v>
      </c>
      <c r="D1943" s="9" t="s">
        <v>225</v>
      </c>
      <c r="E1943" s="9" t="s">
        <v>223</v>
      </c>
      <c r="F1943" s="9" t="s">
        <v>1</v>
      </c>
      <c r="G1943" s="9" t="s">
        <v>661</v>
      </c>
      <c r="H1943" s="9" t="s">
        <v>788</v>
      </c>
      <c r="I1943" s="9">
        <v>17</v>
      </c>
      <c r="J1943" s="9" t="s">
        <v>8</v>
      </c>
      <c r="L1943" s="9" t="s">
        <v>50</v>
      </c>
      <c r="M1943" s="9">
        <v>144999</v>
      </c>
      <c r="N1943" s="17" t="str">
        <f t="shared" si="175"/>
        <v>28_140-145</v>
      </c>
      <c r="O1943" s="17" t="str">
        <f t="shared" si="176"/>
        <v>14_140-150</v>
      </c>
      <c r="P1943" s="17" t="str">
        <f t="shared" si="177"/>
        <v>08_80&gt;</v>
      </c>
      <c r="Q1943" s="9" t="s">
        <v>957</v>
      </c>
      <c r="R1943" s="9" t="s">
        <v>954</v>
      </c>
      <c r="S1943" s="9">
        <f t="shared" si="178"/>
        <v>97439328</v>
      </c>
      <c r="T1943" s="9">
        <f t="shared" si="174"/>
        <v>1320316</v>
      </c>
    </row>
    <row r="1944" spans="1:20" x14ac:dyDescent="0.25">
      <c r="A1944" s="9">
        <v>5</v>
      </c>
      <c r="B1944" s="9" t="s">
        <v>0</v>
      </c>
      <c r="C1944" s="9" t="s">
        <v>883</v>
      </c>
      <c r="D1944" s="9" t="s">
        <v>230</v>
      </c>
      <c r="E1944" s="9" t="s">
        <v>227</v>
      </c>
      <c r="F1944" s="9" t="s">
        <v>5</v>
      </c>
      <c r="G1944" s="9" t="s">
        <v>75</v>
      </c>
      <c r="H1944" s="9" t="s">
        <v>884</v>
      </c>
      <c r="I1944" s="9">
        <v>15</v>
      </c>
      <c r="J1944" s="9" t="s">
        <v>885</v>
      </c>
      <c r="L1944" s="9" t="s">
        <v>50</v>
      </c>
      <c r="M1944" s="9">
        <v>176010</v>
      </c>
      <c r="N1944" s="17" t="str">
        <f t="shared" si="175"/>
        <v>35_175-180</v>
      </c>
      <c r="O1944" s="17" t="str">
        <f t="shared" si="176"/>
        <v>17_170-180</v>
      </c>
      <c r="P1944" s="17" t="str">
        <f t="shared" si="177"/>
        <v>08_80&gt;</v>
      </c>
      <c r="Q1944" s="9" t="s">
        <v>957</v>
      </c>
      <c r="R1944" s="9" t="s">
        <v>954</v>
      </c>
      <c r="S1944" s="9">
        <f t="shared" si="178"/>
        <v>880050</v>
      </c>
      <c r="T1944" s="9">
        <f t="shared" si="174"/>
        <v>11925</v>
      </c>
    </row>
    <row r="1945" spans="1:20" ht="14.45" x14ac:dyDescent="0.3">
      <c r="A1945" s="9">
        <v>2137</v>
      </c>
      <c r="B1945" s="9" t="s">
        <v>0</v>
      </c>
      <c r="C1945" s="9" t="s">
        <v>190</v>
      </c>
      <c r="D1945" s="9" t="s">
        <v>224</v>
      </c>
      <c r="E1945" s="9" t="s">
        <v>223</v>
      </c>
      <c r="F1945" s="9" t="s">
        <v>5</v>
      </c>
      <c r="G1945" s="9" t="s">
        <v>76</v>
      </c>
      <c r="H1945" s="9" t="s">
        <v>2</v>
      </c>
      <c r="I1945" s="9">
        <v>15</v>
      </c>
      <c r="J1945" s="9" t="s">
        <v>11</v>
      </c>
      <c r="L1945" s="9" t="s">
        <v>46</v>
      </c>
      <c r="M1945" s="9">
        <v>32520</v>
      </c>
      <c r="N1945" s="17" t="str">
        <f t="shared" si="175"/>
        <v>6_30-35</v>
      </c>
      <c r="O1945" s="17" t="str">
        <f t="shared" si="176"/>
        <v>3_30-40</v>
      </c>
      <c r="P1945" s="17" t="str">
        <f t="shared" si="177"/>
        <v>03_30-40</v>
      </c>
      <c r="Q1945" s="9" t="s">
        <v>957</v>
      </c>
      <c r="R1945" s="9" t="s">
        <v>954</v>
      </c>
      <c r="S1945" s="9">
        <f t="shared" si="178"/>
        <v>69495240</v>
      </c>
      <c r="T1945" s="9">
        <f t="shared" si="174"/>
        <v>941670</v>
      </c>
    </row>
    <row r="1946" spans="1:20" ht="14.45" x14ac:dyDescent="0.3">
      <c r="A1946" s="9">
        <v>195</v>
      </c>
      <c r="B1946" s="9" t="s">
        <v>0</v>
      </c>
      <c r="C1946" s="9" t="s">
        <v>441</v>
      </c>
      <c r="D1946" s="9" t="s">
        <v>224</v>
      </c>
      <c r="E1946" s="9" t="s">
        <v>223</v>
      </c>
      <c r="F1946" s="9" t="s">
        <v>5</v>
      </c>
      <c r="G1946" s="9" t="s">
        <v>182</v>
      </c>
      <c r="H1946" s="9" t="s">
        <v>2</v>
      </c>
      <c r="I1946" s="9">
        <v>15</v>
      </c>
      <c r="J1946" s="9" t="s">
        <v>8</v>
      </c>
      <c r="L1946" s="9" t="s">
        <v>50</v>
      </c>
      <c r="M1946" s="9">
        <v>50312</v>
      </c>
      <c r="N1946" s="17" t="str">
        <f t="shared" si="175"/>
        <v>10_50-55</v>
      </c>
      <c r="O1946" s="17" t="str">
        <f t="shared" si="176"/>
        <v>5_50-60</v>
      </c>
      <c r="P1946" s="17" t="str">
        <f t="shared" si="177"/>
        <v>05_50-60</v>
      </c>
      <c r="Q1946" s="9" t="s">
        <v>957</v>
      </c>
      <c r="R1946" s="9" t="s">
        <v>954</v>
      </c>
      <c r="S1946" s="9">
        <f t="shared" si="178"/>
        <v>9810840</v>
      </c>
      <c r="T1946" s="9">
        <f t="shared" si="174"/>
        <v>132938</v>
      </c>
    </row>
    <row r="1947" spans="1:20" ht="14.45" x14ac:dyDescent="0.3">
      <c r="A1947" s="9">
        <v>1853</v>
      </c>
      <c r="B1947" s="9" t="s">
        <v>0</v>
      </c>
      <c r="C1947" s="9" t="s">
        <v>511</v>
      </c>
      <c r="D1947" s="9" t="s">
        <v>224</v>
      </c>
      <c r="E1947" s="9" t="s">
        <v>223</v>
      </c>
      <c r="F1947" s="9" t="s">
        <v>1</v>
      </c>
      <c r="G1947" s="9" t="s">
        <v>97</v>
      </c>
      <c r="H1947" s="9" t="s">
        <v>2</v>
      </c>
      <c r="I1947" s="9">
        <v>15</v>
      </c>
      <c r="J1947" s="9" t="s">
        <v>8</v>
      </c>
      <c r="L1947" s="9" t="s">
        <v>50</v>
      </c>
      <c r="M1947" s="9">
        <v>43489</v>
      </c>
      <c r="N1947" s="17" t="str">
        <f t="shared" si="175"/>
        <v>8_40-45</v>
      </c>
      <c r="O1947" s="17" t="str">
        <f t="shared" si="176"/>
        <v>4_40-50</v>
      </c>
      <c r="P1947" s="17" t="str">
        <f t="shared" si="177"/>
        <v>04_40-50</v>
      </c>
      <c r="Q1947" s="9" t="s">
        <v>957</v>
      </c>
      <c r="R1947" s="9" t="s">
        <v>954</v>
      </c>
      <c r="S1947" s="9">
        <f t="shared" si="178"/>
        <v>80585117</v>
      </c>
      <c r="T1947" s="9">
        <f t="shared" si="174"/>
        <v>1091939</v>
      </c>
    </row>
    <row r="1948" spans="1:20" ht="14.45" x14ac:dyDescent="0.3">
      <c r="A1948" s="9">
        <v>151</v>
      </c>
      <c r="B1948" s="9" t="s">
        <v>0</v>
      </c>
      <c r="C1948" s="9" t="s">
        <v>512</v>
      </c>
      <c r="D1948" s="9" t="s">
        <v>222</v>
      </c>
      <c r="E1948" s="9" t="s">
        <v>223</v>
      </c>
      <c r="F1948" s="9" t="s">
        <v>1</v>
      </c>
      <c r="G1948" s="9" t="s">
        <v>97</v>
      </c>
      <c r="H1948" s="9" t="s">
        <v>888</v>
      </c>
      <c r="I1948" s="9">
        <v>15</v>
      </c>
      <c r="J1948" s="9" t="s">
        <v>8</v>
      </c>
      <c r="L1948" s="9" t="s">
        <v>50</v>
      </c>
      <c r="M1948" s="9">
        <v>45706</v>
      </c>
      <c r="N1948" s="17" t="str">
        <f t="shared" si="175"/>
        <v>9_45-50</v>
      </c>
      <c r="O1948" s="17" t="str">
        <f t="shared" si="176"/>
        <v>4_40-50</v>
      </c>
      <c r="P1948" s="17" t="str">
        <f t="shared" si="177"/>
        <v>04_40-50</v>
      </c>
      <c r="Q1948" s="9" t="s">
        <v>957</v>
      </c>
      <c r="R1948" s="9" t="s">
        <v>954</v>
      </c>
      <c r="S1948" s="9">
        <f t="shared" si="178"/>
        <v>6901606</v>
      </c>
      <c r="T1948" s="9">
        <f t="shared" si="174"/>
        <v>93518</v>
      </c>
    </row>
    <row r="1949" spans="1:20" ht="14.45" x14ac:dyDescent="0.3">
      <c r="A1949" s="9">
        <v>198</v>
      </c>
      <c r="B1949" s="9" t="s">
        <v>0</v>
      </c>
      <c r="C1949" s="9" t="s">
        <v>480</v>
      </c>
      <c r="D1949" s="9" t="s">
        <v>224</v>
      </c>
      <c r="E1949" s="9" t="s">
        <v>223</v>
      </c>
      <c r="F1949" s="9" t="s">
        <v>5</v>
      </c>
      <c r="G1949" s="9" t="s">
        <v>169</v>
      </c>
      <c r="H1949" s="9" t="s">
        <v>2</v>
      </c>
      <c r="I1949" s="9">
        <v>15</v>
      </c>
      <c r="J1949" s="9" t="s">
        <v>8</v>
      </c>
      <c r="L1949" s="9" t="s">
        <v>50</v>
      </c>
      <c r="M1949" s="9">
        <v>50734</v>
      </c>
      <c r="N1949" s="17" t="str">
        <f t="shared" si="175"/>
        <v>10_50-55</v>
      </c>
      <c r="O1949" s="17" t="str">
        <f t="shared" si="176"/>
        <v>5_50-60</v>
      </c>
      <c r="P1949" s="17" t="str">
        <f t="shared" si="177"/>
        <v>05_50-60</v>
      </c>
      <c r="Q1949" s="9" t="s">
        <v>957</v>
      </c>
      <c r="R1949" s="9" t="s">
        <v>954</v>
      </c>
      <c r="S1949" s="9">
        <f t="shared" si="178"/>
        <v>10045332</v>
      </c>
      <c r="T1949" s="9">
        <f t="shared" si="174"/>
        <v>136116</v>
      </c>
    </row>
    <row r="1950" spans="1:20" ht="14.45" x14ac:dyDescent="0.3">
      <c r="A1950" s="9">
        <v>221</v>
      </c>
      <c r="B1950" s="9" t="s">
        <v>0</v>
      </c>
      <c r="C1950" s="9" t="s">
        <v>536</v>
      </c>
      <c r="D1950" s="9" t="s">
        <v>222</v>
      </c>
      <c r="E1950" s="9" t="s">
        <v>223</v>
      </c>
      <c r="F1950" s="9" t="s">
        <v>5</v>
      </c>
      <c r="G1950" s="9" t="s">
        <v>182</v>
      </c>
      <c r="H1950" s="9" t="s">
        <v>337</v>
      </c>
      <c r="I1950" s="9">
        <v>15</v>
      </c>
      <c r="J1950" s="9" t="s">
        <v>8</v>
      </c>
      <c r="L1950" s="9" t="s">
        <v>50</v>
      </c>
      <c r="M1950" s="9">
        <v>60520</v>
      </c>
      <c r="N1950" s="17" t="str">
        <f t="shared" si="175"/>
        <v>12_60-65</v>
      </c>
      <c r="O1950" s="17" t="str">
        <f t="shared" si="176"/>
        <v>6_60-70</v>
      </c>
      <c r="P1950" s="17" t="str">
        <f t="shared" si="177"/>
        <v>06_60-70</v>
      </c>
      <c r="Q1950" s="9" t="s">
        <v>957</v>
      </c>
      <c r="R1950" s="9" t="s">
        <v>954</v>
      </c>
      <c r="S1950" s="9">
        <f t="shared" si="178"/>
        <v>13374920</v>
      </c>
      <c r="T1950" s="9">
        <f t="shared" si="174"/>
        <v>181232</v>
      </c>
    </row>
    <row r="1951" spans="1:20" ht="14.45" x14ac:dyDescent="0.3">
      <c r="A1951" s="9">
        <v>3</v>
      </c>
      <c r="B1951" s="9" t="s">
        <v>0</v>
      </c>
      <c r="C1951" s="9" t="s">
        <v>961</v>
      </c>
      <c r="D1951" s="9" t="s">
        <v>225</v>
      </c>
      <c r="E1951" s="9" t="s">
        <v>223</v>
      </c>
      <c r="F1951" s="9" t="s">
        <v>5</v>
      </c>
      <c r="G1951" s="9" t="s">
        <v>75</v>
      </c>
      <c r="H1951" s="9" t="s">
        <v>962</v>
      </c>
      <c r="I1951" s="9">
        <v>15</v>
      </c>
      <c r="J1951" s="9" t="s">
        <v>8</v>
      </c>
      <c r="L1951" s="9" t="s">
        <v>50</v>
      </c>
      <c r="M1951" s="9">
        <v>100990</v>
      </c>
      <c r="N1951" s="17" t="str">
        <f t="shared" si="175"/>
        <v>20_100-105</v>
      </c>
      <c r="O1951" s="17" t="str">
        <f t="shared" si="176"/>
        <v>10_100-110</v>
      </c>
      <c r="P1951" s="17" t="str">
        <f t="shared" si="177"/>
        <v>08_80&gt;</v>
      </c>
      <c r="Q1951" s="9" t="s">
        <v>957</v>
      </c>
      <c r="R1951" s="9" t="s">
        <v>954</v>
      </c>
      <c r="S1951" s="9">
        <f t="shared" si="178"/>
        <v>302970</v>
      </c>
      <c r="T1951" s="9">
        <f t="shared" si="174"/>
        <v>4105</v>
      </c>
    </row>
    <row r="1952" spans="1:20" ht="14.45" x14ac:dyDescent="0.3">
      <c r="A1952" s="9">
        <v>34</v>
      </c>
      <c r="B1952" s="9" t="s">
        <v>0</v>
      </c>
      <c r="C1952" s="9" t="s">
        <v>393</v>
      </c>
      <c r="D1952" s="9" t="s">
        <v>225</v>
      </c>
      <c r="E1952" s="9" t="s">
        <v>223</v>
      </c>
      <c r="F1952" s="9" t="s">
        <v>5</v>
      </c>
      <c r="G1952" s="9" t="s">
        <v>350</v>
      </c>
      <c r="H1952" s="9" t="s">
        <v>118</v>
      </c>
      <c r="I1952" s="9">
        <v>15</v>
      </c>
      <c r="J1952" s="9" t="s">
        <v>8</v>
      </c>
      <c r="L1952" s="9" t="s">
        <v>50</v>
      </c>
      <c r="M1952" s="9">
        <v>124512</v>
      </c>
      <c r="N1952" s="17" t="str">
        <f t="shared" si="175"/>
        <v>24_120-125</v>
      </c>
      <c r="O1952" s="17" t="str">
        <f t="shared" si="176"/>
        <v>12_120-130</v>
      </c>
      <c r="P1952" s="17" t="str">
        <f t="shared" si="177"/>
        <v>08_80&gt;</v>
      </c>
      <c r="Q1952" s="9" t="s">
        <v>957</v>
      </c>
      <c r="R1952" s="9" t="s">
        <v>954</v>
      </c>
      <c r="S1952" s="9">
        <f t="shared" si="178"/>
        <v>4233408</v>
      </c>
      <c r="T1952" s="9">
        <f t="shared" si="174"/>
        <v>57363</v>
      </c>
    </row>
    <row r="1953" spans="1:20" ht="14.45" x14ac:dyDescent="0.3">
      <c r="A1953" s="9">
        <v>169</v>
      </c>
      <c r="B1953" s="9" t="s">
        <v>0</v>
      </c>
      <c r="C1953" s="9" t="s">
        <v>81</v>
      </c>
      <c r="D1953" s="9" t="s">
        <v>225</v>
      </c>
      <c r="E1953" s="9" t="s">
        <v>223</v>
      </c>
      <c r="F1953" s="9" t="s">
        <v>5</v>
      </c>
      <c r="G1953" s="9" t="s">
        <v>75</v>
      </c>
      <c r="H1953" s="9" t="s">
        <v>65</v>
      </c>
      <c r="I1953" s="9">
        <v>17</v>
      </c>
      <c r="J1953" s="9" t="s">
        <v>8</v>
      </c>
      <c r="L1953" s="9" t="s">
        <v>50</v>
      </c>
      <c r="M1953" s="9">
        <v>87632</v>
      </c>
      <c r="N1953" s="17" t="str">
        <f t="shared" si="175"/>
        <v>17_85-90</v>
      </c>
      <c r="O1953" s="17" t="str">
        <f t="shared" si="176"/>
        <v>8_80-90</v>
      </c>
      <c r="P1953" s="17" t="str">
        <f t="shared" si="177"/>
        <v>08_80&gt;</v>
      </c>
      <c r="Q1953" s="9" t="s">
        <v>957</v>
      </c>
      <c r="R1953" s="9" t="s">
        <v>954</v>
      </c>
      <c r="S1953" s="9">
        <f t="shared" si="178"/>
        <v>14809808</v>
      </c>
      <c r="T1953" s="9">
        <f t="shared" si="174"/>
        <v>200675</v>
      </c>
    </row>
    <row r="1954" spans="1:20" ht="14.45" x14ac:dyDescent="0.3">
      <c r="A1954" s="9">
        <v>3</v>
      </c>
      <c r="B1954" s="9" t="s">
        <v>0</v>
      </c>
      <c r="C1954" s="9" t="s">
        <v>644</v>
      </c>
      <c r="D1954" s="9" t="s">
        <v>225</v>
      </c>
      <c r="E1954" s="9" t="s">
        <v>223</v>
      </c>
      <c r="F1954" s="9" t="s">
        <v>5</v>
      </c>
      <c r="G1954" s="9" t="s">
        <v>350</v>
      </c>
      <c r="H1954" s="9" t="s">
        <v>99</v>
      </c>
      <c r="I1954" s="9">
        <v>15</v>
      </c>
      <c r="J1954" s="9" t="s">
        <v>8</v>
      </c>
      <c r="L1954" s="9" t="s">
        <v>50</v>
      </c>
      <c r="M1954" s="9">
        <v>201707</v>
      </c>
      <c r="N1954" s="17" t="str">
        <f t="shared" si="175"/>
        <v>40_200-205</v>
      </c>
      <c r="O1954" s="17" t="str">
        <f t="shared" si="176"/>
        <v>20_200-210</v>
      </c>
      <c r="P1954" s="17" t="str">
        <f t="shared" si="177"/>
        <v>08_80&gt;</v>
      </c>
      <c r="Q1954" s="9" t="s">
        <v>957</v>
      </c>
      <c r="R1954" s="9" t="s">
        <v>954</v>
      </c>
      <c r="S1954" s="9">
        <f t="shared" si="178"/>
        <v>605121</v>
      </c>
      <c r="T1954" s="9">
        <f t="shared" si="174"/>
        <v>8199</v>
      </c>
    </row>
    <row r="1955" spans="1:20" ht="14.45" x14ac:dyDescent="0.3">
      <c r="A1955" s="9">
        <v>265</v>
      </c>
      <c r="B1955" s="9" t="s">
        <v>0</v>
      </c>
      <c r="C1955" s="9" t="s">
        <v>806</v>
      </c>
      <c r="D1955" s="9" t="s">
        <v>229</v>
      </c>
      <c r="E1955" s="9" t="s">
        <v>223</v>
      </c>
      <c r="F1955" s="9" t="s">
        <v>5</v>
      </c>
      <c r="G1955" s="9" t="s">
        <v>76</v>
      </c>
      <c r="H1955" s="9" t="s">
        <v>2</v>
      </c>
      <c r="I1955" s="9">
        <v>11</v>
      </c>
      <c r="J1955" s="9" t="s">
        <v>8</v>
      </c>
      <c r="K1955" s="9" t="s">
        <v>7</v>
      </c>
      <c r="L1955" s="9" t="s">
        <v>46</v>
      </c>
      <c r="M1955" s="9">
        <v>33182</v>
      </c>
      <c r="N1955" s="17" t="str">
        <f t="shared" si="175"/>
        <v>6_30-35</v>
      </c>
      <c r="O1955" s="17" t="str">
        <f t="shared" si="176"/>
        <v>3_30-40</v>
      </c>
      <c r="P1955" s="17" t="str">
        <f t="shared" si="177"/>
        <v>03_30-40</v>
      </c>
      <c r="Q1955" s="9" t="s">
        <v>957</v>
      </c>
      <c r="R1955" s="9" t="s">
        <v>954</v>
      </c>
      <c r="S1955" s="9">
        <f t="shared" si="178"/>
        <v>8793230</v>
      </c>
      <c r="T1955" s="9">
        <f t="shared" si="174"/>
        <v>119149</v>
      </c>
    </row>
    <row r="1956" spans="1:20" ht="14.45" x14ac:dyDescent="0.3">
      <c r="A1956" s="9">
        <v>351</v>
      </c>
      <c r="B1956" s="9" t="s">
        <v>0</v>
      </c>
      <c r="C1956" s="9" t="s">
        <v>889</v>
      </c>
      <c r="D1956" s="9" t="s">
        <v>228</v>
      </c>
      <c r="E1956" s="9" t="s">
        <v>223</v>
      </c>
      <c r="F1956" s="9" t="s">
        <v>5</v>
      </c>
      <c r="G1956" s="9" t="s">
        <v>182</v>
      </c>
      <c r="H1956" s="9" t="s">
        <v>2</v>
      </c>
      <c r="I1956" s="9">
        <v>14</v>
      </c>
      <c r="J1956" s="9" t="s">
        <v>8</v>
      </c>
      <c r="K1956" s="9" t="s">
        <v>7</v>
      </c>
      <c r="L1956" s="9" t="s">
        <v>50</v>
      </c>
      <c r="M1956" s="9">
        <v>57055</v>
      </c>
      <c r="N1956" s="17" t="str">
        <f t="shared" si="175"/>
        <v>11_55-60</v>
      </c>
      <c r="O1956" s="17" t="str">
        <f t="shared" si="176"/>
        <v>5_50-60</v>
      </c>
      <c r="P1956" s="17" t="str">
        <f t="shared" si="177"/>
        <v>05_50-60</v>
      </c>
      <c r="Q1956" s="9" t="s">
        <v>957</v>
      </c>
      <c r="R1956" s="9" t="s">
        <v>954</v>
      </c>
      <c r="S1956" s="9">
        <f t="shared" si="178"/>
        <v>20026305</v>
      </c>
      <c r="T1956" s="9">
        <f t="shared" si="174"/>
        <v>271359</v>
      </c>
    </row>
    <row r="1957" spans="1:20" ht="14.45" x14ac:dyDescent="0.3">
      <c r="A1957" s="9">
        <v>1363</v>
      </c>
      <c r="B1957" s="9" t="s">
        <v>0</v>
      </c>
      <c r="C1957" s="9" t="s">
        <v>513</v>
      </c>
      <c r="D1957" s="9" t="s">
        <v>228</v>
      </c>
      <c r="E1957" s="9" t="s">
        <v>223</v>
      </c>
      <c r="F1957" s="9" t="s">
        <v>5</v>
      </c>
      <c r="G1957" s="9" t="s">
        <v>76</v>
      </c>
      <c r="H1957" s="9" t="s">
        <v>2</v>
      </c>
      <c r="I1957" s="9">
        <v>14</v>
      </c>
      <c r="J1957" s="9" t="s">
        <v>8</v>
      </c>
      <c r="L1957" s="9" t="s">
        <v>46</v>
      </c>
      <c r="M1957" s="9">
        <v>36580</v>
      </c>
      <c r="N1957" s="17" t="str">
        <f t="shared" si="175"/>
        <v>7_35-40</v>
      </c>
      <c r="O1957" s="17" t="str">
        <f t="shared" si="176"/>
        <v>3_30-40</v>
      </c>
      <c r="P1957" s="17" t="str">
        <f t="shared" si="177"/>
        <v>03_30-40</v>
      </c>
      <c r="Q1957" s="9" t="s">
        <v>957</v>
      </c>
      <c r="R1957" s="9" t="s">
        <v>954</v>
      </c>
      <c r="S1957" s="9">
        <f t="shared" si="178"/>
        <v>49858540</v>
      </c>
      <c r="T1957" s="9">
        <f t="shared" si="174"/>
        <v>675590</v>
      </c>
    </row>
    <row r="1958" spans="1:20" ht="14.45" x14ac:dyDescent="0.3">
      <c r="A1958" s="9">
        <v>818</v>
      </c>
      <c r="B1958" s="9" t="s">
        <v>0</v>
      </c>
      <c r="C1958" s="9" t="s">
        <v>891</v>
      </c>
      <c r="D1958" s="9" t="s">
        <v>228</v>
      </c>
      <c r="E1958" s="9" t="s">
        <v>223</v>
      </c>
      <c r="F1958" s="9" t="s">
        <v>5</v>
      </c>
      <c r="G1958" s="9" t="s">
        <v>798</v>
      </c>
      <c r="H1958" s="9" t="s">
        <v>2</v>
      </c>
      <c r="I1958" s="9">
        <v>14</v>
      </c>
      <c r="J1958" s="9" t="s">
        <v>8</v>
      </c>
      <c r="L1958" s="9" t="s">
        <v>46</v>
      </c>
      <c r="M1958" s="9">
        <v>39249</v>
      </c>
      <c r="N1958" s="17" t="str">
        <f t="shared" si="175"/>
        <v>7_35-40</v>
      </c>
      <c r="O1958" s="17" t="str">
        <f t="shared" si="176"/>
        <v>3_30-40</v>
      </c>
      <c r="P1958" s="17" t="str">
        <f t="shared" si="177"/>
        <v>03_30-40</v>
      </c>
      <c r="Q1958" s="9" t="s">
        <v>957</v>
      </c>
      <c r="R1958" s="9" t="s">
        <v>954</v>
      </c>
      <c r="S1958" s="9">
        <f t="shared" si="178"/>
        <v>32105682</v>
      </c>
      <c r="T1958" s="9">
        <f t="shared" si="174"/>
        <v>435036</v>
      </c>
    </row>
    <row r="1959" spans="1:20" ht="14.45" x14ac:dyDescent="0.3">
      <c r="A1959" s="9">
        <v>98</v>
      </c>
      <c r="B1959" s="9" t="s">
        <v>0</v>
      </c>
      <c r="C1959" s="9" t="s">
        <v>963</v>
      </c>
      <c r="D1959" s="9" t="s">
        <v>228</v>
      </c>
      <c r="E1959" s="9" t="s">
        <v>223</v>
      </c>
      <c r="F1959" s="9" t="s">
        <v>1</v>
      </c>
      <c r="G1959" s="9" t="s">
        <v>97</v>
      </c>
      <c r="H1959" s="9" t="s">
        <v>2</v>
      </c>
      <c r="I1959" s="9">
        <v>14</v>
      </c>
      <c r="J1959" s="9" t="s">
        <v>8</v>
      </c>
      <c r="L1959" s="9" t="s">
        <v>50</v>
      </c>
      <c r="M1959" s="9">
        <v>47439</v>
      </c>
      <c r="N1959" s="17" t="str">
        <f t="shared" si="175"/>
        <v>9_45-50</v>
      </c>
      <c r="O1959" s="17" t="str">
        <f t="shared" si="176"/>
        <v>4_40-50</v>
      </c>
      <c r="P1959" s="17" t="str">
        <f t="shared" si="177"/>
        <v>04_40-50</v>
      </c>
      <c r="Q1959" s="9" t="s">
        <v>957</v>
      </c>
      <c r="R1959" s="9" t="s">
        <v>954</v>
      </c>
      <c r="S1959" s="9">
        <f t="shared" si="178"/>
        <v>4649022</v>
      </c>
      <c r="T1959" s="9">
        <f t="shared" si="174"/>
        <v>62995</v>
      </c>
    </row>
    <row r="1960" spans="1:20" ht="14.45" x14ac:dyDescent="0.3">
      <c r="A1960" s="9">
        <v>402</v>
      </c>
      <c r="B1960" s="9" t="s">
        <v>0</v>
      </c>
      <c r="C1960" s="9" t="s">
        <v>302</v>
      </c>
      <c r="D1960" s="9" t="s">
        <v>228</v>
      </c>
      <c r="E1960" s="9" t="s">
        <v>223</v>
      </c>
      <c r="F1960" s="9" t="s">
        <v>1</v>
      </c>
      <c r="G1960" s="9" t="s">
        <v>303</v>
      </c>
      <c r="H1960" s="9" t="s">
        <v>2</v>
      </c>
      <c r="I1960" s="9">
        <v>14</v>
      </c>
      <c r="J1960" s="9" t="s">
        <v>8</v>
      </c>
      <c r="L1960" s="9" t="s">
        <v>50</v>
      </c>
      <c r="M1960" s="9">
        <v>61582</v>
      </c>
      <c r="N1960" s="17" t="str">
        <f t="shared" si="175"/>
        <v>12_60-65</v>
      </c>
      <c r="O1960" s="17" t="str">
        <f t="shared" si="176"/>
        <v>6_60-70</v>
      </c>
      <c r="P1960" s="17" t="str">
        <f t="shared" si="177"/>
        <v>06_60-70</v>
      </c>
      <c r="Q1960" s="9" t="s">
        <v>957</v>
      </c>
      <c r="R1960" s="9" t="s">
        <v>954</v>
      </c>
      <c r="S1960" s="9">
        <f t="shared" si="178"/>
        <v>24755964</v>
      </c>
      <c r="T1960" s="9">
        <f t="shared" si="174"/>
        <v>335447</v>
      </c>
    </row>
    <row r="1961" spans="1:20" ht="14.45" x14ac:dyDescent="0.3">
      <c r="A1961" s="9">
        <v>2</v>
      </c>
      <c r="B1961" s="9" t="s">
        <v>0</v>
      </c>
      <c r="C1961" s="9" t="s">
        <v>645</v>
      </c>
      <c r="D1961" s="9" t="s">
        <v>228</v>
      </c>
      <c r="E1961" s="9" t="s">
        <v>223</v>
      </c>
      <c r="F1961" s="9" t="s">
        <v>5</v>
      </c>
      <c r="G1961" s="9" t="s">
        <v>518</v>
      </c>
      <c r="H1961" s="9" t="s">
        <v>646</v>
      </c>
      <c r="I1961" s="9">
        <v>14</v>
      </c>
      <c r="J1961" s="9" t="s">
        <v>8</v>
      </c>
      <c r="L1961" s="9" t="s">
        <v>50</v>
      </c>
      <c r="M1961" s="9">
        <v>93585</v>
      </c>
      <c r="N1961" s="17" t="str">
        <f t="shared" si="175"/>
        <v>18_90-95</v>
      </c>
      <c r="O1961" s="17" t="str">
        <f t="shared" si="176"/>
        <v>9_90-100</v>
      </c>
      <c r="P1961" s="17" t="str">
        <f t="shared" si="177"/>
        <v>08_80&gt;</v>
      </c>
      <c r="Q1961" s="9" t="s">
        <v>957</v>
      </c>
      <c r="R1961" s="9" t="s">
        <v>954</v>
      </c>
      <c r="S1961" s="9">
        <f t="shared" si="178"/>
        <v>187170</v>
      </c>
      <c r="T1961" s="9">
        <f t="shared" si="174"/>
        <v>2536</v>
      </c>
    </row>
    <row r="1962" spans="1:20" ht="14.45" x14ac:dyDescent="0.3">
      <c r="A1962" s="9">
        <v>143</v>
      </c>
      <c r="B1962" s="9" t="s">
        <v>0</v>
      </c>
      <c r="C1962" s="9" t="s">
        <v>570</v>
      </c>
      <c r="D1962" s="9" t="s">
        <v>228</v>
      </c>
      <c r="E1962" s="9" t="s">
        <v>223</v>
      </c>
      <c r="F1962" s="9" t="s">
        <v>5</v>
      </c>
      <c r="G1962" s="9" t="s">
        <v>518</v>
      </c>
      <c r="H1962" s="9" t="s">
        <v>2</v>
      </c>
      <c r="I1962" s="9">
        <v>14</v>
      </c>
      <c r="J1962" s="9" t="s">
        <v>8</v>
      </c>
      <c r="L1962" s="9" t="s">
        <v>50</v>
      </c>
      <c r="M1962" s="9">
        <v>74564</v>
      </c>
      <c r="N1962" s="17" t="str">
        <f t="shared" si="175"/>
        <v>14_70-75</v>
      </c>
      <c r="O1962" s="17" t="str">
        <f t="shared" si="176"/>
        <v>7_70-80</v>
      </c>
      <c r="P1962" s="17" t="str">
        <f t="shared" si="177"/>
        <v>07_70-80</v>
      </c>
      <c r="Q1962" s="9" t="s">
        <v>957</v>
      </c>
      <c r="R1962" s="9" t="s">
        <v>954</v>
      </c>
      <c r="S1962" s="9">
        <f t="shared" si="178"/>
        <v>10662652</v>
      </c>
      <c r="T1962" s="9">
        <f t="shared" si="174"/>
        <v>144480</v>
      </c>
    </row>
    <row r="1963" spans="1:20" ht="14.45" x14ac:dyDescent="0.3">
      <c r="A1963" s="9">
        <v>3</v>
      </c>
      <c r="B1963" s="9" t="s">
        <v>0</v>
      </c>
      <c r="C1963" s="9" t="s">
        <v>813</v>
      </c>
      <c r="D1963" s="9" t="s">
        <v>228</v>
      </c>
      <c r="E1963" s="9" t="s">
        <v>223</v>
      </c>
      <c r="F1963" s="9" t="s">
        <v>5</v>
      </c>
      <c r="G1963" s="9" t="s">
        <v>182</v>
      </c>
      <c r="H1963" s="9" t="s">
        <v>107</v>
      </c>
      <c r="I1963" s="9">
        <v>14</v>
      </c>
      <c r="J1963" s="9" t="s">
        <v>8</v>
      </c>
      <c r="L1963" s="9" t="s">
        <v>50</v>
      </c>
      <c r="M1963" s="9">
        <v>109614</v>
      </c>
      <c r="N1963" s="17" t="str">
        <f t="shared" si="175"/>
        <v>21_105-110</v>
      </c>
      <c r="O1963" s="17" t="str">
        <f t="shared" si="176"/>
        <v>10_100-110</v>
      </c>
      <c r="P1963" s="17" t="str">
        <f t="shared" si="177"/>
        <v>08_80&gt;</v>
      </c>
      <c r="Q1963" s="9" t="s">
        <v>957</v>
      </c>
      <c r="R1963" s="9" t="s">
        <v>954</v>
      </c>
      <c r="S1963" s="9">
        <f t="shared" si="178"/>
        <v>328842</v>
      </c>
      <c r="T1963" s="9">
        <f t="shared" si="174"/>
        <v>4456</v>
      </c>
    </row>
    <row r="1964" spans="1:20" ht="14.45" x14ac:dyDescent="0.3">
      <c r="A1964" s="9">
        <v>5</v>
      </c>
      <c r="B1964" s="9" t="s">
        <v>0</v>
      </c>
      <c r="C1964" s="9" t="s">
        <v>647</v>
      </c>
      <c r="D1964" s="9" t="s">
        <v>228</v>
      </c>
      <c r="E1964" s="9" t="s">
        <v>223</v>
      </c>
      <c r="F1964" s="9" t="s">
        <v>5</v>
      </c>
      <c r="G1964" s="9" t="s">
        <v>518</v>
      </c>
      <c r="H1964" s="9" t="s">
        <v>2</v>
      </c>
      <c r="I1964" s="9">
        <v>14</v>
      </c>
      <c r="J1964" s="9" t="s">
        <v>8</v>
      </c>
      <c r="L1964" s="9" t="s">
        <v>50</v>
      </c>
      <c r="M1964" s="9">
        <v>93918</v>
      </c>
      <c r="N1964" s="17" t="str">
        <f t="shared" si="175"/>
        <v>18_90-95</v>
      </c>
      <c r="O1964" s="17" t="str">
        <f t="shared" si="176"/>
        <v>9_90-100</v>
      </c>
      <c r="P1964" s="17" t="str">
        <f t="shared" si="177"/>
        <v>08_80&gt;</v>
      </c>
      <c r="Q1964" s="9" t="s">
        <v>957</v>
      </c>
      <c r="R1964" s="9" t="s">
        <v>954</v>
      </c>
      <c r="S1964" s="9">
        <f t="shared" si="178"/>
        <v>469590</v>
      </c>
      <c r="T1964" s="9">
        <f t="shared" si="174"/>
        <v>6363</v>
      </c>
    </row>
    <row r="1965" spans="1:20" ht="14.45" x14ac:dyDescent="0.3">
      <c r="A1965" s="9">
        <v>3</v>
      </c>
      <c r="B1965" s="9" t="s">
        <v>0</v>
      </c>
      <c r="C1965" s="9" t="s">
        <v>964</v>
      </c>
      <c r="D1965" s="9" t="s">
        <v>224</v>
      </c>
      <c r="E1965" s="9" t="s">
        <v>223</v>
      </c>
      <c r="F1965" s="9" t="s">
        <v>5</v>
      </c>
      <c r="G1965" s="9" t="s">
        <v>93</v>
      </c>
      <c r="H1965" s="9" t="s">
        <v>2</v>
      </c>
      <c r="I1965" s="9">
        <v>15</v>
      </c>
      <c r="J1965" s="9" t="s">
        <v>8</v>
      </c>
      <c r="L1965" s="9" t="s">
        <v>50</v>
      </c>
      <c r="M1965" s="9">
        <v>99490</v>
      </c>
      <c r="N1965" s="17" t="str">
        <f t="shared" si="175"/>
        <v>19_95-100</v>
      </c>
      <c r="O1965" s="17" t="str">
        <f t="shared" si="176"/>
        <v>9_90-100</v>
      </c>
      <c r="P1965" s="17" t="str">
        <f t="shared" si="177"/>
        <v>08_80&gt;</v>
      </c>
      <c r="Q1965" s="9" t="s">
        <v>957</v>
      </c>
      <c r="R1965" s="9" t="s">
        <v>954</v>
      </c>
      <c r="S1965" s="9">
        <f t="shared" si="178"/>
        <v>298470</v>
      </c>
      <c r="T1965" s="9">
        <f t="shared" si="174"/>
        <v>4044</v>
      </c>
    </row>
    <row r="1966" spans="1:20" ht="14.45" x14ac:dyDescent="0.3">
      <c r="A1966" s="9">
        <v>2062</v>
      </c>
      <c r="B1966" s="9" t="s">
        <v>0</v>
      </c>
      <c r="C1966" s="9" t="s">
        <v>996</v>
      </c>
      <c r="D1966" s="9" t="s">
        <v>229</v>
      </c>
      <c r="E1966" s="9" t="s">
        <v>227</v>
      </c>
      <c r="F1966" s="9" t="s">
        <v>5</v>
      </c>
      <c r="G1966" s="9" t="s">
        <v>61</v>
      </c>
      <c r="H1966" s="9" t="s">
        <v>2</v>
      </c>
      <c r="I1966" s="9">
        <v>11</v>
      </c>
      <c r="J1966" s="9" t="s">
        <v>11</v>
      </c>
      <c r="L1966" s="9" t="s">
        <v>46</v>
      </c>
      <c r="M1966" s="9">
        <v>16826</v>
      </c>
      <c r="N1966" s="17" t="str">
        <f t="shared" si="175"/>
        <v>3_15-20</v>
      </c>
      <c r="O1966" s="17" t="str">
        <f t="shared" si="176"/>
        <v>1_10-20</v>
      </c>
      <c r="P1966" s="17" t="str">
        <f t="shared" si="177"/>
        <v>01_&lt;20</v>
      </c>
      <c r="Q1966" s="9" t="s">
        <v>957</v>
      </c>
      <c r="R1966" s="9" t="s">
        <v>954</v>
      </c>
      <c r="S1966" s="9">
        <f t="shared" si="178"/>
        <v>34695212</v>
      </c>
      <c r="T1966" s="9">
        <f t="shared" si="174"/>
        <v>470125</v>
      </c>
    </row>
    <row r="1967" spans="1:20" ht="14.45" x14ac:dyDescent="0.3">
      <c r="A1967" s="9">
        <v>231</v>
      </c>
      <c r="B1967" s="9" t="s">
        <v>0</v>
      </c>
      <c r="C1967" s="9" t="s">
        <v>330</v>
      </c>
      <c r="D1967" s="9" t="s">
        <v>228</v>
      </c>
      <c r="E1967" s="9" t="s">
        <v>227</v>
      </c>
      <c r="F1967" s="9" t="s">
        <v>5</v>
      </c>
      <c r="G1967" s="9" t="s">
        <v>169</v>
      </c>
      <c r="H1967" s="9" t="s">
        <v>2</v>
      </c>
      <c r="I1967" s="9">
        <v>14</v>
      </c>
      <c r="J1967" s="9" t="s">
        <v>8</v>
      </c>
      <c r="L1967" s="9" t="s">
        <v>50</v>
      </c>
      <c r="M1967" s="9">
        <v>68605</v>
      </c>
      <c r="N1967" s="17" t="str">
        <f t="shared" si="175"/>
        <v>13_65-70</v>
      </c>
      <c r="O1967" s="17" t="str">
        <f t="shared" si="176"/>
        <v>6_60-70</v>
      </c>
      <c r="P1967" s="17" t="str">
        <f t="shared" si="177"/>
        <v>06_60-70</v>
      </c>
      <c r="Q1967" s="9" t="s">
        <v>957</v>
      </c>
      <c r="R1967" s="9" t="s">
        <v>954</v>
      </c>
      <c r="S1967" s="9">
        <f t="shared" si="178"/>
        <v>15847755</v>
      </c>
      <c r="T1967" s="9">
        <f t="shared" si="174"/>
        <v>214739</v>
      </c>
    </row>
    <row r="1968" spans="1:20" ht="14.45" x14ac:dyDescent="0.3">
      <c r="A1968" s="9">
        <v>50</v>
      </c>
      <c r="B1968" s="9" t="s">
        <v>0</v>
      </c>
      <c r="C1968" s="9" t="s">
        <v>648</v>
      </c>
      <c r="D1968" s="9" t="s">
        <v>228</v>
      </c>
      <c r="E1968" s="9" t="s">
        <v>227</v>
      </c>
      <c r="F1968" s="9" t="s">
        <v>5</v>
      </c>
      <c r="G1968" s="9" t="s">
        <v>518</v>
      </c>
      <c r="H1968" s="9" t="s">
        <v>2</v>
      </c>
      <c r="I1968" s="9">
        <v>14</v>
      </c>
      <c r="J1968" s="9" t="s">
        <v>8</v>
      </c>
      <c r="L1968" s="9" t="s">
        <v>50</v>
      </c>
      <c r="M1968" s="9">
        <v>66276</v>
      </c>
      <c r="N1968" s="17" t="str">
        <f t="shared" si="175"/>
        <v>13_65-70</v>
      </c>
      <c r="O1968" s="17" t="str">
        <f t="shared" si="176"/>
        <v>6_60-70</v>
      </c>
      <c r="P1968" s="17" t="str">
        <f t="shared" si="177"/>
        <v>06_60-70</v>
      </c>
      <c r="Q1968" s="9" t="s">
        <v>957</v>
      </c>
      <c r="R1968" s="9" t="s">
        <v>954</v>
      </c>
      <c r="S1968" s="9">
        <f t="shared" si="178"/>
        <v>3313800</v>
      </c>
      <c r="T1968" s="9">
        <f t="shared" si="174"/>
        <v>44902</v>
      </c>
    </row>
    <row r="1969" spans="1:20" ht="14.45" x14ac:dyDescent="0.3">
      <c r="A1969" s="9">
        <v>3</v>
      </c>
      <c r="B1969" s="9" t="s">
        <v>0</v>
      </c>
      <c r="C1969" s="9" t="s">
        <v>301</v>
      </c>
      <c r="D1969" s="9" t="s">
        <v>224</v>
      </c>
      <c r="E1969" s="9" t="s">
        <v>227</v>
      </c>
      <c r="F1969" s="9" t="s">
        <v>5</v>
      </c>
      <c r="G1969" s="9" t="s">
        <v>169</v>
      </c>
      <c r="H1969" s="9" t="s">
        <v>2</v>
      </c>
      <c r="I1969" s="9">
        <v>15</v>
      </c>
      <c r="J1969" s="9" t="s">
        <v>8</v>
      </c>
      <c r="L1969" s="9" t="s">
        <v>50</v>
      </c>
      <c r="M1969" s="9">
        <v>71527</v>
      </c>
      <c r="N1969" s="17" t="str">
        <f t="shared" si="175"/>
        <v>14_70-75</v>
      </c>
      <c r="O1969" s="17" t="str">
        <f t="shared" si="176"/>
        <v>7_70-80</v>
      </c>
      <c r="P1969" s="17" t="str">
        <f t="shared" si="177"/>
        <v>07_70-80</v>
      </c>
      <c r="Q1969" s="9" t="s">
        <v>957</v>
      </c>
      <c r="R1969" s="9" t="s">
        <v>954</v>
      </c>
      <c r="S1969" s="9">
        <f t="shared" si="178"/>
        <v>214581</v>
      </c>
      <c r="T1969" s="9">
        <f t="shared" si="174"/>
        <v>2908</v>
      </c>
    </row>
    <row r="1970" spans="1:20" ht="14.45" x14ac:dyDescent="0.3">
      <c r="A1970" s="9">
        <v>213</v>
      </c>
      <c r="B1970" s="9" t="s">
        <v>0</v>
      </c>
      <c r="C1970" s="9" t="s">
        <v>650</v>
      </c>
      <c r="D1970" s="9" t="s">
        <v>224</v>
      </c>
      <c r="E1970" s="9" t="s">
        <v>227</v>
      </c>
      <c r="F1970" s="9" t="s">
        <v>5</v>
      </c>
      <c r="G1970" s="9" t="s">
        <v>518</v>
      </c>
      <c r="H1970" s="9" t="s">
        <v>2</v>
      </c>
      <c r="I1970" s="9">
        <v>15</v>
      </c>
      <c r="J1970" s="9" t="s">
        <v>8</v>
      </c>
      <c r="L1970" s="9" t="s">
        <v>50</v>
      </c>
      <c r="M1970" s="9">
        <v>69995</v>
      </c>
      <c r="N1970" s="17" t="str">
        <f t="shared" si="175"/>
        <v>13_65-70</v>
      </c>
      <c r="O1970" s="17" t="str">
        <f t="shared" si="176"/>
        <v>6_60-70</v>
      </c>
      <c r="P1970" s="17" t="str">
        <f t="shared" si="177"/>
        <v>06_60-70</v>
      </c>
      <c r="Q1970" s="9" t="s">
        <v>957</v>
      </c>
      <c r="R1970" s="9" t="s">
        <v>954</v>
      </c>
      <c r="S1970" s="9">
        <f t="shared" si="178"/>
        <v>14908935</v>
      </c>
      <c r="T1970" s="9">
        <f t="shared" si="174"/>
        <v>202018</v>
      </c>
    </row>
    <row r="1971" spans="1:20" ht="14.45" x14ac:dyDescent="0.3">
      <c r="A1971" s="9">
        <v>3</v>
      </c>
      <c r="B1971" s="9" t="s">
        <v>0</v>
      </c>
      <c r="C1971" s="9" t="s">
        <v>895</v>
      </c>
      <c r="D1971" s="9" t="s">
        <v>225</v>
      </c>
      <c r="E1971" s="9" t="s">
        <v>227</v>
      </c>
      <c r="F1971" s="9" t="s">
        <v>5</v>
      </c>
      <c r="G1971" s="9" t="s">
        <v>60</v>
      </c>
      <c r="H1971" s="9" t="s">
        <v>896</v>
      </c>
      <c r="I1971" s="9">
        <v>15</v>
      </c>
      <c r="J1971" s="9" t="s">
        <v>8</v>
      </c>
      <c r="L1971" s="9" t="s">
        <v>50</v>
      </c>
      <c r="M1971" s="9">
        <v>35990</v>
      </c>
      <c r="N1971" s="17" t="str">
        <f t="shared" si="175"/>
        <v>7_35-40</v>
      </c>
      <c r="O1971" s="17" t="str">
        <f t="shared" si="176"/>
        <v>3_30-40</v>
      </c>
      <c r="P1971" s="17" t="str">
        <f t="shared" si="177"/>
        <v>03_30-40</v>
      </c>
      <c r="Q1971" s="9" t="s">
        <v>957</v>
      </c>
      <c r="R1971" s="9" t="s">
        <v>954</v>
      </c>
      <c r="S1971" s="9">
        <f t="shared" si="178"/>
        <v>107970</v>
      </c>
      <c r="T1971" s="9">
        <f t="shared" si="174"/>
        <v>1463</v>
      </c>
    </row>
    <row r="1972" spans="1:20" ht="14.45" x14ac:dyDescent="0.3">
      <c r="A1972" s="9">
        <v>3</v>
      </c>
      <c r="B1972" s="9" t="s">
        <v>0</v>
      </c>
      <c r="C1972" s="9" t="s">
        <v>965</v>
      </c>
      <c r="D1972" s="9" t="s">
        <v>225</v>
      </c>
      <c r="E1972" s="9" t="s">
        <v>227</v>
      </c>
      <c r="F1972" s="9" t="s">
        <v>5</v>
      </c>
      <c r="G1972" s="9" t="s">
        <v>966</v>
      </c>
      <c r="H1972" s="9" t="s">
        <v>896</v>
      </c>
      <c r="I1972" s="9">
        <v>15</v>
      </c>
      <c r="J1972" s="9" t="s">
        <v>11</v>
      </c>
      <c r="L1972" s="9" t="s">
        <v>50</v>
      </c>
      <c r="M1972" s="9">
        <v>29990</v>
      </c>
      <c r="N1972" s="17" t="str">
        <f t="shared" si="175"/>
        <v>5_25-30</v>
      </c>
      <c r="O1972" s="17" t="str">
        <f t="shared" si="176"/>
        <v>2_20-30</v>
      </c>
      <c r="P1972" s="17" t="str">
        <f t="shared" si="177"/>
        <v>02_20-30</v>
      </c>
      <c r="Q1972" s="9" t="s">
        <v>957</v>
      </c>
      <c r="R1972" s="9" t="s">
        <v>954</v>
      </c>
      <c r="S1972" s="9">
        <f t="shared" si="178"/>
        <v>89970</v>
      </c>
      <c r="T1972" s="9">
        <f t="shared" si="174"/>
        <v>1219</v>
      </c>
    </row>
    <row r="1973" spans="1:20" ht="14.45" x14ac:dyDescent="0.3">
      <c r="A1973" s="9">
        <v>2</v>
      </c>
      <c r="B1973" s="9" t="s">
        <v>0</v>
      </c>
      <c r="C1973" s="9" t="s">
        <v>816</v>
      </c>
      <c r="D1973" s="9" t="s">
        <v>228</v>
      </c>
      <c r="E1973" s="9" t="s">
        <v>227</v>
      </c>
      <c r="F1973" s="9" t="s">
        <v>5</v>
      </c>
      <c r="G1973" s="9" t="s">
        <v>518</v>
      </c>
      <c r="H1973" s="9" t="s">
        <v>2</v>
      </c>
      <c r="I1973" s="9">
        <v>14</v>
      </c>
      <c r="J1973" s="9" t="s">
        <v>8</v>
      </c>
      <c r="L1973" s="9" t="s">
        <v>50</v>
      </c>
      <c r="M1973" s="9">
        <v>78130</v>
      </c>
      <c r="N1973" s="17" t="str">
        <f t="shared" si="175"/>
        <v>15_75-80</v>
      </c>
      <c r="O1973" s="17" t="str">
        <f t="shared" si="176"/>
        <v>7_70-80</v>
      </c>
      <c r="P1973" s="17" t="str">
        <f t="shared" si="177"/>
        <v>07_70-80</v>
      </c>
      <c r="Q1973" s="9" t="s">
        <v>957</v>
      </c>
      <c r="R1973" s="9" t="s">
        <v>954</v>
      </c>
      <c r="S1973" s="9">
        <f t="shared" si="178"/>
        <v>156260</v>
      </c>
      <c r="T1973" s="9">
        <f t="shared" si="174"/>
        <v>2117</v>
      </c>
    </row>
    <row r="1974" spans="1:20" ht="14.45" x14ac:dyDescent="0.3">
      <c r="A1974" s="9">
        <v>127</v>
      </c>
      <c r="B1974" s="9" t="s">
        <v>9</v>
      </c>
      <c r="C1974" s="9" t="s">
        <v>654</v>
      </c>
      <c r="D1974" s="9" t="s">
        <v>228</v>
      </c>
      <c r="E1974" s="9" t="s">
        <v>223</v>
      </c>
      <c r="F1974" s="9" t="s">
        <v>5</v>
      </c>
      <c r="G1974" s="9" t="s">
        <v>182</v>
      </c>
      <c r="H1974" s="9" t="s">
        <v>2</v>
      </c>
      <c r="I1974" s="9">
        <v>13</v>
      </c>
      <c r="J1974" s="9" t="s">
        <v>92</v>
      </c>
      <c r="L1974" s="9" t="s">
        <v>50</v>
      </c>
      <c r="M1974" s="9">
        <v>142737</v>
      </c>
      <c r="N1974" s="17" t="str">
        <f t="shared" si="175"/>
        <v>28_140-145</v>
      </c>
      <c r="O1974" s="17" t="str">
        <f t="shared" si="176"/>
        <v>14_140-150</v>
      </c>
      <c r="P1974" s="17" t="str">
        <f t="shared" si="177"/>
        <v>08_80&gt;</v>
      </c>
      <c r="Q1974" s="9" t="s">
        <v>957</v>
      </c>
      <c r="R1974" s="9" t="s">
        <v>954</v>
      </c>
      <c r="S1974" s="9">
        <f t="shared" si="178"/>
        <v>18127599</v>
      </c>
      <c r="T1974" s="9">
        <f t="shared" si="174"/>
        <v>245631</v>
      </c>
    </row>
    <row r="1975" spans="1:20" ht="14.45" x14ac:dyDescent="0.3">
      <c r="A1975" s="9">
        <v>3973</v>
      </c>
      <c r="B1975" s="9" t="s">
        <v>9</v>
      </c>
      <c r="C1975" s="9" t="s">
        <v>537</v>
      </c>
      <c r="D1975" s="9" t="s">
        <v>228</v>
      </c>
      <c r="E1975" s="9" t="s">
        <v>223</v>
      </c>
      <c r="F1975" s="9" t="s">
        <v>9</v>
      </c>
      <c r="G1975" s="9" t="s">
        <v>538</v>
      </c>
      <c r="H1975" s="9" t="s">
        <v>2</v>
      </c>
      <c r="I1975" s="9">
        <v>13</v>
      </c>
      <c r="J1975" s="9" t="s">
        <v>43</v>
      </c>
      <c r="L1975" s="9" t="s">
        <v>539</v>
      </c>
      <c r="M1975" s="9">
        <v>142345</v>
      </c>
      <c r="N1975" s="17" t="str">
        <f t="shared" si="175"/>
        <v>28_140-145</v>
      </c>
      <c r="O1975" s="17" t="str">
        <f t="shared" si="176"/>
        <v>14_140-150</v>
      </c>
      <c r="P1975" s="17" t="str">
        <f t="shared" si="177"/>
        <v>08_80&gt;</v>
      </c>
      <c r="Q1975" s="9" t="s">
        <v>957</v>
      </c>
      <c r="R1975" s="9" t="s">
        <v>954</v>
      </c>
      <c r="S1975" s="9">
        <f t="shared" si="178"/>
        <v>565536685</v>
      </c>
      <c r="T1975" s="9">
        <f t="shared" si="174"/>
        <v>7663099</v>
      </c>
    </row>
    <row r="1976" spans="1:20" ht="14.45" x14ac:dyDescent="0.3">
      <c r="A1976" s="9">
        <v>2</v>
      </c>
      <c r="B1976" s="9" t="s">
        <v>9</v>
      </c>
      <c r="C1976" s="9" t="s">
        <v>95</v>
      </c>
      <c r="D1976" s="9" t="s">
        <v>228</v>
      </c>
      <c r="E1976" s="9" t="s">
        <v>223</v>
      </c>
      <c r="F1976" s="9" t="s">
        <v>5</v>
      </c>
      <c r="G1976" s="9" t="s">
        <v>75</v>
      </c>
      <c r="H1976" s="9" t="s">
        <v>2</v>
      </c>
      <c r="I1976" s="9">
        <v>13</v>
      </c>
      <c r="J1976" s="9" t="s">
        <v>43</v>
      </c>
      <c r="L1976" s="9" t="s">
        <v>50</v>
      </c>
      <c r="M1976" s="9">
        <v>173010</v>
      </c>
      <c r="N1976" s="17" t="str">
        <f t="shared" si="175"/>
        <v>34_170-175</v>
      </c>
      <c r="O1976" s="17" t="str">
        <f t="shared" si="176"/>
        <v>17_170-180</v>
      </c>
      <c r="P1976" s="17" t="str">
        <f t="shared" si="177"/>
        <v>08_80&gt;</v>
      </c>
      <c r="Q1976" s="9" t="s">
        <v>957</v>
      </c>
      <c r="R1976" s="9" t="s">
        <v>954</v>
      </c>
      <c r="S1976" s="9">
        <f t="shared" si="178"/>
        <v>346020</v>
      </c>
      <c r="T1976" s="9">
        <f t="shared" si="174"/>
        <v>4689</v>
      </c>
    </row>
    <row r="1977" spans="1:20" ht="14.45" x14ac:dyDescent="0.3">
      <c r="A1977" s="9">
        <v>1037</v>
      </c>
      <c r="B1977" s="9" t="s">
        <v>9</v>
      </c>
      <c r="C1977" s="9" t="s">
        <v>332</v>
      </c>
      <c r="D1977" s="9" t="s">
        <v>228</v>
      </c>
      <c r="E1977" s="9" t="s">
        <v>223</v>
      </c>
      <c r="F1977" s="9" t="s">
        <v>5</v>
      </c>
      <c r="G1977" s="9" t="s">
        <v>182</v>
      </c>
      <c r="H1977" s="9" t="s">
        <v>2</v>
      </c>
      <c r="I1977" s="9">
        <v>13</v>
      </c>
      <c r="J1977" s="9" t="s">
        <v>43</v>
      </c>
      <c r="L1977" s="9" t="s">
        <v>50</v>
      </c>
      <c r="M1977" s="9">
        <v>202487</v>
      </c>
      <c r="N1977" s="17" t="str">
        <f t="shared" si="175"/>
        <v>40_200-205</v>
      </c>
      <c r="O1977" s="17" t="str">
        <f t="shared" si="176"/>
        <v>20_200-210</v>
      </c>
      <c r="P1977" s="17" t="str">
        <f t="shared" si="177"/>
        <v>08_80&gt;</v>
      </c>
      <c r="Q1977" s="9" t="s">
        <v>957</v>
      </c>
      <c r="R1977" s="9" t="s">
        <v>954</v>
      </c>
      <c r="S1977" s="9">
        <f t="shared" si="178"/>
        <v>209979019</v>
      </c>
      <c r="T1977" s="9">
        <f t="shared" si="174"/>
        <v>2845244</v>
      </c>
    </row>
    <row r="1978" spans="1:20" ht="14.45" x14ac:dyDescent="0.3">
      <c r="A1978" s="9">
        <v>2411</v>
      </c>
      <c r="B1978" s="9" t="s">
        <v>9</v>
      </c>
      <c r="C1978" s="9" t="s">
        <v>540</v>
      </c>
      <c r="D1978" s="9" t="s">
        <v>228</v>
      </c>
      <c r="E1978" s="9" t="s">
        <v>223</v>
      </c>
      <c r="F1978" s="9" t="s">
        <v>9</v>
      </c>
      <c r="G1978" s="9" t="s">
        <v>538</v>
      </c>
      <c r="H1978" s="9" t="s">
        <v>2</v>
      </c>
      <c r="I1978" s="9">
        <v>13</v>
      </c>
      <c r="J1978" s="9" t="s">
        <v>43</v>
      </c>
      <c r="L1978" s="9" t="s">
        <v>539</v>
      </c>
      <c r="M1978" s="9">
        <v>165903</v>
      </c>
      <c r="N1978" s="17" t="str">
        <f t="shared" si="175"/>
        <v>33_165-170</v>
      </c>
      <c r="O1978" s="17" t="str">
        <f t="shared" si="176"/>
        <v>16_160-170</v>
      </c>
      <c r="P1978" s="17" t="str">
        <f t="shared" si="177"/>
        <v>08_80&gt;</v>
      </c>
      <c r="Q1978" s="9" t="s">
        <v>957</v>
      </c>
      <c r="R1978" s="9" t="s">
        <v>954</v>
      </c>
      <c r="S1978" s="9">
        <f t="shared" si="178"/>
        <v>399992133</v>
      </c>
      <c r="T1978" s="9">
        <f t="shared" si="174"/>
        <v>5419948</v>
      </c>
    </row>
    <row r="1979" spans="1:20" ht="14.45" x14ac:dyDescent="0.3">
      <c r="A1979" s="9">
        <v>2440</v>
      </c>
      <c r="B1979" s="9" t="s">
        <v>9</v>
      </c>
      <c r="C1979" s="9" t="s">
        <v>194</v>
      </c>
      <c r="D1979" s="9" t="s">
        <v>225</v>
      </c>
      <c r="E1979" s="9" t="s">
        <v>223</v>
      </c>
      <c r="F1979" s="9" t="s">
        <v>5</v>
      </c>
      <c r="G1979" s="9" t="s">
        <v>75</v>
      </c>
      <c r="H1979" s="9" t="s">
        <v>449</v>
      </c>
      <c r="I1979" s="9">
        <v>16</v>
      </c>
      <c r="J1979" s="9" t="s">
        <v>195</v>
      </c>
      <c r="L1979" s="9" t="s">
        <v>50</v>
      </c>
      <c r="M1979" s="9">
        <v>326270</v>
      </c>
      <c r="N1979" s="17" t="str">
        <f t="shared" si="175"/>
        <v>65_325-330</v>
      </c>
      <c r="O1979" s="17" t="str">
        <f t="shared" si="176"/>
        <v>32_320-330</v>
      </c>
      <c r="P1979" s="17" t="str">
        <f t="shared" si="177"/>
        <v>08_80&gt;</v>
      </c>
      <c r="Q1979" s="9" t="s">
        <v>957</v>
      </c>
      <c r="R1979" s="9" t="s">
        <v>954</v>
      </c>
      <c r="S1979" s="9">
        <f t="shared" si="178"/>
        <v>796098800</v>
      </c>
      <c r="T1979" s="9">
        <f t="shared" si="174"/>
        <v>10787247</v>
      </c>
    </row>
    <row r="1980" spans="1:20" ht="14.45" x14ac:dyDescent="0.3">
      <c r="A1980" s="9">
        <v>137</v>
      </c>
      <c r="B1980" s="9" t="s">
        <v>10</v>
      </c>
      <c r="C1980" s="9" t="s">
        <v>967</v>
      </c>
      <c r="D1980" s="9" t="s">
        <v>224</v>
      </c>
      <c r="E1980" s="9" t="s">
        <v>223</v>
      </c>
      <c r="F1980" s="9" t="s">
        <v>5</v>
      </c>
      <c r="G1980" s="9" t="s">
        <v>76</v>
      </c>
      <c r="H1980" s="9" t="s">
        <v>2</v>
      </c>
      <c r="I1980" s="9">
        <v>15</v>
      </c>
      <c r="J1980" s="9" t="s">
        <v>4</v>
      </c>
      <c r="L1980" s="9" t="s">
        <v>46</v>
      </c>
      <c r="M1980" s="9">
        <v>27056</v>
      </c>
      <c r="N1980" s="17" t="str">
        <f t="shared" si="175"/>
        <v>5_25-30</v>
      </c>
      <c r="O1980" s="17" t="str">
        <f t="shared" si="176"/>
        <v>2_20-30</v>
      </c>
      <c r="P1980" s="17" t="str">
        <f t="shared" si="177"/>
        <v>02_20-30</v>
      </c>
      <c r="Q1980" s="9" t="s">
        <v>957</v>
      </c>
      <c r="R1980" s="9" t="s">
        <v>954</v>
      </c>
      <c r="S1980" s="9">
        <f t="shared" si="178"/>
        <v>3706672</v>
      </c>
      <c r="T1980" s="9">
        <f t="shared" si="174"/>
        <v>50226</v>
      </c>
    </row>
    <row r="1981" spans="1:20" ht="14.45" x14ac:dyDescent="0.3">
      <c r="A1981" s="9">
        <v>561</v>
      </c>
      <c r="B1981" s="9" t="s">
        <v>10</v>
      </c>
      <c r="C1981" s="9" t="s">
        <v>968</v>
      </c>
      <c r="D1981" s="9" t="s">
        <v>224</v>
      </c>
      <c r="E1981" s="9" t="s">
        <v>223</v>
      </c>
      <c r="F1981" s="9" t="s">
        <v>1</v>
      </c>
      <c r="G1981" s="9" t="s">
        <v>97</v>
      </c>
      <c r="H1981" s="9" t="s">
        <v>2</v>
      </c>
      <c r="I1981" s="9">
        <v>15</v>
      </c>
      <c r="J1981" s="9" t="s">
        <v>8</v>
      </c>
      <c r="L1981" s="9" t="s">
        <v>50</v>
      </c>
      <c r="M1981" s="9">
        <v>44999</v>
      </c>
      <c r="N1981" s="17" t="str">
        <f t="shared" si="175"/>
        <v>8_40-45</v>
      </c>
      <c r="O1981" s="17" t="str">
        <f t="shared" si="176"/>
        <v>4_40-50</v>
      </c>
      <c r="P1981" s="17" t="str">
        <f t="shared" si="177"/>
        <v>04_40-50</v>
      </c>
      <c r="Q1981" s="9" t="s">
        <v>957</v>
      </c>
      <c r="R1981" s="9" t="s">
        <v>954</v>
      </c>
      <c r="S1981" s="9">
        <f t="shared" si="178"/>
        <v>25244439</v>
      </c>
      <c r="T1981" s="9">
        <f t="shared" si="174"/>
        <v>342066</v>
      </c>
    </row>
    <row r="1982" spans="1:20" ht="14.45" x14ac:dyDescent="0.3">
      <c r="A1982" s="9">
        <v>535</v>
      </c>
      <c r="B1982" s="9" t="s">
        <v>10</v>
      </c>
      <c r="C1982" s="9" t="s">
        <v>514</v>
      </c>
      <c r="D1982" s="9" t="s">
        <v>225</v>
      </c>
      <c r="E1982" s="9" t="s">
        <v>223</v>
      </c>
      <c r="F1982" s="9" t="s">
        <v>5</v>
      </c>
      <c r="G1982" s="9" t="s">
        <v>350</v>
      </c>
      <c r="H1982" s="9" t="s">
        <v>112</v>
      </c>
      <c r="I1982" s="9">
        <v>15</v>
      </c>
      <c r="J1982" s="9" t="s">
        <v>8</v>
      </c>
      <c r="L1982" s="9" t="s">
        <v>50</v>
      </c>
      <c r="M1982" s="9">
        <v>73629</v>
      </c>
      <c r="N1982" s="17" t="str">
        <f t="shared" si="175"/>
        <v>14_70-75</v>
      </c>
      <c r="O1982" s="17" t="str">
        <f t="shared" si="176"/>
        <v>7_70-80</v>
      </c>
      <c r="P1982" s="17" t="str">
        <f t="shared" si="177"/>
        <v>07_70-80</v>
      </c>
      <c r="Q1982" s="9" t="s">
        <v>957</v>
      </c>
      <c r="R1982" s="9" t="s">
        <v>954</v>
      </c>
      <c r="S1982" s="9">
        <f t="shared" si="178"/>
        <v>39391515</v>
      </c>
      <c r="T1982" s="9">
        <f t="shared" ref="T1982:T2045" si="179">ROUND(S1982/73.8,0)</f>
        <v>533760</v>
      </c>
    </row>
    <row r="1983" spans="1:20" ht="14.45" x14ac:dyDescent="0.3">
      <c r="A1983" s="9">
        <v>676</v>
      </c>
      <c r="B1983" s="9" t="s">
        <v>10</v>
      </c>
      <c r="C1983" s="9" t="s">
        <v>969</v>
      </c>
      <c r="D1983" s="9" t="s">
        <v>225</v>
      </c>
      <c r="E1983" s="9" t="s">
        <v>223</v>
      </c>
      <c r="F1983" s="9" t="s">
        <v>1</v>
      </c>
      <c r="G1983" s="9" t="s">
        <v>661</v>
      </c>
      <c r="H1983" s="9" t="s">
        <v>784</v>
      </c>
      <c r="I1983" s="9">
        <v>15</v>
      </c>
      <c r="J1983" s="9" t="s">
        <v>8</v>
      </c>
      <c r="L1983" s="9" t="s">
        <v>50</v>
      </c>
      <c r="M1983" s="9">
        <v>110993</v>
      </c>
      <c r="N1983" s="17" t="str">
        <f t="shared" ref="N1983:N2046" si="180">CONCATENATE(ROUNDDOWN(M1983/5000,0),"_",ROUNDDOWN(M1983/5000,0)*5,"-",ROUNDUP((M1983+1)/5000,0)*5)</f>
        <v>22_110-115</v>
      </c>
      <c r="O1983" s="17" t="str">
        <f t="shared" ref="O1983:O2046" si="181">CONCATENATE(ROUNDDOWN(M1983/10000,0),"_",ROUNDDOWN(M1983/10000,0)*10,"-",ROUNDUP((M1983+1)/10000,0)*10)</f>
        <v>11_110-120</v>
      </c>
      <c r="P1983" s="17" t="str">
        <f t="shared" ref="P1983:P2046" si="182">IF(M1983&lt;20000,"01_&lt;20",IF(M1983&lt;80000,CONCATENATE(IF((ROUNDDOWN(M1983/10000,0)+1)&lt;10,0,),ROUNDDOWN(M1983/10000,0),"_",ROUNDDOWN(M1983/10000,0)*10,"-",ROUNDUP((M1983+1)/10000,0)*10),"08_80&gt;"))</f>
        <v>08_80&gt;</v>
      </c>
      <c r="Q1983" s="9" t="s">
        <v>957</v>
      </c>
      <c r="R1983" s="9" t="s">
        <v>954</v>
      </c>
      <c r="S1983" s="9">
        <f t="shared" si="178"/>
        <v>75031268</v>
      </c>
      <c r="T1983" s="9">
        <f t="shared" si="179"/>
        <v>1016684</v>
      </c>
    </row>
    <row r="1984" spans="1:20" ht="14.45" x14ac:dyDescent="0.3">
      <c r="A1984" s="9">
        <v>1389</v>
      </c>
      <c r="B1984" s="9" t="s">
        <v>10</v>
      </c>
      <c r="C1984" s="9" t="s">
        <v>1012</v>
      </c>
      <c r="D1984" s="9" t="s">
        <v>225</v>
      </c>
      <c r="E1984" s="9" t="s">
        <v>223</v>
      </c>
      <c r="F1984" s="9" t="s">
        <v>5</v>
      </c>
      <c r="G1984" s="9" t="s">
        <v>657</v>
      </c>
      <c r="H1984" s="9" t="s">
        <v>658</v>
      </c>
      <c r="I1984" s="9">
        <v>15</v>
      </c>
      <c r="J1984" s="9" t="s">
        <v>8</v>
      </c>
      <c r="L1984" s="9" t="s">
        <v>50</v>
      </c>
      <c r="M1984" s="9">
        <v>114217</v>
      </c>
      <c r="N1984" s="17" t="str">
        <f t="shared" si="180"/>
        <v>22_110-115</v>
      </c>
      <c r="O1984" s="17" t="str">
        <f t="shared" si="181"/>
        <v>11_110-120</v>
      </c>
      <c r="P1984" s="17" t="str">
        <f t="shared" si="182"/>
        <v>08_80&gt;</v>
      </c>
      <c r="Q1984" s="9" t="s">
        <v>957</v>
      </c>
      <c r="R1984" s="9" t="s">
        <v>954</v>
      </c>
      <c r="S1984" s="9">
        <f t="shared" si="178"/>
        <v>158647413</v>
      </c>
      <c r="T1984" s="9">
        <f t="shared" si="179"/>
        <v>2149694</v>
      </c>
    </row>
    <row r="1985" spans="1:20" ht="14.45" x14ac:dyDescent="0.3">
      <c r="A1985" s="9">
        <v>473</v>
      </c>
      <c r="B1985" s="9" t="s">
        <v>10</v>
      </c>
      <c r="C1985" s="9" t="s">
        <v>336</v>
      </c>
      <c r="D1985" s="9" t="s">
        <v>225</v>
      </c>
      <c r="E1985" s="9" t="s">
        <v>223</v>
      </c>
      <c r="F1985" s="9" t="s">
        <v>1</v>
      </c>
      <c r="G1985" s="9" t="s">
        <v>303</v>
      </c>
      <c r="H1985" s="9" t="s">
        <v>197</v>
      </c>
      <c r="I1985" s="9">
        <v>17</v>
      </c>
      <c r="J1985" s="9" t="s">
        <v>8</v>
      </c>
      <c r="L1985" s="9" t="s">
        <v>50</v>
      </c>
      <c r="M1985" s="9">
        <v>90568</v>
      </c>
      <c r="N1985" s="17" t="str">
        <f t="shared" si="180"/>
        <v>18_90-95</v>
      </c>
      <c r="O1985" s="17" t="str">
        <f t="shared" si="181"/>
        <v>9_90-100</v>
      </c>
      <c r="P1985" s="17" t="str">
        <f t="shared" si="182"/>
        <v>08_80&gt;</v>
      </c>
      <c r="Q1985" s="9" t="s">
        <v>957</v>
      </c>
      <c r="R1985" s="9" t="s">
        <v>954</v>
      </c>
      <c r="S1985" s="9">
        <f t="shared" si="178"/>
        <v>42838664</v>
      </c>
      <c r="T1985" s="9">
        <f t="shared" si="179"/>
        <v>580470</v>
      </c>
    </row>
    <row r="1986" spans="1:20" ht="14.45" x14ac:dyDescent="0.3">
      <c r="A1986" s="9">
        <v>456</v>
      </c>
      <c r="B1986" s="9" t="s">
        <v>10</v>
      </c>
      <c r="C1986" s="9" t="s">
        <v>659</v>
      </c>
      <c r="D1986" s="9" t="s">
        <v>225</v>
      </c>
      <c r="E1986" s="9" t="s">
        <v>223</v>
      </c>
      <c r="F1986" s="9" t="s">
        <v>5</v>
      </c>
      <c r="G1986" s="9" t="s">
        <v>350</v>
      </c>
      <c r="H1986" s="9" t="s">
        <v>197</v>
      </c>
      <c r="I1986" s="9">
        <v>17</v>
      </c>
      <c r="J1986" s="9" t="s">
        <v>8</v>
      </c>
      <c r="L1986" s="9" t="s">
        <v>50</v>
      </c>
      <c r="M1986" s="9">
        <v>77749</v>
      </c>
      <c r="N1986" s="17" t="str">
        <f t="shared" si="180"/>
        <v>15_75-80</v>
      </c>
      <c r="O1986" s="17" t="str">
        <f t="shared" si="181"/>
        <v>7_70-80</v>
      </c>
      <c r="P1986" s="17" t="str">
        <f t="shared" si="182"/>
        <v>07_70-80</v>
      </c>
      <c r="Q1986" s="9" t="s">
        <v>957</v>
      </c>
      <c r="R1986" s="9" t="s">
        <v>954</v>
      </c>
      <c r="S1986" s="9">
        <f t="shared" si="178"/>
        <v>35453544</v>
      </c>
      <c r="T1986" s="9">
        <f t="shared" si="179"/>
        <v>480400</v>
      </c>
    </row>
    <row r="1987" spans="1:20" ht="14.45" x14ac:dyDescent="0.3">
      <c r="A1987" s="9">
        <v>255</v>
      </c>
      <c r="B1987" s="9" t="s">
        <v>10</v>
      </c>
      <c r="C1987" s="9" t="s">
        <v>660</v>
      </c>
      <c r="D1987" s="9" t="s">
        <v>225</v>
      </c>
      <c r="E1987" s="9" t="s">
        <v>223</v>
      </c>
      <c r="F1987" s="9" t="s">
        <v>1</v>
      </c>
      <c r="G1987" s="9" t="s">
        <v>661</v>
      </c>
      <c r="H1987" s="9" t="s">
        <v>658</v>
      </c>
      <c r="I1987" s="9">
        <v>15</v>
      </c>
      <c r="J1987" s="9" t="s">
        <v>8</v>
      </c>
      <c r="L1987" s="9" t="s">
        <v>50</v>
      </c>
      <c r="M1987" s="9">
        <v>134411</v>
      </c>
      <c r="N1987" s="17" t="str">
        <f t="shared" si="180"/>
        <v>26_130-135</v>
      </c>
      <c r="O1987" s="17" t="str">
        <f t="shared" si="181"/>
        <v>13_130-140</v>
      </c>
      <c r="P1987" s="17" t="str">
        <f t="shared" si="182"/>
        <v>08_80&gt;</v>
      </c>
      <c r="Q1987" s="9" t="s">
        <v>957</v>
      </c>
      <c r="R1987" s="9" t="s">
        <v>954</v>
      </c>
      <c r="S1987" s="9">
        <f t="shared" ref="S1987:S2050" si="183">M1987*A1987</f>
        <v>34274805</v>
      </c>
      <c r="T1987" s="9">
        <f t="shared" si="179"/>
        <v>464428</v>
      </c>
    </row>
    <row r="1988" spans="1:20" ht="14.45" x14ac:dyDescent="0.3">
      <c r="A1988" s="9">
        <v>95</v>
      </c>
      <c r="B1988" s="9" t="s">
        <v>10</v>
      </c>
      <c r="C1988" s="9" t="s">
        <v>662</v>
      </c>
      <c r="D1988" s="9" t="s">
        <v>225</v>
      </c>
      <c r="E1988" s="9" t="s">
        <v>223</v>
      </c>
      <c r="F1988" s="9" t="s">
        <v>1</v>
      </c>
      <c r="G1988" s="9" t="s">
        <v>661</v>
      </c>
      <c r="H1988" s="9" t="s">
        <v>658</v>
      </c>
      <c r="I1988" s="9">
        <v>15</v>
      </c>
      <c r="J1988" s="9" t="s">
        <v>8</v>
      </c>
      <c r="L1988" s="9" t="s">
        <v>50</v>
      </c>
      <c r="M1988" s="9">
        <v>148745</v>
      </c>
      <c r="N1988" s="17" t="str">
        <f t="shared" si="180"/>
        <v>29_145-150</v>
      </c>
      <c r="O1988" s="17" t="str">
        <f t="shared" si="181"/>
        <v>14_140-150</v>
      </c>
      <c r="P1988" s="17" t="str">
        <f t="shared" si="182"/>
        <v>08_80&gt;</v>
      </c>
      <c r="Q1988" s="9" t="s">
        <v>957</v>
      </c>
      <c r="R1988" s="9" t="s">
        <v>954</v>
      </c>
      <c r="S1988" s="9">
        <f t="shared" si="183"/>
        <v>14130775</v>
      </c>
      <c r="T1988" s="9">
        <f t="shared" si="179"/>
        <v>191474</v>
      </c>
    </row>
    <row r="1989" spans="1:20" ht="14.45" x14ac:dyDescent="0.3">
      <c r="A1989" s="9">
        <v>2</v>
      </c>
      <c r="B1989" s="9" t="s">
        <v>10</v>
      </c>
      <c r="C1989" s="9" t="s">
        <v>349</v>
      </c>
      <c r="D1989" s="9" t="s">
        <v>225</v>
      </c>
      <c r="E1989" s="9" t="s">
        <v>223</v>
      </c>
      <c r="F1989" s="9" t="s">
        <v>5</v>
      </c>
      <c r="G1989" s="9" t="s">
        <v>350</v>
      </c>
      <c r="H1989" s="9" t="s">
        <v>98</v>
      </c>
      <c r="I1989" s="9">
        <v>17</v>
      </c>
      <c r="J1989" s="9" t="s">
        <v>8</v>
      </c>
      <c r="L1989" s="9" t="s">
        <v>50</v>
      </c>
      <c r="M1989" s="9">
        <v>133323</v>
      </c>
      <c r="N1989" s="17" t="str">
        <f t="shared" si="180"/>
        <v>26_130-135</v>
      </c>
      <c r="O1989" s="17" t="str">
        <f t="shared" si="181"/>
        <v>13_130-140</v>
      </c>
      <c r="P1989" s="17" t="str">
        <f t="shared" si="182"/>
        <v>08_80&gt;</v>
      </c>
      <c r="Q1989" s="9" t="s">
        <v>957</v>
      </c>
      <c r="R1989" s="9" t="s">
        <v>954</v>
      </c>
      <c r="S1989" s="9">
        <f t="shared" si="183"/>
        <v>266646</v>
      </c>
      <c r="T1989" s="9">
        <f t="shared" si="179"/>
        <v>3613</v>
      </c>
    </row>
    <row r="1990" spans="1:20" ht="14.45" x14ac:dyDescent="0.3">
      <c r="A1990" s="9">
        <v>428</v>
      </c>
      <c r="B1990" s="9" t="s">
        <v>10</v>
      </c>
      <c r="C1990" s="9" t="s">
        <v>663</v>
      </c>
      <c r="D1990" s="9" t="s">
        <v>225</v>
      </c>
      <c r="E1990" s="9" t="s">
        <v>223</v>
      </c>
      <c r="F1990" s="9" t="s">
        <v>1</v>
      </c>
      <c r="G1990" s="9" t="s">
        <v>661</v>
      </c>
      <c r="H1990" s="9" t="s">
        <v>658</v>
      </c>
      <c r="I1990" s="9">
        <v>17</v>
      </c>
      <c r="J1990" s="9" t="s">
        <v>8</v>
      </c>
      <c r="L1990" s="9" t="s">
        <v>50</v>
      </c>
      <c r="M1990" s="9">
        <v>144999</v>
      </c>
      <c r="N1990" s="17" t="str">
        <f t="shared" si="180"/>
        <v>28_140-145</v>
      </c>
      <c r="O1990" s="17" t="str">
        <f t="shared" si="181"/>
        <v>14_140-150</v>
      </c>
      <c r="P1990" s="17" t="str">
        <f t="shared" si="182"/>
        <v>08_80&gt;</v>
      </c>
      <c r="Q1990" s="9" t="s">
        <v>957</v>
      </c>
      <c r="R1990" s="9" t="s">
        <v>954</v>
      </c>
      <c r="S1990" s="9">
        <f t="shared" si="183"/>
        <v>62059572</v>
      </c>
      <c r="T1990" s="9">
        <f t="shared" si="179"/>
        <v>840916</v>
      </c>
    </row>
    <row r="1991" spans="1:20" ht="14.45" x14ac:dyDescent="0.3">
      <c r="A1991" s="9">
        <v>164</v>
      </c>
      <c r="B1991" s="9" t="s">
        <v>10</v>
      </c>
      <c r="C1991" s="9" t="s">
        <v>664</v>
      </c>
      <c r="D1991" s="9" t="s">
        <v>225</v>
      </c>
      <c r="E1991" s="9" t="s">
        <v>223</v>
      </c>
      <c r="F1991" s="9" t="s">
        <v>1</v>
      </c>
      <c r="G1991" s="9" t="s">
        <v>661</v>
      </c>
      <c r="H1991" s="9" t="s">
        <v>665</v>
      </c>
      <c r="I1991" s="9">
        <v>17</v>
      </c>
      <c r="J1991" s="9" t="s">
        <v>8</v>
      </c>
      <c r="L1991" s="9" t="s">
        <v>50</v>
      </c>
      <c r="M1991" s="9">
        <v>165913</v>
      </c>
      <c r="N1991" s="17" t="str">
        <f t="shared" si="180"/>
        <v>33_165-170</v>
      </c>
      <c r="O1991" s="17" t="str">
        <f t="shared" si="181"/>
        <v>16_160-170</v>
      </c>
      <c r="P1991" s="17" t="str">
        <f t="shared" si="182"/>
        <v>08_80&gt;</v>
      </c>
      <c r="Q1991" s="9" t="s">
        <v>957</v>
      </c>
      <c r="R1991" s="9" t="s">
        <v>954</v>
      </c>
      <c r="S1991" s="9">
        <f t="shared" si="183"/>
        <v>27209732</v>
      </c>
      <c r="T1991" s="9">
        <f t="shared" si="179"/>
        <v>368696</v>
      </c>
    </row>
    <row r="1992" spans="1:20" ht="14.45" x14ac:dyDescent="0.3">
      <c r="A1992" s="9">
        <v>17</v>
      </c>
      <c r="B1992" s="9" t="s">
        <v>10</v>
      </c>
      <c r="C1992" s="9" t="s">
        <v>333</v>
      </c>
      <c r="D1992" s="9" t="s">
        <v>228</v>
      </c>
      <c r="E1992" s="9" t="s">
        <v>223</v>
      </c>
      <c r="F1992" s="9" t="s">
        <v>1</v>
      </c>
      <c r="G1992" s="9" t="s">
        <v>303</v>
      </c>
      <c r="H1992" s="9" t="s">
        <v>197</v>
      </c>
      <c r="I1992" s="9">
        <v>14</v>
      </c>
      <c r="J1992" s="9" t="s">
        <v>49</v>
      </c>
      <c r="L1992" s="9" t="s">
        <v>50</v>
      </c>
      <c r="M1992" s="9">
        <v>118812</v>
      </c>
      <c r="N1992" s="17" t="str">
        <f t="shared" si="180"/>
        <v>23_115-120</v>
      </c>
      <c r="O1992" s="17" t="str">
        <f t="shared" si="181"/>
        <v>11_110-120</v>
      </c>
      <c r="P1992" s="17" t="str">
        <f t="shared" si="182"/>
        <v>08_80&gt;</v>
      </c>
      <c r="Q1992" s="9" t="s">
        <v>957</v>
      </c>
      <c r="R1992" s="9" t="s">
        <v>954</v>
      </c>
      <c r="S1992" s="9">
        <f t="shared" si="183"/>
        <v>2019804</v>
      </c>
      <c r="T1992" s="9">
        <f t="shared" si="179"/>
        <v>27369</v>
      </c>
    </row>
    <row r="1993" spans="1:20" ht="14.45" x14ac:dyDescent="0.3">
      <c r="A1993" s="9">
        <v>4</v>
      </c>
      <c r="B1993" s="9" t="s">
        <v>10</v>
      </c>
      <c r="C1993" s="9" t="s">
        <v>611</v>
      </c>
      <c r="D1993" s="9" t="s">
        <v>225</v>
      </c>
      <c r="E1993" s="9" t="s">
        <v>223</v>
      </c>
      <c r="F1993" s="9" t="s">
        <v>5</v>
      </c>
      <c r="G1993" s="9" t="s">
        <v>350</v>
      </c>
      <c r="H1993" s="9" t="s">
        <v>147</v>
      </c>
      <c r="I1993" s="9">
        <v>17</v>
      </c>
      <c r="J1993" s="9" t="s">
        <v>8</v>
      </c>
      <c r="L1993" s="9" t="s">
        <v>50</v>
      </c>
      <c r="M1993" s="9">
        <v>128300</v>
      </c>
      <c r="N1993" s="17" t="str">
        <f t="shared" si="180"/>
        <v>25_125-130</v>
      </c>
      <c r="O1993" s="17" t="str">
        <f t="shared" si="181"/>
        <v>12_120-130</v>
      </c>
      <c r="P1993" s="17" t="str">
        <f t="shared" si="182"/>
        <v>08_80&gt;</v>
      </c>
      <c r="Q1993" s="9" t="s">
        <v>957</v>
      </c>
      <c r="R1993" s="9" t="s">
        <v>954</v>
      </c>
      <c r="S1993" s="9">
        <f t="shared" si="183"/>
        <v>513200</v>
      </c>
      <c r="T1993" s="9">
        <f t="shared" si="179"/>
        <v>6954</v>
      </c>
    </row>
    <row r="1994" spans="1:20" ht="14.45" x14ac:dyDescent="0.3">
      <c r="A1994" s="9">
        <v>45</v>
      </c>
      <c r="B1994" s="9" t="s">
        <v>10</v>
      </c>
      <c r="C1994" s="9" t="s">
        <v>451</v>
      </c>
      <c r="D1994" s="9" t="s">
        <v>225</v>
      </c>
      <c r="E1994" s="9" t="s">
        <v>223</v>
      </c>
      <c r="F1994" s="9" t="s">
        <v>5</v>
      </c>
      <c r="G1994" s="9" t="s">
        <v>350</v>
      </c>
      <c r="H1994" s="9" t="s">
        <v>98</v>
      </c>
      <c r="I1994" s="9">
        <v>15</v>
      </c>
      <c r="J1994" s="9" t="s">
        <v>8</v>
      </c>
      <c r="L1994" s="9" t="s">
        <v>50</v>
      </c>
      <c r="M1994" s="9">
        <v>137931</v>
      </c>
      <c r="N1994" s="17" t="str">
        <f t="shared" si="180"/>
        <v>27_135-140</v>
      </c>
      <c r="O1994" s="17" t="str">
        <f t="shared" si="181"/>
        <v>13_130-140</v>
      </c>
      <c r="P1994" s="17" t="str">
        <f t="shared" si="182"/>
        <v>08_80&gt;</v>
      </c>
      <c r="Q1994" s="9" t="s">
        <v>957</v>
      </c>
      <c r="R1994" s="9" t="s">
        <v>954</v>
      </c>
      <c r="S1994" s="9">
        <f t="shared" si="183"/>
        <v>6206895</v>
      </c>
      <c r="T1994" s="9">
        <f t="shared" si="179"/>
        <v>84104</v>
      </c>
    </row>
    <row r="1995" spans="1:20" ht="14.45" x14ac:dyDescent="0.3">
      <c r="A1995" s="9">
        <v>779</v>
      </c>
      <c r="B1995" s="9" t="s">
        <v>10</v>
      </c>
      <c r="C1995" s="9" t="s">
        <v>666</v>
      </c>
      <c r="D1995" s="9" t="s">
        <v>224</v>
      </c>
      <c r="E1995" s="9" t="s">
        <v>223</v>
      </c>
      <c r="F1995" s="9" t="s">
        <v>1</v>
      </c>
      <c r="G1995" s="9" t="s">
        <v>97</v>
      </c>
      <c r="H1995" s="9" t="s">
        <v>2</v>
      </c>
      <c r="I1995" s="9">
        <v>15</v>
      </c>
      <c r="J1995" s="9" t="s">
        <v>4</v>
      </c>
      <c r="L1995" s="9" t="s">
        <v>50</v>
      </c>
      <c r="M1995" s="9">
        <v>43324</v>
      </c>
      <c r="N1995" s="17" t="str">
        <f t="shared" si="180"/>
        <v>8_40-45</v>
      </c>
      <c r="O1995" s="17" t="str">
        <f t="shared" si="181"/>
        <v>4_40-50</v>
      </c>
      <c r="P1995" s="17" t="str">
        <f t="shared" si="182"/>
        <v>04_40-50</v>
      </c>
      <c r="Q1995" s="9" t="s">
        <v>957</v>
      </c>
      <c r="R1995" s="9" t="s">
        <v>954</v>
      </c>
      <c r="S1995" s="9">
        <f t="shared" si="183"/>
        <v>33749396</v>
      </c>
      <c r="T1995" s="9">
        <f t="shared" si="179"/>
        <v>457309</v>
      </c>
    </row>
    <row r="1996" spans="1:20" ht="14.45" x14ac:dyDescent="0.3">
      <c r="A1996" s="9">
        <v>106</v>
      </c>
      <c r="B1996" s="9" t="s">
        <v>10</v>
      </c>
      <c r="C1996" s="9" t="s">
        <v>177</v>
      </c>
      <c r="D1996" s="9" t="s">
        <v>228</v>
      </c>
      <c r="E1996" s="9" t="s">
        <v>227</v>
      </c>
      <c r="F1996" s="9" t="s">
        <v>5</v>
      </c>
      <c r="G1996" s="9" t="s">
        <v>169</v>
      </c>
      <c r="H1996" s="9" t="s">
        <v>2</v>
      </c>
      <c r="I1996" s="9">
        <v>14</v>
      </c>
      <c r="J1996" s="9" t="s">
        <v>8</v>
      </c>
      <c r="L1996" s="9" t="s">
        <v>50</v>
      </c>
      <c r="M1996" s="9">
        <v>45792</v>
      </c>
      <c r="N1996" s="17" t="str">
        <f t="shared" si="180"/>
        <v>9_45-50</v>
      </c>
      <c r="O1996" s="17" t="str">
        <f t="shared" si="181"/>
        <v>4_40-50</v>
      </c>
      <c r="P1996" s="17" t="str">
        <f t="shared" si="182"/>
        <v>04_40-50</v>
      </c>
      <c r="Q1996" s="9" t="s">
        <v>957</v>
      </c>
      <c r="R1996" s="9" t="s">
        <v>954</v>
      </c>
      <c r="S1996" s="9">
        <f t="shared" si="183"/>
        <v>4853952</v>
      </c>
      <c r="T1996" s="9">
        <f t="shared" si="179"/>
        <v>65772</v>
      </c>
    </row>
    <row r="1997" spans="1:20" ht="14.45" x14ac:dyDescent="0.3">
      <c r="A1997" s="9">
        <v>199</v>
      </c>
      <c r="B1997" s="9" t="s">
        <v>10</v>
      </c>
      <c r="C1997" s="9" t="s">
        <v>178</v>
      </c>
      <c r="D1997" s="9" t="s">
        <v>222</v>
      </c>
      <c r="E1997" s="9" t="s">
        <v>227</v>
      </c>
      <c r="F1997" s="9" t="s">
        <v>5</v>
      </c>
      <c r="G1997" s="9" t="s">
        <v>169</v>
      </c>
      <c r="H1997" s="9" t="s">
        <v>128</v>
      </c>
      <c r="I1997" s="9">
        <v>15</v>
      </c>
      <c r="J1997" s="9" t="s">
        <v>8</v>
      </c>
      <c r="L1997" s="9" t="s">
        <v>50</v>
      </c>
      <c r="M1997" s="9">
        <v>55125</v>
      </c>
      <c r="N1997" s="17" t="str">
        <f t="shared" si="180"/>
        <v>11_55-60</v>
      </c>
      <c r="O1997" s="17" t="str">
        <f t="shared" si="181"/>
        <v>5_50-60</v>
      </c>
      <c r="P1997" s="17" t="str">
        <f t="shared" si="182"/>
        <v>05_50-60</v>
      </c>
      <c r="Q1997" s="9" t="s">
        <v>957</v>
      </c>
      <c r="R1997" s="9" t="s">
        <v>954</v>
      </c>
      <c r="S1997" s="9">
        <f t="shared" si="183"/>
        <v>10969875</v>
      </c>
      <c r="T1997" s="9">
        <f t="shared" si="179"/>
        <v>148643</v>
      </c>
    </row>
    <row r="1998" spans="1:20" ht="14.45" x14ac:dyDescent="0.3">
      <c r="A1998" s="9">
        <v>676</v>
      </c>
      <c r="B1998" s="9" t="s">
        <v>10</v>
      </c>
      <c r="C1998" s="9" t="s">
        <v>667</v>
      </c>
      <c r="D1998" s="9" t="s">
        <v>224</v>
      </c>
      <c r="E1998" s="9" t="s">
        <v>227</v>
      </c>
      <c r="F1998" s="9" t="s">
        <v>5</v>
      </c>
      <c r="G1998" s="9" t="s">
        <v>169</v>
      </c>
      <c r="H1998" s="9" t="s">
        <v>2</v>
      </c>
      <c r="I1998" s="9">
        <v>15</v>
      </c>
      <c r="J1998" s="9" t="s">
        <v>8</v>
      </c>
      <c r="L1998" s="9" t="s">
        <v>50</v>
      </c>
      <c r="M1998" s="9">
        <v>57582</v>
      </c>
      <c r="N1998" s="17" t="str">
        <f t="shared" si="180"/>
        <v>11_55-60</v>
      </c>
      <c r="O1998" s="17" t="str">
        <f t="shared" si="181"/>
        <v>5_50-60</v>
      </c>
      <c r="P1998" s="17" t="str">
        <f t="shared" si="182"/>
        <v>05_50-60</v>
      </c>
      <c r="Q1998" s="9" t="s">
        <v>957</v>
      </c>
      <c r="R1998" s="9" t="s">
        <v>954</v>
      </c>
      <c r="S1998" s="9">
        <f t="shared" si="183"/>
        <v>38925432</v>
      </c>
      <c r="T1998" s="9">
        <f t="shared" si="179"/>
        <v>527445</v>
      </c>
    </row>
    <row r="1999" spans="1:20" ht="14.45" x14ac:dyDescent="0.3">
      <c r="A1999" s="9">
        <v>48</v>
      </c>
      <c r="B1999" s="9" t="s">
        <v>10</v>
      </c>
      <c r="C1999" s="9" t="s">
        <v>206</v>
      </c>
      <c r="D1999" s="9" t="s">
        <v>224</v>
      </c>
      <c r="E1999" s="9" t="s">
        <v>227</v>
      </c>
      <c r="F1999" s="9" t="s">
        <v>5</v>
      </c>
      <c r="G1999" s="9" t="s">
        <v>169</v>
      </c>
      <c r="H1999" s="9" t="s">
        <v>2</v>
      </c>
      <c r="I1999" s="9">
        <v>15</v>
      </c>
      <c r="J1999" s="9" t="s">
        <v>8</v>
      </c>
      <c r="L1999" s="9" t="s">
        <v>50</v>
      </c>
      <c r="M1999" s="9">
        <v>63165</v>
      </c>
      <c r="N1999" s="17" t="str">
        <f t="shared" si="180"/>
        <v>12_60-65</v>
      </c>
      <c r="O1999" s="17" t="str">
        <f t="shared" si="181"/>
        <v>6_60-70</v>
      </c>
      <c r="P1999" s="17" t="str">
        <f t="shared" si="182"/>
        <v>06_60-70</v>
      </c>
      <c r="Q1999" s="9" t="s">
        <v>957</v>
      </c>
      <c r="R1999" s="9" t="s">
        <v>954</v>
      </c>
      <c r="S1999" s="9">
        <f t="shared" si="183"/>
        <v>3031920</v>
      </c>
      <c r="T1999" s="9">
        <f t="shared" si="179"/>
        <v>41083</v>
      </c>
    </row>
    <row r="2000" spans="1:20" ht="14.45" x14ac:dyDescent="0.3">
      <c r="A2000" s="9">
        <v>700</v>
      </c>
      <c r="B2000" s="9" t="s">
        <v>10</v>
      </c>
      <c r="C2000" s="9" t="s">
        <v>970</v>
      </c>
      <c r="D2000" s="9" t="s">
        <v>224</v>
      </c>
      <c r="E2000" s="9" t="s">
        <v>223</v>
      </c>
      <c r="F2000" s="9" t="s">
        <v>5</v>
      </c>
      <c r="G2000" s="9" t="s">
        <v>182</v>
      </c>
      <c r="H2000" s="9" t="s">
        <v>2</v>
      </c>
      <c r="I2000" s="9">
        <v>15</v>
      </c>
      <c r="J2000" s="9" t="s">
        <v>4</v>
      </c>
      <c r="L2000" s="9" t="s">
        <v>50</v>
      </c>
      <c r="M2000" s="9">
        <v>42740</v>
      </c>
      <c r="N2000" s="17" t="str">
        <f t="shared" si="180"/>
        <v>8_40-45</v>
      </c>
      <c r="O2000" s="17" t="str">
        <f t="shared" si="181"/>
        <v>4_40-50</v>
      </c>
      <c r="P2000" s="17" t="str">
        <f t="shared" si="182"/>
        <v>04_40-50</v>
      </c>
      <c r="Q2000" s="9" t="s">
        <v>957</v>
      </c>
      <c r="R2000" s="9" t="s">
        <v>954</v>
      </c>
      <c r="S2000" s="9">
        <f t="shared" si="183"/>
        <v>29918000</v>
      </c>
      <c r="T2000" s="9">
        <f t="shared" si="179"/>
        <v>405393</v>
      </c>
    </row>
    <row r="2001" spans="1:20" ht="14.45" x14ac:dyDescent="0.3">
      <c r="A2001" s="9">
        <v>13</v>
      </c>
      <c r="B2001" s="9" t="s">
        <v>10</v>
      </c>
      <c r="C2001" s="9" t="s">
        <v>898</v>
      </c>
      <c r="D2001" s="9" t="s">
        <v>224</v>
      </c>
      <c r="E2001" s="9" t="s">
        <v>223</v>
      </c>
      <c r="F2001" s="9" t="s">
        <v>5</v>
      </c>
      <c r="G2001" s="9" t="s">
        <v>76</v>
      </c>
      <c r="H2001" s="9" t="s">
        <v>2</v>
      </c>
      <c r="I2001" s="9">
        <v>15</v>
      </c>
      <c r="J2001" s="9" t="s">
        <v>4</v>
      </c>
      <c r="L2001" s="9" t="s">
        <v>46</v>
      </c>
      <c r="M2001" s="9">
        <v>30782</v>
      </c>
      <c r="N2001" s="17" t="str">
        <f t="shared" si="180"/>
        <v>6_30-35</v>
      </c>
      <c r="O2001" s="17" t="str">
        <f t="shared" si="181"/>
        <v>3_30-40</v>
      </c>
      <c r="P2001" s="17" t="str">
        <f t="shared" si="182"/>
        <v>03_30-40</v>
      </c>
      <c r="Q2001" s="9" t="s">
        <v>957</v>
      </c>
      <c r="R2001" s="9" t="s">
        <v>954</v>
      </c>
      <c r="S2001" s="9">
        <f t="shared" si="183"/>
        <v>400166</v>
      </c>
      <c r="T2001" s="9">
        <f t="shared" si="179"/>
        <v>5422</v>
      </c>
    </row>
    <row r="2002" spans="1:20" ht="14.45" x14ac:dyDescent="0.3">
      <c r="A2002" s="9">
        <v>900</v>
      </c>
      <c r="B2002" s="9" t="s">
        <v>10</v>
      </c>
      <c r="C2002" s="9" t="s">
        <v>971</v>
      </c>
      <c r="D2002" s="9" t="s">
        <v>228</v>
      </c>
      <c r="E2002" s="9" t="s">
        <v>223</v>
      </c>
      <c r="F2002" s="9" t="s">
        <v>5</v>
      </c>
      <c r="G2002" s="9" t="s">
        <v>182</v>
      </c>
      <c r="H2002" s="9" t="s">
        <v>2</v>
      </c>
      <c r="I2002" s="9">
        <v>14</v>
      </c>
      <c r="J2002" s="9" t="s">
        <v>8</v>
      </c>
      <c r="L2002" s="9" t="s">
        <v>50</v>
      </c>
      <c r="M2002" s="9">
        <v>29990</v>
      </c>
      <c r="N2002" s="17" t="str">
        <f t="shared" si="180"/>
        <v>5_25-30</v>
      </c>
      <c r="O2002" s="17" t="str">
        <f t="shared" si="181"/>
        <v>2_20-30</v>
      </c>
      <c r="P2002" s="17" t="str">
        <f t="shared" si="182"/>
        <v>02_20-30</v>
      </c>
      <c r="Q2002" s="9" t="s">
        <v>957</v>
      </c>
      <c r="R2002" s="9" t="s">
        <v>954</v>
      </c>
      <c r="S2002" s="9">
        <f t="shared" si="183"/>
        <v>26991000</v>
      </c>
      <c r="T2002" s="9">
        <f t="shared" si="179"/>
        <v>365732</v>
      </c>
    </row>
    <row r="2003" spans="1:20" ht="14.45" x14ac:dyDescent="0.3">
      <c r="A2003" s="9">
        <v>283</v>
      </c>
      <c r="B2003" s="9" t="s">
        <v>10</v>
      </c>
      <c r="C2003" s="9" t="s">
        <v>819</v>
      </c>
      <c r="D2003" s="9" t="s">
        <v>228</v>
      </c>
      <c r="E2003" s="9" t="s">
        <v>223</v>
      </c>
      <c r="F2003" s="9" t="s">
        <v>5</v>
      </c>
      <c r="G2003" s="9" t="s">
        <v>76</v>
      </c>
      <c r="H2003" s="9" t="s">
        <v>2</v>
      </c>
      <c r="I2003" s="9">
        <v>14</v>
      </c>
      <c r="J2003" s="9" t="s">
        <v>8</v>
      </c>
      <c r="L2003" s="9" t="s">
        <v>46</v>
      </c>
      <c r="M2003" s="9">
        <v>26565</v>
      </c>
      <c r="N2003" s="17" t="str">
        <f t="shared" si="180"/>
        <v>5_25-30</v>
      </c>
      <c r="O2003" s="17" t="str">
        <f t="shared" si="181"/>
        <v>2_20-30</v>
      </c>
      <c r="P2003" s="17" t="str">
        <f t="shared" si="182"/>
        <v>02_20-30</v>
      </c>
      <c r="Q2003" s="9" t="s">
        <v>957</v>
      </c>
      <c r="R2003" s="9" t="s">
        <v>954</v>
      </c>
      <c r="S2003" s="9">
        <f t="shared" si="183"/>
        <v>7517895</v>
      </c>
      <c r="T2003" s="9">
        <f t="shared" si="179"/>
        <v>101868</v>
      </c>
    </row>
    <row r="2004" spans="1:20" ht="14.45" x14ac:dyDescent="0.3">
      <c r="A2004" s="9">
        <v>11</v>
      </c>
      <c r="B2004" s="9" t="s">
        <v>10</v>
      </c>
      <c r="C2004" s="9" t="s">
        <v>207</v>
      </c>
      <c r="D2004" s="9" t="s">
        <v>222</v>
      </c>
      <c r="E2004" s="9" t="s">
        <v>223</v>
      </c>
      <c r="F2004" s="9" t="s">
        <v>1</v>
      </c>
      <c r="G2004" s="9" t="s">
        <v>97</v>
      </c>
      <c r="H2004" s="9" t="s">
        <v>174</v>
      </c>
      <c r="I2004" s="9">
        <v>15</v>
      </c>
      <c r="J2004" s="9" t="s">
        <v>8</v>
      </c>
      <c r="L2004" s="9" t="s">
        <v>50</v>
      </c>
      <c r="M2004" s="9">
        <v>43473</v>
      </c>
      <c r="N2004" s="17" t="str">
        <f t="shared" si="180"/>
        <v>8_40-45</v>
      </c>
      <c r="O2004" s="17" t="str">
        <f t="shared" si="181"/>
        <v>4_40-50</v>
      </c>
      <c r="P2004" s="17" t="str">
        <f t="shared" si="182"/>
        <v>04_40-50</v>
      </c>
      <c r="Q2004" s="9" t="s">
        <v>957</v>
      </c>
      <c r="R2004" s="9" t="s">
        <v>954</v>
      </c>
      <c r="S2004" s="9">
        <f t="shared" si="183"/>
        <v>478203</v>
      </c>
      <c r="T2004" s="9">
        <f t="shared" si="179"/>
        <v>6480</v>
      </c>
    </row>
    <row r="2005" spans="1:20" ht="14.45" x14ac:dyDescent="0.3">
      <c r="A2005" s="9">
        <v>1440</v>
      </c>
      <c r="B2005" s="9" t="s">
        <v>10</v>
      </c>
      <c r="C2005" s="9" t="s">
        <v>515</v>
      </c>
      <c r="D2005" s="9" t="s">
        <v>222</v>
      </c>
      <c r="E2005" s="9" t="s">
        <v>223</v>
      </c>
      <c r="F2005" s="9" t="s">
        <v>5</v>
      </c>
      <c r="G2005" s="9" t="s">
        <v>182</v>
      </c>
      <c r="H2005" s="9" t="s">
        <v>73</v>
      </c>
      <c r="I2005" s="9">
        <v>15</v>
      </c>
      <c r="J2005" s="9" t="s">
        <v>8</v>
      </c>
      <c r="L2005" s="9" t="s">
        <v>50</v>
      </c>
      <c r="M2005" s="9">
        <v>46423</v>
      </c>
      <c r="N2005" s="17" t="str">
        <f t="shared" si="180"/>
        <v>9_45-50</v>
      </c>
      <c r="O2005" s="17" t="str">
        <f t="shared" si="181"/>
        <v>4_40-50</v>
      </c>
      <c r="P2005" s="17" t="str">
        <f t="shared" si="182"/>
        <v>04_40-50</v>
      </c>
      <c r="Q2005" s="9" t="s">
        <v>957</v>
      </c>
      <c r="R2005" s="9" t="s">
        <v>954</v>
      </c>
      <c r="S2005" s="9">
        <f t="shared" si="183"/>
        <v>66849120</v>
      </c>
      <c r="T2005" s="9">
        <f t="shared" si="179"/>
        <v>905815</v>
      </c>
    </row>
    <row r="2006" spans="1:20" ht="14.45" x14ac:dyDescent="0.3">
      <c r="A2006" s="9">
        <v>2</v>
      </c>
      <c r="B2006" s="9" t="s">
        <v>10</v>
      </c>
      <c r="C2006" s="9" t="s">
        <v>196</v>
      </c>
      <c r="D2006" s="9" t="s">
        <v>225</v>
      </c>
      <c r="E2006" s="9" t="s">
        <v>223</v>
      </c>
      <c r="F2006" s="9" t="s">
        <v>1</v>
      </c>
      <c r="G2006" s="9" t="s">
        <v>97</v>
      </c>
      <c r="H2006" s="9" t="s">
        <v>63</v>
      </c>
      <c r="I2006" s="9">
        <v>15</v>
      </c>
      <c r="J2006" s="9" t="s">
        <v>8</v>
      </c>
      <c r="L2006" s="9" t="s">
        <v>50</v>
      </c>
      <c r="M2006" s="9">
        <v>57659</v>
      </c>
      <c r="N2006" s="17" t="str">
        <f t="shared" si="180"/>
        <v>11_55-60</v>
      </c>
      <c r="O2006" s="17" t="str">
        <f t="shared" si="181"/>
        <v>5_50-60</v>
      </c>
      <c r="P2006" s="17" t="str">
        <f t="shared" si="182"/>
        <v>05_50-60</v>
      </c>
      <c r="Q2006" s="9" t="s">
        <v>957</v>
      </c>
      <c r="R2006" s="9" t="s">
        <v>954</v>
      </c>
      <c r="S2006" s="9">
        <f t="shared" si="183"/>
        <v>115318</v>
      </c>
      <c r="T2006" s="9">
        <f t="shared" si="179"/>
        <v>1563</v>
      </c>
    </row>
    <row r="2007" spans="1:20" ht="14.45" x14ac:dyDescent="0.3">
      <c r="A2007" s="9">
        <v>37</v>
      </c>
      <c r="B2007" s="9" t="s">
        <v>10</v>
      </c>
      <c r="C2007" s="9" t="s">
        <v>541</v>
      </c>
      <c r="D2007" s="9" t="s">
        <v>228</v>
      </c>
      <c r="E2007" s="9" t="s">
        <v>227</v>
      </c>
      <c r="F2007" s="9" t="s">
        <v>5</v>
      </c>
      <c r="G2007" s="9" t="s">
        <v>518</v>
      </c>
      <c r="H2007" s="9" t="s">
        <v>2</v>
      </c>
      <c r="I2007" s="9">
        <v>14</v>
      </c>
      <c r="J2007" s="9" t="s">
        <v>8</v>
      </c>
      <c r="L2007" s="9" t="s">
        <v>50</v>
      </c>
      <c r="M2007" s="9">
        <v>121061</v>
      </c>
      <c r="N2007" s="17" t="str">
        <f t="shared" si="180"/>
        <v>24_120-125</v>
      </c>
      <c r="O2007" s="17" t="str">
        <f t="shared" si="181"/>
        <v>12_120-130</v>
      </c>
      <c r="P2007" s="17" t="str">
        <f t="shared" si="182"/>
        <v>08_80&gt;</v>
      </c>
      <c r="Q2007" s="9" t="s">
        <v>957</v>
      </c>
      <c r="R2007" s="9" t="s">
        <v>954</v>
      </c>
      <c r="S2007" s="9">
        <f t="shared" si="183"/>
        <v>4479257</v>
      </c>
      <c r="T2007" s="9">
        <f t="shared" si="179"/>
        <v>60695</v>
      </c>
    </row>
    <row r="2008" spans="1:20" ht="14.45" x14ac:dyDescent="0.3">
      <c r="A2008" s="9">
        <v>50</v>
      </c>
      <c r="B2008" s="9" t="s">
        <v>10</v>
      </c>
      <c r="C2008" s="9" t="s">
        <v>304</v>
      </c>
      <c r="D2008" s="9" t="s">
        <v>228</v>
      </c>
      <c r="E2008" s="9" t="s">
        <v>227</v>
      </c>
      <c r="F2008" s="9" t="s">
        <v>5</v>
      </c>
      <c r="G2008" s="9" t="s">
        <v>169</v>
      </c>
      <c r="H2008" s="9" t="s">
        <v>2</v>
      </c>
      <c r="I2008" s="9">
        <v>14</v>
      </c>
      <c r="J2008" s="9" t="s">
        <v>8</v>
      </c>
      <c r="L2008" s="9" t="s">
        <v>50</v>
      </c>
      <c r="M2008" s="9">
        <v>98674</v>
      </c>
      <c r="N2008" s="17" t="str">
        <f t="shared" si="180"/>
        <v>19_95-100</v>
      </c>
      <c r="O2008" s="17" t="str">
        <f t="shared" si="181"/>
        <v>9_90-100</v>
      </c>
      <c r="P2008" s="17" t="str">
        <f t="shared" si="182"/>
        <v>08_80&gt;</v>
      </c>
      <c r="Q2008" s="9" t="s">
        <v>957</v>
      </c>
      <c r="R2008" s="9" t="s">
        <v>954</v>
      </c>
      <c r="S2008" s="9">
        <f t="shared" si="183"/>
        <v>4933700</v>
      </c>
      <c r="T2008" s="9">
        <f t="shared" si="179"/>
        <v>66852</v>
      </c>
    </row>
    <row r="2009" spans="1:20" ht="14.45" x14ac:dyDescent="0.3">
      <c r="A2009" s="9">
        <v>32</v>
      </c>
      <c r="B2009" s="9" t="s">
        <v>10</v>
      </c>
      <c r="C2009" s="9" t="s">
        <v>670</v>
      </c>
      <c r="D2009" s="9" t="s">
        <v>228</v>
      </c>
      <c r="E2009" s="9" t="s">
        <v>227</v>
      </c>
      <c r="F2009" s="9" t="s">
        <v>5</v>
      </c>
      <c r="G2009" s="9" t="s">
        <v>169</v>
      </c>
      <c r="H2009" s="9" t="s">
        <v>2</v>
      </c>
      <c r="I2009" s="9">
        <v>14</v>
      </c>
      <c r="J2009" s="9" t="s">
        <v>8</v>
      </c>
      <c r="L2009" s="9" t="s">
        <v>50</v>
      </c>
      <c r="M2009" s="9">
        <v>56462</v>
      </c>
      <c r="N2009" s="17" t="str">
        <f t="shared" si="180"/>
        <v>11_55-60</v>
      </c>
      <c r="O2009" s="17" t="str">
        <f t="shared" si="181"/>
        <v>5_50-60</v>
      </c>
      <c r="P2009" s="17" t="str">
        <f t="shared" si="182"/>
        <v>05_50-60</v>
      </c>
      <c r="Q2009" s="9" t="s">
        <v>957</v>
      </c>
      <c r="R2009" s="9" t="s">
        <v>954</v>
      </c>
      <c r="S2009" s="9">
        <f t="shared" si="183"/>
        <v>1806784</v>
      </c>
      <c r="T2009" s="9">
        <f t="shared" si="179"/>
        <v>24482</v>
      </c>
    </row>
    <row r="2010" spans="1:20" ht="14.45" x14ac:dyDescent="0.3">
      <c r="A2010" s="9">
        <v>95</v>
      </c>
      <c r="B2010" s="9" t="s">
        <v>10</v>
      </c>
      <c r="C2010" s="9" t="s">
        <v>671</v>
      </c>
      <c r="D2010" s="9" t="s">
        <v>228</v>
      </c>
      <c r="E2010" s="9" t="s">
        <v>223</v>
      </c>
      <c r="F2010" s="9" t="s">
        <v>1</v>
      </c>
      <c r="G2010" s="9" t="s">
        <v>661</v>
      </c>
      <c r="H2010" s="9" t="s">
        <v>972</v>
      </c>
      <c r="I2010" s="9">
        <v>13</v>
      </c>
      <c r="J2010" s="9" t="s">
        <v>179</v>
      </c>
      <c r="K2010" s="9" t="s">
        <v>7</v>
      </c>
      <c r="L2010" s="9" t="s">
        <v>50</v>
      </c>
      <c r="M2010" s="9">
        <v>182303</v>
      </c>
      <c r="N2010" s="17" t="str">
        <f t="shared" si="180"/>
        <v>36_180-185</v>
      </c>
      <c r="O2010" s="17" t="str">
        <f t="shared" si="181"/>
        <v>18_180-190</v>
      </c>
      <c r="P2010" s="17" t="str">
        <f t="shared" si="182"/>
        <v>08_80&gt;</v>
      </c>
      <c r="Q2010" s="9" t="s">
        <v>957</v>
      </c>
      <c r="R2010" s="9" t="s">
        <v>954</v>
      </c>
      <c r="S2010" s="9">
        <f t="shared" si="183"/>
        <v>17318785</v>
      </c>
      <c r="T2010" s="9">
        <f t="shared" si="179"/>
        <v>234672</v>
      </c>
    </row>
    <row r="2011" spans="1:20" ht="14.45" x14ac:dyDescent="0.3">
      <c r="A2011" s="9">
        <v>11</v>
      </c>
      <c r="B2011" s="9" t="s">
        <v>10</v>
      </c>
      <c r="C2011" s="9" t="s">
        <v>296</v>
      </c>
      <c r="D2011" s="9" t="s">
        <v>230</v>
      </c>
      <c r="E2011" s="9" t="s">
        <v>227</v>
      </c>
      <c r="F2011" s="9" t="s">
        <v>5</v>
      </c>
      <c r="G2011" s="9" t="s">
        <v>75</v>
      </c>
      <c r="H2011" s="9" t="s">
        <v>297</v>
      </c>
      <c r="I2011" s="9">
        <v>17</v>
      </c>
      <c r="J2011" s="9" t="s">
        <v>179</v>
      </c>
      <c r="L2011" s="9" t="s">
        <v>50</v>
      </c>
      <c r="M2011" s="9">
        <v>434990</v>
      </c>
      <c r="N2011" s="17" t="str">
        <f t="shared" si="180"/>
        <v>86_430-435</v>
      </c>
      <c r="O2011" s="17" t="str">
        <f t="shared" si="181"/>
        <v>43_430-440</v>
      </c>
      <c r="P2011" s="17" t="str">
        <f t="shared" si="182"/>
        <v>08_80&gt;</v>
      </c>
      <c r="Q2011" s="9" t="s">
        <v>957</v>
      </c>
      <c r="R2011" s="9" t="s">
        <v>954</v>
      </c>
      <c r="S2011" s="9">
        <f t="shared" si="183"/>
        <v>4784890</v>
      </c>
      <c r="T2011" s="9">
        <f t="shared" si="179"/>
        <v>64836</v>
      </c>
    </row>
    <row r="2012" spans="1:20" ht="14.45" x14ac:dyDescent="0.3">
      <c r="A2012" s="9">
        <v>73</v>
      </c>
      <c r="B2012" s="9" t="s">
        <v>10</v>
      </c>
      <c r="C2012" s="9" t="s">
        <v>820</v>
      </c>
      <c r="D2012" s="9" t="s">
        <v>228</v>
      </c>
      <c r="E2012" s="9" t="s">
        <v>223</v>
      </c>
      <c r="F2012" s="9" t="s">
        <v>5</v>
      </c>
      <c r="G2012" s="9" t="s">
        <v>76</v>
      </c>
      <c r="H2012" s="9" t="s">
        <v>2</v>
      </c>
      <c r="I2012" s="9">
        <v>14</v>
      </c>
      <c r="J2012" s="9" t="s">
        <v>8</v>
      </c>
      <c r="K2012" s="9" t="s">
        <v>7</v>
      </c>
      <c r="L2012" s="9" t="s">
        <v>46</v>
      </c>
      <c r="M2012" s="9">
        <v>34990</v>
      </c>
      <c r="N2012" s="17" t="str">
        <f t="shared" si="180"/>
        <v>6_30-35</v>
      </c>
      <c r="O2012" s="17" t="str">
        <f t="shared" si="181"/>
        <v>3_30-40</v>
      </c>
      <c r="P2012" s="17" t="str">
        <f t="shared" si="182"/>
        <v>03_30-40</v>
      </c>
      <c r="Q2012" s="9" t="s">
        <v>957</v>
      </c>
      <c r="R2012" s="9" t="s">
        <v>954</v>
      </c>
      <c r="S2012" s="9">
        <f t="shared" si="183"/>
        <v>2554270</v>
      </c>
      <c r="T2012" s="9">
        <f t="shared" si="179"/>
        <v>34611</v>
      </c>
    </row>
    <row r="2013" spans="1:20" ht="14.45" x14ac:dyDescent="0.3">
      <c r="A2013" s="9">
        <v>60</v>
      </c>
      <c r="B2013" s="9" t="s">
        <v>10</v>
      </c>
      <c r="C2013" s="9" t="s">
        <v>673</v>
      </c>
      <c r="D2013" s="9" t="s">
        <v>228</v>
      </c>
      <c r="E2013" s="9" t="s">
        <v>223</v>
      </c>
      <c r="F2013" s="9" t="s">
        <v>5</v>
      </c>
      <c r="G2013" s="9" t="s">
        <v>518</v>
      </c>
      <c r="H2013" s="9" t="s">
        <v>646</v>
      </c>
      <c r="I2013" s="9">
        <v>14</v>
      </c>
      <c r="J2013" s="9" t="s">
        <v>8</v>
      </c>
      <c r="K2013" s="9" t="s">
        <v>7</v>
      </c>
      <c r="L2013" s="9" t="s">
        <v>50</v>
      </c>
      <c r="M2013" s="9">
        <v>73120</v>
      </c>
      <c r="N2013" s="17" t="str">
        <f t="shared" si="180"/>
        <v>14_70-75</v>
      </c>
      <c r="O2013" s="17" t="str">
        <f t="shared" si="181"/>
        <v>7_70-80</v>
      </c>
      <c r="P2013" s="17" t="str">
        <f t="shared" si="182"/>
        <v>07_70-80</v>
      </c>
      <c r="Q2013" s="9" t="s">
        <v>957</v>
      </c>
      <c r="R2013" s="9" t="s">
        <v>954</v>
      </c>
      <c r="S2013" s="9">
        <f t="shared" si="183"/>
        <v>4387200</v>
      </c>
      <c r="T2013" s="9">
        <f t="shared" si="179"/>
        <v>59447</v>
      </c>
    </row>
    <row r="2014" spans="1:20" ht="14.45" x14ac:dyDescent="0.3">
      <c r="A2014" s="9">
        <v>73</v>
      </c>
      <c r="B2014" s="9" t="s">
        <v>10</v>
      </c>
      <c r="C2014" s="9" t="s">
        <v>674</v>
      </c>
      <c r="D2014" s="9" t="s">
        <v>228</v>
      </c>
      <c r="E2014" s="9" t="s">
        <v>223</v>
      </c>
      <c r="F2014" s="9" t="s">
        <v>5</v>
      </c>
      <c r="G2014" s="9" t="s">
        <v>182</v>
      </c>
      <c r="H2014" s="9" t="s">
        <v>2</v>
      </c>
      <c r="I2014" s="9">
        <v>14</v>
      </c>
      <c r="J2014" s="9" t="s">
        <v>8</v>
      </c>
      <c r="L2014" s="9" t="s">
        <v>50</v>
      </c>
      <c r="M2014" s="9">
        <v>50785</v>
      </c>
      <c r="N2014" s="17" t="str">
        <f t="shared" si="180"/>
        <v>10_50-55</v>
      </c>
      <c r="O2014" s="17" t="str">
        <f t="shared" si="181"/>
        <v>5_50-60</v>
      </c>
      <c r="P2014" s="17" t="str">
        <f t="shared" si="182"/>
        <v>05_50-60</v>
      </c>
      <c r="Q2014" s="9" t="s">
        <v>957</v>
      </c>
      <c r="R2014" s="9" t="s">
        <v>954</v>
      </c>
      <c r="S2014" s="9">
        <f t="shared" si="183"/>
        <v>3707305</v>
      </c>
      <c r="T2014" s="9">
        <f t="shared" si="179"/>
        <v>50234</v>
      </c>
    </row>
    <row r="2015" spans="1:20" ht="14.45" x14ac:dyDescent="0.3">
      <c r="A2015" s="9">
        <v>212</v>
      </c>
      <c r="B2015" s="9" t="s">
        <v>10</v>
      </c>
      <c r="C2015" s="9" t="s">
        <v>973</v>
      </c>
      <c r="D2015" s="9" t="s">
        <v>228</v>
      </c>
      <c r="E2015" s="9" t="s">
        <v>223</v>
      </c>
      <c r="F2015" s="9" t="s">
        <v>1</v>
      </c>
      <c r="G2015" s="9" t="s">
        <v>97</v>
      </c>
      <c r="H2015" s="9" t="s">
        <v>2</v>
      </c>
      <c r="I2015" s="9">
        <v>14</v>
      </c>
      <c r="J2015" s="9" t="s">
        <v>8</v>
      </c>
      <c r="L2015" s="9" t="s">
        <v>50</v>
      </c>
      <c r="M2015" s="9">
        <v>45082</v>
      </c>
      <c r="N2015" s="17" t="str">
        <f t="shared" si="180"/>
        <v>9_45-50</v>
      </c>
      <c r="O2015" s="17" t="str">
        <f t="shared" si="181"/>
        <v>4_40-50</v>
      </c>
      <c r="P2015" s="17" t="str">
        <f t="shared" si="182"/>
        <v>04_40-50</v>
      </c>
      <c r="Q2015" s="9" t="s">
        <v>957</v>
      </c>
      <c r="R2015" s="9" t="s">
        <v>954</v>
      </c>
      <c r="S2015" s="9">
        <f t="shared" si="183"/>
        <v>9557384</v>
      </c>
      <c r="T2015" s="9">
        <f t="shared" si="179"/>
        <v>129504</v>
      </c>
    </row>
    <row r="2016" spans="1:20" ht="14.45" x14ac:dyDescent="0.3">
      <c r="A2016" s="9">
        <v>691</v>
      </c>
      <c r="B2016" s="9" t="s">
        <v>10</v>
      </c>
      <c r="C2016" s="9" t="s">
        <v>900</v>
      </c>
      <c r="D2016" s="9" t="s">
        <v>228</v>
      </c>
      <c r="E2016" s="9" t="s">
        <v>223</v>
      </c>
      <c r="F2016" s="9" t="s">
        <v>1</v>
      </c>
      <c r="G2016" s="9" t="s">
        <v>823</v>
      </c>
      <c r="H2016" s="9" t="s">
        <v>2</v>
      </c>
      <c r="I2016" s="9">
        <v>14</v>
      </c>
      <c r="J2016" s="9" t="s">
        <v>8</v>
      </c>
      <c r="L2016" s="9" t="s">
        <v>50</v>
      </c>
      <c r="M2016" s="9">
        <v>56990</v>
      </c>
      <c r="N2016" s="17" t="str">
        <f t="shared" si="180"/>
        <v>11_55-60</v>
      </c>
      <c r="O2016" s="17" t="str">
        <f t="shared" si="181"/>
        <v>5_50-60</v>
      </c>
      <c r="P2016" s="17" t="str">
        <f t="shared" si="182"/>
        <v>05_50-60</v>
      </c>
      <c r="Q2016" s="9" t="s">
        <v>957</v>
      </c>
      <c r="R2016" s="9" t="s">
        <v>954</v>
      </c>
      <c r="S2016" s="9">
        <f t="shared" si="183"/>
        <v>39380090</v>
      </c>
      <c r="T2016" s="9">
        <f t="shared" si="179"/>
        <v>533606</v>
      </c>
    </row>
    <row r="2017" spans="1:20" ht="14.45" x14ac:dyDescent="0.3">
      <c r="A2017" s="9">
        <v>263</v>
      </c>
      <c r="B2017" s="9" t="s">
        <v>10</v>
      </c>
      <c r="C2017" s="9" t="s">
        <v>675</v>
      </c>
      <c r="D2017" s="9" t="s">
        <v>228</v>
      </c>
      <c r="E2017" s="9" t="s">
        <v>223</v>
      </c>
      <c r="F2017" s="9" t="s">
        <v>1</v>
      </c>
      <c r="G2017" s="9" t="s">
        <v>303</v>
      </c>
      <c r="H2017" s="9" t="s">
        <v>2</v>
      </c>
      <c r="I2017" s="9">
        <v>14</v>
      </c>
      <c r="J2017" s="9" t="s">
        <v>8</v>
      </c>
      <c r="L2017" s="9" t="s">
        <v>50</v>
      </c>
      <c r="M2017" s="9">
        <v>53779</v>
      </c>
      <c r="N2017" s="17" t="str">
        <f t="shared" si="180"/>
        <v>10_50-55</v>
      </c>
      <c r="O2017" s="17" t="str">
        <f t="shared" si="181"/>
        <v>5_50-60</v>
      </c>
      <c r="P2017" s="17" t="str">
        <f t="shared" si="182"/>
        <v>05_50-60</v>
      </c>
      <c r="Q2017" s="9" t="s">
        <v>957</v>
      </c>
      <c r="R2017" s="9" t="s">
        <v>954</v>
      </c>
      <c r="S2017" s="9">
        <f t="shared" si="183"/>
        <v>14143877</v>
      </c>
      <c r="T2017" s="9">
        <f t="shared" si="179"/>
        <v>191651</v>
      </c>
    </row>
    <row r="2018" spans="1:20" ht="14.45" x14ac:dyDescent="0.3">
      <c r="A2018" s="9">
        <v>248</v>
      </c>
      <c r="B2018" s="9" t="s">
        <v>10</v>
      </c>
      <c r="C2018" s="9" t="s">
        <v>676</v>
      </c>
      <c r="D2018" s="9" t="s">
        <v>224</v>
      </c>
      <c r="E2018" s="9" t="s">
        <v>223</v>
      </c>
      <c r="F2018" s="9" t="s">
        <v>1</v>
      </c>
      <c r="G2018" s="9" t="s">
        <v>303</v>
      </c>
      <c r="H2018" s="9" t="s">
        <v>2</v>
      </c>
      <c r="I2018" s="9">
        <v>15</v>
      </c>
      <c r="J2018" s="9" t="s">
        <v>8</v>
      </c>
      <c r="L2018" s="9" t="s">
        <v>50</v>
      </c>
      <c r="M2018" s="9">
        <v>56978</v>
      </c>
      <c r="N2018" s="17" t="str">
        <f t="shared" si="180"/>
        <v>11_55-60</v>
      </c>
      <c r="O2018" s="17" t="str">
        <f t="shared" si="181"/>
        <v>5_50-60</v>
      </c>
      <c r="P2018" s="17" t="str">
        <f t="shared" si="182"/>
        <v>05_50-60</v>
      </c>
      <c r="Q2018" s="9" t="s">
        <v>957</v>
      </c>
      <c r="R2018" s="9" t="s">
        <v>954</v>
      </c>
      <c r="S2018" s="9">
        <f t="shared" si="183"/>
        <v>14130544</v>
      </c>
      <c r="T2018" s="9">
        <f t="shared" si="179"/>
        <v>191471</v>
      </c>
    </row>
    <row r="2019" spans="1:20" ht="14.45" x14ac:dyDescent="0.3">
      <c r="A2019" s="9">
        <v>300</v>
      </c>
      <c r="B2019" s="9" t="s">
        <v>10</v>
      </c>
      <c r="C2019" s="9" t="s">
        <v>395</v>
      </c>
      <c r="D2019" s="9" t="s">
        <v>224</v>
      </c>
      <c r="E2019" s="9" t="s">
        <v>223</v>
      </c>
      <c r="F2019" s="9" t="s">
        <v>1</v>
      </c>
      <c r="G2019" s="9" t="s">
        <v>303</v>
      </c>
      <c r="H2019" s="9" t="s">
        <v>2</v>
      </c>
      <c r="I2019" s="9">
        <v>15</v>
      </c>
      <c r="J2019" s="9" t="s">
        <v>8</v>
      </c>
      <c r="L2019" s="9" t="s">
        <v>50</v>
      </c>
      <c r="M2019" s="9">
        <v>60808</v>
      </c>
      <c r="N2019" s="17" t="str">
        <f t="shared" si="180"/>
        <v>12_60-65</v>
      </c>
      <c r="O2019" s="17" t="str">
        <f t="shared" si="181"/>
        <v>6_60-70</v>
      </c>
      <c r="P2019" s="17" t="str">
        <f t="shared" si="182"/>
        <v>06_60-70</v>
      </c>
      <c r="Q2019" s="9" t="s">
        <v>957</v>
      </c>
      <c r="R2019" s="9" t="s">
        <v>954</v>
      </c>
      <c r="S2019" s="9">
        <f t="shared" si="183"/>
        <v>18242400</v>
      </c>
      <c r="T2019" s="9">
        <f t="shared" si="179"/>
        <v>247187</v>
      </c>
    </row>
    <row r="2020" spans="1:20" ht="14.45" x14ac:dyDescent="0.3">
      <c r="A2020" s="9">
        <v>466</v>
      </c>
      <c r="B2020" s="9" t="s">
        <v>10</v>
      </c>
      <c r="C2020" s="9" t="s">
        <v>678</v>
      </c>
      <c r="D2020" s="9" t="s">
        <v>224</v>
      </c>
      <c r="E2020" s="9" t="s">
        <v>223</v>
      </c>
      <c r="F2020" s="9" t="s">
        <v>5</v>
      </c>
      <c r="G2020" s="9" t="s">
        <v>518</v>
      </c>
      <c r="H2020" s="9" t="s">
        <v>2</v>
      </c>
      <c r="I2020" s="9">
        <v>15</v>
      </c>
      <c r="J2020" s="9" t="s">
        <v>8</v>
      </c>
      <c r="L2020" s="9" t="s">
        <v>50</v>
      </c>
      <c r="M2020" s="9">
        <v>77205</v>
      </c>
      <c r="N2020" s="17" t="str">
        <f t="shared" si="180"/>
        <v>15_75-80</v>
      </c>
      <c r="O2020" s="17" t="str">
        <f t="shared" si="181"/>
        <v>7_70-80</v>
      </c>
      <c r="P2020" s="17" t="str">
        <f t="shared" si="182"/>
        <v>07_70-80</v>
      </c>
      <c r="Q2020" s="9" t="s">
        <v>957</v>
      </c>
      <c r="R2020" s="9" t="s">
        <v>954</v>
      </c>
      <c r="S2020" s="9">
        <f t="shared" si="183"/>
        <v>35977530</v>
      </c>
      <c r="T2020" s="9">
        <f t="shared" si="179"/>
        <v>487500</v>
      </c>
    </row>
    <row r="2021" spans="1:20" ht="14.45" x14ac:dyDescent="0.3">
      <c r="A2021" s="9">
        <v>6</v>
      </c>
      <c r="B2021" s="9" t="s">
        <v>10</v>
      </c>
      <c r="C2021" s="9" t="s">
        <v>679</v>
      </c>
      <c r="D2021" s="9" t="s">
        <v>228</v>
      </c>
      <c r="E2021" s="9" t="s">
        <v>223</v>
      </c>
      <c r="F2021" s="9" t="s">
        <v>5</v>
      </c>
      <c r="G2021" s="9" t="s">
        <v>518</v>
      </c>
      <c r="H2021" s="9" t="s">
        <v>2</v>
      </c>
      <c r="I2021" s="9">
        <v>14</v>
      </c>
      <c r="J2021" s="9" t="s">
        <v>8</v>
      </c>
      <c r="L2021" s="9" t="s">
        <v>50</v>
      </c>
      <c r="M2021" s="9">
        <v>70655</v>
      </c>
      <c r="N2021" s="17" t="str">
        <f t="shared" si="180"/>
        <v>14_70-75</v>
      </c>
      <c r="O2021" s="17" t="str">
        <f t="shared" si="181"/>
        <v>7_70-80</v>
      </c>
      <c r="P2021" s="17" t="str">
        <f t="shared" si="182"/>
        <v>07_70-80</v>
      </c>
      <c r="Q2021" s="9" t="s">
        <v>957</v>
      </c>
      <c r="R2021" s="9" t="s">
        <v>954</v>
      </c>
      <c r="S2021" s="9">
        <f t="shared" si="183"/>
        <v>423930</v>
      </c>
      <c r="T2021" s="9">
        <f t="shared" si="179"/>
        <v>5744</v>
      </c>
    </row>
    <row r="2022" spans="1:20" ht="14.45" x14ac:dyDescent="0.3">
      <c r="A2022" s="9">
        <v>207</v>
      </c>
      <c r="B2022" s="9" t="s">
        <v>10</v>
      </c>
      <c r="C2022" s="9" t="s">
        <v>681</v>
      </c>
      <c r="D2022" s="9" t="s">
        <v>228</v>
      </c>
      <c r="E2022" s="9" t="s">
        <v>223</v>
      </c>
      <c r="F2022" s="9" t="s">
        <v>5</v>
      </c>
      <c r="G2022" s="9" t="s">
        <v>518</v>
      </c>
      <c r="H2022" s="9" t="s">
        <v>2</v>
      </c>
      <c r="I2022" s="9">
        <v>14</v>
      </c>
      <c r="J2022" s="9" t="s">
        <v>8</v>
      </c>
      <c r="L2022" s="9" t="s">
        <v>50</v>
      </c>
      <c r="M2022" s="9">
        <v>64022</v>
      </c>
      <c r="N2022" s="17" t="str">
        <f t="shared" si="180"/>
        <v>12_60-65</v>
      </c>
      <c r="O2022" s="17" t="str">
        <f t="shared" si="181"/>
        <v>6_60-70</v>
      </c>
      <c r="P2022" s="17" t="str">
        <f t="shared" si="182"/>
        <v>06_60-70</v>
      </c>
      <c r="Q2022" s="9" t="s">
        <v>957</v>
      </c>
      <c r="R2022" s="9" t="s">
        <v>954</v>
      </c>
      <c r="S2022" s="9">
        <f t="shared" si="183"/>
        <v>13252554</v>
      </c>
      <c r="T2022" s="9">
        <f t="shared" si="179"/>
        <v>179574</v>
      </c>
    </row>
    <row r="2023" spans="1:20" ht="14.45" x14ac:dyDescent="0.3">
      <c r="A2023" s="9">
        <v>756</v>
      </c>
      <c r="B2023" s="9" t="s">
        <v>10</v>
      </c>
      <c r="C2023" s="9" t="s">
        <v>682</v>
      </c>
      <c r="D2023" s="9" t="s">
        <v>222</v>
      </c>
      <c r="E2023" s="9" t="s">
        <v>223</v>
      </c>
      <c r="F2023" s="9" t="s">
        <v>1</v>
      </c>
      <c r="G2023" s="9" t="s">
        <v>97</v>
      </c>
      <c r="H2023" s="9" t="s">
        <v>129</v>
      </c>
      <c r="I2023" s="9">
        <v>15</v>
      </c>
      <c r="J2023" s="9" t="s">
        <v>4</v>
      </c>
      <c r="L2023" s="9" t="s">
        <v>50</v>
      </c>
      <c r="M2023" s="9">
        <v>39305</v>
      </c>
      <c r="N2023" s="17" t="str">
        <f t="shared" si="180"/>
        <v>7_35-40</v>
      </c>
      <c r="O2023" s="17" t="str">
        <f t="shared" si="181"/>
        <v>3_30-40</v>
      </c>
      <c r="P2023" s="17" t="str">
        <f t="shared" si="182"/>
        <v>03_30-40</v>
      </c>
      <c r="Q2023" s="9" t="s">
        <v>957</v>
      </c>
      <c r="R2023" s="9" t="s">
        <v>954</v>
      </c>
      <c r="S2023" s="9">
        <f t="shared" si="183"/>
        <v>29714580</v>
      </c>
      <c r="T2023" s="9">
        <f t="shared" si="179"/>
        <v>402637</v>
      </c>
    </row>
    <row r="2024" spans="1:20" ht="14.45" x14ac:dyDescent="0.3">
      <c r="A2024" s="9">
        <v>572</v>
      </c>
      <c r="B2024" s="9" t="s">
        <v>10</v>
      </c>
      <c r="C2024" s="9" t="s">
        <v>683</v>
      </c>
      <c r="D2024" s="9" t="s">
        <v>222</v>
      </c>
      <c r="E2024" s="9" t="s">
        <v>223</v>
      </c>
      <c r="F2024" s="9" t="s">
        <v>5</v>
      </c>
      <c r="G2024" s="9" t="s">
        <v>182</v>
      </c>
      <c r="H2024" s="9" t="s">
        <v>337</v>
      </c>
      <c r="I2024" s="9">
        <v>15</v>
      </c>
      <c r="J2024" s="9" t="s">
        <v>8</v>
      </c>
      <c r="L2024" s="9" t="s">
        <v>50</v>
      </c>
      <c r="M2024" s="9">
        <v>54940</v>
      </c>
      <c r="N2024" s="17" t="str">
        <f t="shared" si="180"/>
        <v>10_50-55</v>
      </c>
      <c r="O2024" s="17" t="str">
        <f t="shared" si="181"/>
        <v>5_50-60</v>
      </c>
      <c r="P2024" s="17" t="str">
        <f t="shared" si="182"/>
        <v>05_50-60</v>
      </c>
      <c r="Q2024" s="9" t="s">
        <v>957</v>
      </c>
      <c r="R2024" s="9" t="s">
        <v>954</v>
      </c>
      <c r="S2024" s="9">
        <f t="shared" si="183"/>
        <v>31425680</v>
      </c>
      <c r="T2024" s="9">
        <f t="shared" si="179"/>
        <v>425822</v>
      </c>
    </row>
    <row r="2025" spans="1:20" ht="14.45" x14ac:dyDescent="0.3">
      <c r="A2025" s="9">
        <v>13</v>
      </c>
      <c r="B2025" s="9" t="s">
        <v>10</v>
      </c>
      <c r="C2025" s="9" t="s">
        <v>686</v>
      </c>
      <c r="D2025" s="9" t="s">
        <v>222</v>
      </c>
      <c r="E2025" s="9" t="s">
        <v>223</v>
      </c>
      <c r="F2025" s="9" t="s">
        <v>1</v>
      </c>
      <c r="G2025" s="9" t="s">
        <v>97</v>
      </c>
      <c r="H2025" s="9" t="s">
        <v>687</v>
      </c>
      <c r="I2025" s="9">
        <v>17</v>
      </c>
      <c r="J2025" s="9" t="s">
        <v>12</v>
      </c>
      <c r="L2025" s="9" t="s">
        <v>50</v>
      </c>
      <c r="M2025" s="9">
        <v>55279</v>
      </c>
      <c r="N2025" s="17" t="str">
        <f t="shared" si="180"/>
        <v>11_55-60</v>
      </c>
      <c r="O2025" s="17" t="str">
        <f t="shared" si="181"/>
        <v>5_50-60</v>
      </c>
      <c r="P2025" s="17" t="str">
        <f t="shared" si="182"/>
        <v>05_50-60</v>
      </c>
      <c r="Q2025" s="9" t="s">
        <v>957</v>
      </c>
      <c r="R2025" s="9" t="s">
        <v>954</v>
      </c>
      <c r="S2025" s="9">
        <f t="shared" si="183"/>
        <v>718627</v>
      </c>
      <c r="T2025" s="9">
        <f t="shared" si="179"/>
        <v>9737</v>
      </c>
    </row>
    <row r="2026" spans="1:20" ht="14.45" x14ac:dyDescent="0.3">
      <c r="A2026" s="9">
        <v>574</v>
      </c>
      <c r="B2026" s="9" t="s">
        <v>10</v>
      </c>
      <c r="C2026" s="9" t="s">
        <v>901</v>
      </c>
      <c r="D2026" s="9" t="s">
        <v>222</v>
      </c>
      <c r="E2026" s="9" t="s">
        <v>223</v>
      </c>
      <c r="F2026" s="9" t="s">
        <v>5</v>
      </c>
      <c r="G2026" s="9" t="s">
        <v>93</v>
      </c>
      <c r="H2026" s="9" t="s">
        <v>70</v>
      </c>
      <c r="I2026" s="9">
        <v>17</v>
      </c>
      <c r="J2026" s="9" t="s">
        <v>6</v>
      </c>
      <c r="L2026" s="9" t="s">
        <v>50</v>
      </c>
      <c r="M2026" s="9">
        <v>55593</v>
      </c>
      <c r="N2026" s="17" t="str">
        <f t="shared" si="180"/>
        <v>11_55-60</v>
      </c>
      <c r="O2026" s="17" t="str">
        <f t="shared" si="181"/>
        <v>5_50-60</v>
      </c>
      <c r="P2026" s="17" t="str">
        <f t="shared" si="182"/>
        <v>05_50-60</v>
      </c>
      <c r="Q2026" s="9" t="s">
        <v>957</v>
      </c>
      <c r="R2026" s="9" t="s">
        <v>954</v>
      </c>
      <c r="S2026" s="9">
        <f t="shared" si="183"/>
        <v>31910382</v>
      </c>
      <c r="T2026" s="9">
        <f t="shared" si="179"/>
        <v>432390</v>
      </c>
    </row>
    <row r="2027" spans="1:20" ht="14.45" x14ac:dyDescent="0.3">
      <c r="A2027" s="9">
        <v>143</v>
      </c>
      <c r="B2027" s="9" t="s">
        <v>10</v>
      </c>
      <c r="C2027" s="9" t="s">
        <v>974</v>
      </c>
      <c r="D2027" s="9" t="s">
        <v>224</v>
      </c>
      <c r="E2027" s="9" t="s">
        <v>223</v>
      </c>
      <c r="F2027" s="9" t="s">
        <v>5</v>
      </c>
      <c r="G2027" s="9" t="s">
        <v>182</v>
      </c>
      <c r="H2027" s="9" t="s">
        <v>2</v>
      </c>
      <c r="I2027" s="9">
        <v>17</v>
      </c>
      <c r="J2027" s="9" t="s">
        <v>8</v>
      </c>
      <c r="L2027" s="9" t="s">
        <v>50</v>
      </c>
      <c r="M2027" s="9">
        <v>58490</v>
      </c>
      <c r="N2027" s="17" t="str">
        <f t="shared" si="180"/>
        <v>11_55-60</v>
      </c>
      <c r="O2027" s="17" t="str">
        <f t="shared" si="181"/>
        <v>5_50-60</v>
      </c>
      <c r="P2027" s="17" t="str">
        <f t="shared" si="182"/>
        <v>05_50-60</v>
      </c>
      <c r="Q2027" s="9" t="s">
        <v>957</v>
      </c>
      <c r="R2027" s="9" t="s">
        <v>954</v>
      </c>
      <c r="S2027" s="9">
        <f t="shared" si="183"/>
        <v>8364070</v>
      </c>
      <c r="T2027" s="9">
        <f t="shared" si="179"/>
        <v>113334</v>
      </c>
    </row>
    <row r="2028" spans="1:20" ht="14.45" x14ac:dyDescent="0.3">
      <c r="A2028" s="9">
        <v>54</v>
      </c>
      <c r="B2028" s="9" t="s">
        <v>10</v>
      </c>
      <c r="C2028" s="9" t="s">
        <v>612</v>
      </c>
      <c r="D2028" s="9" t="s">
        <v>228</v>
      </c>
      <c r="E2028" s="9" t="s">
        <v>223</v>
      </c>
      <c r="F2028" s="9" t="s">
        <v>5</v>
      </c>
      <c r="G2028" s="9" t="s">
        <v>518</v>
      </c>
      <c r="H2028" s="9" t="s">
        <v>555</v>
      </c>
      <c r="I2028" s="9">
        <v>14</v>
      </c>
      <c r="J2028" s="9" t="s">
        <v>180</v>
      </c>
      <c r="K2028" s="9" t="s">
        <v>7</v>
      </c>
      <c r="L2028" s="9" t="s">
        <v>50</v>
      </c>
      <c r="M2028" s="9">
        <v>126980</v>
      </c>
      <c r="N2028" s="17" t="str">
        <f t="shared" si="180"/>
        <v>25_125-130</v>
      </c>
      <c r="O2028" s="17" t="str">
        <f t="shared" si="181"/>
        <v>12_120-130</v>
      </c>
      <c r="P2028" s="17" t="str">
        <f t="shared" si="182"/>
        <v>08_80&gt;</v>
      </c>
      <c r="Q2028" s="9" t="s">
        <v>957</v>
      </c>
      <c r="R2028" s="9" t="s">
        <v>954</v>
      </c>
      <c r="S2028" s="9">
        <f t="shared" si="183"/>
        <v>6856920</v>
      </c>
      <c r="T2028" s="9">
        <f t="shared" si="179"/>
        <v>92912</v>
      </c>
    </row>
    <row r="2029" spans="1:20" ht="14.45" x14ac:dyDescent="0.3">
      <c r="A2029" s="9">
        <v>13</v>
      </c>
      <c r="B2029" s="9" t="s">
        <v>10</v>
      </c>
      <c r="C2029" s="9" t="s">
        <v>544</v>
      </c>
      <c r="D2029" s="9" t="s">
        <v>228</v>
      </c>
      <c r="E2029" s="9" t="s">
        <v>223</v>
      </c>
      <c r="F2029" s="9" t="s">
        <v>5</v>
      </c>
      <c r="G2029" s="9" t="s">
        <v>518</v>
      </c>
      <c r="H2029" s="9" t="s">
        <v>2</v>
      </c>
      <c r="I2029" s="9">
        <v>13</v>
      </c>
      <c r="J2029" s="9" t="s">
        <v>8</v>
      </c>
      <c r="K2029" s="9" t="s">
        <v>7</v>
      </c>
      <c r="L2029" s="9" t="s">
        <v>50</v>
      </c>
      <c r="M2029" s="9">
        <v>83245</v>
      </c>
      <c r="N2029" s="17" t="str">
        <f t="shared" si="180"/>
        <v>16_80-85</v>
      </c>
      <c r="O2029" s="17" t="str">
        <f t="shared" si="181"/>
        <v>8_80-90</v>
      </c>
      <c r="P2029" s="17" t="str">
        <f t="shared" si="182"/>
        <v>08_80&gt;</v>
      </c>
      <c r="Q2029" s="9" t="s">
        <v>957</v>
      </c>
      <c r="R2029" s="9" t="s">
        <v>954</v>
      </c>
      <c r="S2029" s="9">
        <f t="shared" si="183"/>
        <v>1082185</v>
      </c>
      <c r="T2029" s="9">
        <f t="shared" si="179"/>
        <v>14664</v>
      </c>
    </row>
    <row r="2030" spans="1:20" ht="14.45" x14ac:dyDescent="0.3">
      <c r="A2030" s="9">
        <v>17</v>
      </c>
      <c r="B2030" s="9" t="s">
        <v>10</v>
      </c>
      <c r="C2030" s="9" t="s">
        <v>545</v>
      </c>
      <c r="D2030" s="9" t="s">
        <v>228</v>
      </c>
      <c r="E2030" s="9" t="s">
        <v>223</v>
      </c>
      <c r="F2030" s="9" t="s">
        <v>5</v>
      </c>
      <c r="G2030" s="9" t="s">
        <v>182</v>
      </c>
      <c r="H2030" s="9" t="s">
        <v>2</v>
      </c>
      <c r="I2030" s="9">
        <v>13</v>
      </c>
      <c r="J2030" s="9" t="s">
        <v>8</v>
      </c>
      <c r="K2030" s="9" t="s">
        <v>7</v>
      </c>
      <c r="L2030" s="9" t="s">
        <v>50</v>
      </c>
      <c r="M2030" s="9">
        <v>84616</v>
      </c>
      <c r="N2030" s="17" t="str">
        <f t="shared" si="180"/>
        <v>16_80-85</v>
      </c>
      <c r="O2030" s="17" t="str">
        <f t="shared" si="181"/>
        <v>8_80-90</v>
      </c>
      <c r="P2030" s="17" t="str">
        <f t="shared" si="182"/>
        <v>08_80&gt;</v>
      </c>
      <c r="Q2030" s="9" t="s">
        <v>957</v>
      </c>
      <c r="R2030" s="9" t="s">
        <v>954</v>
      </c>
      <c r="S2030" s="9">
        <f t="shared" si="183"/>
        <v>1438472</v>
      </c>
      <c r="T2030" s="9">
        <f t="shared" si="179"/>
        <v>19491</v>
      </c>
    </row>
    <row r="2031" spans="1:20" ht="14.45" x14ac:dyDescent="0.3">
      <c r="A2031" s="9">
        <v>50</v>
      </c>
      <c r="B2031" s="9" t="s">
        <v>10</v>
      </c>
      <c r="C2031" s="9" t="s">
        <v>210</v>
      </c>
      <c r="D2031" s="9" t="s">
        <v>228</v>
      </c>
      <c r="E2031" s="9" t="s">
        <v>223</v>
      </c>
      <c r="F2031" s="9" t="s">
        <v>5</v>
      </c>
      <c r="G2031" s="9" t="s">
        <v>93</v>
      </c>
      <c r="H2031" s="9" t="s">
        <v>2</v>
      </c>
      <c r="I2031" s="9">
        <v>14</v>
      </c>
      <c r="J2031" s="9" t="s">
        <v>8</v>
      </c>
      <c r="K2031" s="9" t="s">
        <v>7</v>
      </c>
      <c r="L2031" s="9" t="s">
        <v>50</v>
      </c>
      <c r="M2031" s="9">
        <v>73890</v>
      </c>
      <c r="N2031" s="17" t="str">
        <f t="shared" si="180"/>
        <v>14_70-75</v>
      </c>
      <c r="O2031" s="17" t="str">
        <f t="shared" si="181"/>
        <v>7_70-80</v>
      </c>
      <c r="P2031" s="17" t="str">
        <f t="shared" si="182"/>
        <v>07_70-80</v>
      </c>
      <c r="Q2031" s="9" t="s">
        <v>957</v>
      </c>
      <c r="R2031" s="9" t="s">
        <v>954</v>
      </c>
      <c r="S2031" s="9">
        <f t="shared" si="183"/>
        <v>3694500</v>
      </c>
      <c r="T2031" s="9">
        <f t="shared" si="179"/>
        <v>50061</v>
      </c>
    </row>
    <row r="2032" spans="1:20" ht="14.45" x14ac:dyDescent="0.3">
      <c r="A2032" s="9">
        <v>13</v>
      </c>
      <c r="B2032" s="9" t="s">
        <v>10</v>
      </c>
      <c r="C2032" s="9" t="s">
        <v>211</v>
      </c>
      <c r="D2032" s="9" t="s">
        <v>225</v>
      </c>
      <c r="E2032" s="9" t="s">
        <v>223</v>
      </c>
      <c r="F2032" s="9" t="s">
        <v>5</v>
      </c>
      <c r="G2032" s="9" t="s">
        <v>93</v>
      </c>
      <c r="H2032" s="9" t="s">
        <v>65</v>
      </c>
      <c r="I2032" s="9">
        <v>15</v>
      </c>
      <c r="J2032" s="9" t="s">
        <v>52</v>
      </c>
      <c r="K2032" s="9" t="s">
        <v>7</v>
      </c>
      <c r="L2032" s="9" t="s">
        <v>50</v>
      </c>
      <c r="M2032" s="9">
        <v>93528</v>
      </c>
      <c r="N2032" s="17" t="str">
        <f t="shared" si="180"/>
        <v>18_90-95</v>
      </c>
      <c r="O2032" s="17" t="str">
        <f t="shared" si="181"/>
        <v>9_90-100</v>
      </c>
      <c r="P2032" s="17" t="str">
        <f t="shared" si="182"/>
        <v>08_80&gt;</v>
      </c>
      <c r="Q2032" s="9" t="s">
        <v>957</v>
      </c>
      <c r="R2032" s="9" t="s">
        <v>954</v>
      </c>
      <c r="S2032" s="9">
        <f t="shared" si="183"/>
        <v>1215864</v>
      </c>
      <c r="T2032" s="9">
        <f t="shared" si="179"/>
        <v>16475</v>
      </c>
    </row>
    <row r="2033" spans="1:20" ht="14.45" x14ac:dyDescent="0.3">
      <c r="A2033" s="9">
        <v>78</v>
      </c>
      <c r="B2033" s="9" t="s">
        <v>10</v>
      </c>
      <c r="C2033" s="9" t="s">
        <v>688</v>
      </c>
      <c r="D2033" s="9" t="s">
        <v>225</v>
      </c>
      <c r="E2033" s="9" t="s">
        <v>223</v>
      </c>
      <c r="F2033" s="9" t="s">
        <v>5</v>
      </c>
      <c r="G2033" s="9" t="s">
        <v>350</v>
      </c>
      <c r="H2033" s="9" t="s">
        <v>98</v>
      </c>
      <c r="I2033" s="9">
        <v>15</v>
      </c>
      <c r="J2033" s="9" t="s">
        <v>689</v>
      </c>
      <c r="K2033" s="9" t="s">
        <v>7</v>
      </c>
      <c r="L2033" s="9" t="s">
        <v>50</v>
      </c>
      <c r="M2033" s="9">
        <v>230170</v>
      </c>
      <c r="N2033" s="17" t="str">
        <f t="shared" si="180"/>
        <v>46_230-235</v>
      </c>
      <c r="O2033" s="17" t="str">
        <f t="shared" si="181"/>
        <v>23_230-240</v>
      </c>
      <c r="P2033" s="17" t="str">
        <f t="shared" si="182"/>
        <v>08_80&gt;</v>
      </c>
      <c r="Q2033" s="9" t="s">
        <v>957</v>
      </c>
      <c r="R2033" s="9" t="s">
        <v>954</v>
      </c>
      <c r="S2033" s="9">
        <f t="shared" si="183"/>
        <v>17953260</v>
      </c>
      <c r="T2033" s="9">
        <f t="shared" si="179"/>
        <v>243269</v>
      </c>
    </row>
    <row r="2034" spans="1:20" ht="14.45" x14ac:dyDescent="0.3">
      <c r="A2034" s="9">
        <v>45</v>
      </c>
      <c r="B2034" s="9" t="s">
        <v>10</v>
      </c>
      <c r="C2034" s="9" t="s">
        <v>975</v>
      </c>
      <c r="D2034" s="9" t="s">
        <v>225</v>
      </c>
      <c r="E2034" s="9" t="s">
        <v>223</v>
      </c>
      <c r="F2034" s="9" t="s">
        <v>5</v>
      </c>
      <c r="G2034" s="9" t="s">
        <v>350</v>
      </c>
      <c r="H2034" s="9" t="s">
        <v>658</v>
      </c>
      <c r="I2034" s="9">
        <v>15</v>
      </c>
      <c r="J2034" s="9" t="s">
        <v>689</v>
      </c>
      <c r="L2034" s="9" t="s">
        <v>50</v>
      </c>
      <c r="M2034" s="9">
        <v>271220</v>
      </c>
      <c r="N2034" s="17" t="str">
        <f t="shared" si="180"/>
        <v>54_270-275</v>
      </c>
      <c r="O2034" s="17" t="str">
        <f t="shared" si="181"/>
        <v>27_270-280</v>
      </c>
      <c r="P2034" s="17" t="str">
        <f t="shared" si="182"/>
        <v>08_80&gt;</v>
      </c>
      <c r="Q2034" s="9" t="s">
        <v>957</v>
      </c>
      <c r="R2034" s="9" t="s">
        <v>954</v>
      </c>
      <c r="S2034" s="9">
        <f t="shared" si="183"/>
        <v>12204900</v>
      </c>
      <c r="T2034" s="9">
        <f t="shared" si="179"/>
        <v>165378</v>
      </c>
    </row>
    <row r="2035" spans="1:20" ht="14.45" x14ac:dyDescent="0.3">
      <c r="A2035" s="9">
        <v>171</v>
      </c>
      <c r="B2035" s="9" t="s">
        <v>10</v>
      </c>
      <c r="C2035" s="9" t="s">
        <v>822</v>
      </c>
      <c r="D2035" s="9" t="s">
        <v>228</v>
      </c>
      <c r="E2035" s="9" t="s">
        <v>223</v>
      </c>
      <c r="F2035" s="9" t="s">
        <v>1</v>
      </c>
      <c r="G2035" s="9" t="s">
        <v>823</v>
      </c>
      <c r="H2035" s="9" t="s">
        <v>2</v>
      </c>
      <c r="I2035" s="9">
        <v>13</v>
      </c>
      <c r="J2035" s="9" t="s">
        <v>8</v>
      </c>
      <c r="L2035" s="9" t="s">
        <v>50</v>
      </c>
      <c r="M2035" s="9">
        <v>71990</v>
      </c>
      <c r="N2035" s="17" t="str">
        <f t="shared" si="180"/>
        <v>14_70-75</v>
      </c>
      <c r="O2035" s="17" t="str">
        <f t="shared" si="181"/>
        <v>7_70-80</v>
      </c>
      <c r="P2035" s="17" t="str">
        <f t="shared" si="182"/>
        <v>07_70-80</v>
      </c>
      <c r="Q2035" s="9" t="s">
        <v>957</v>
      </c>
      <c r="R2035" s="9" t="s">
        <v>954</v>
      </c>
      <c r="S2035" s="9">
        <f t="shared" si="183"/>
        <v>12310290</v>
      </c>
      <c r="T2035" s="9">
        <f t="shared" si="179"/>
        <v>166806</v>
      </c>
    </row>
    <row r="2036" spans="1:20" ht="14.45" x14ac:dyDescent="0.3">
      <c r="A2036" s="9">
        <v>2</v>
      </c>
      <c r="B2036" s="9" t="s">
        <v>10</v>
      </c>
      <c r="C2036" s="9" t="s">
        <v>902</v>
      </c>
      <c r="D2036" s="9" t="s">
        <v>228</v>
      </c>
      <c r="E2036" s="9" t="s">
        <v>223</v>
      </c>
      <c r="F2036" s="9" t="s">
        <v>1</v>
      </c>
      <c r="G2036" s="9" t="s">
        <v>303</v>
      </c>
      <c r="H2036" s="9" t="s">
        <v>2</v>
      </c>
      <c r="I2036" s="9">
        <v>14</v>
      </c>
      <c r="J2036" s="9" t="s">
        <v>8</v>
      </c>
      <c r="L2036" s="9" t="s">
        <v>50</v>
      </c>
      <c r="M2036" s="9">
        <v>65990</v>
      </c>
      <c r="N2036" s="17" t="str">
        <f t="shared" si="180"/>
        <v>13_65-70</v>
      </c>
      <c r="O2036" s="17" t="str">
        <f t="shared" si="181"/>
        <v>6_60-70</v>
      </c>
      <c r="P2036" s="17" t="str">
        <f t="shared" si="182"/>
        <v>06_60-70</v>
      </c>
      <c r="Q2036" s="9" t="s">
        <v>957</v>
      </c>
      <c r="R2036" s="9" t="s">
        <v>954</v>
      </c>
      <c r="S2036" s="9">
        <f t="shared" si="183"/>
        <v>131980</v>
      </c>
      <c r="T2036" s="9">
        <f t="shared" si="179"/>
        <v>1788</v>
      </c>
    </row>
    <row r="2037" spans="1:20" ht="14.45" x14ac:dyDescent="0.3">
      <c r="A2037" s="9">
        <v>350</v>
      </c>
      <c r="B2037" s="9" t="s">
        <v>10</v>
      </c>
      <c r="C2037" s="9" t="s">
        <v>546</v>
      </c>
      <c r="D2037" s="9" t="s">
        <v>228</v>
      </c>
      <c r="E2037" s="9" t="s">
        <v>223</v>
      </c>
      <c r="F2037" s="9" t="s">
        <v>5</v>
      </c>
      <c r="G2037" s="9" t="s">
        <v>518</v>
      </c>
      <c r="H2037" s="9" t="s">
        <v>2</v>
      </c>
      <c r="I2037" s="9">
        <v>13</v>
      </c>
      <c r="J2037" s="9" t="s">
        <v>8</v>
      </c>
      <c r="L2037" s="9" t="s">
        <v>50</v>
      </c>
      <c r="M2037" s="9">
        <v>79405</v>
      </c>
      <c r="N2037" s="17" t="str">
        <f t="shared" si="180"/>
        <v>15_75-80</v>
      </c>
      <c r="O2037" s="17" t="str">
        <f t="shared" si="181"/>
        <v>7_70-80</v>
      </c>
      <c r="P2037" s="17" t="str">
        <f t="shared" si="182"/>
        <v>07_70-80</v>
      </c>
      <c r="Q2037" s="9" t="s">
        <v>957</v>
      </c>
      <c r="R2037" s="9" t="s">
        <v>954</v>
      </c>
      <c r="S2037" s="9">
        <f t="shared" si="183"/>
        <v>27791750</v>
      </c>
      <c r="T2037" s="9">
        <f t="shared" si="179"/>
        <v>376582</v>
      </c>
    </row>
    <row r="2038" spans="1:20" ht="14.45" x14ac:dyDescent="0.3">
      <c r="A2038" s="9">
        <v>9</v>
      </c>
      <c r="B2038" s="9" t="s">
        <v>10</v>
      </c>
      <c r="C2038" s="9" t="s">
        <v>690</v>
      </c>
      <c r="D2038" s="9" t="s">
        <v>228</v>
      </c>
      <c r="E2038" s="9" t="s">
        <v>223</v>
      </c>
      <c r="F2038" s="9" t="s">
        <v>5</v>
      </c>
      <c r="G2038" s="9" t="s">
        <v>182</v>
      </c>
      <c r="H2038" s="9" t="s">
        <v>2</v>
      </c>
      <c r="I2038" s="9">
        <v>13</v>
      </c>
      <c r="J2038" s="9" t="s">
        <v>8</v>
      </c>
      <c r="L2038" s="9" t="s">
        <v>50</v>
      </c>
      <c r="M2038" s="9">
        <v>68401</v>
      </c>
      <c r="N2038" s="17" t="str">
        <f t="shared" si="180"/>
        <v>13_65-70</v>
      </c>
      <c r="O2038" s="17" t="str">
        <f t="shared" si="181"/>
        <v>6_60-70</v>
      </c>
      <c r="P2038" s="17" t="str">
        <f t="shared" si="182"/>
        <v>06_60-70</v>
      </c>
      <c r="Q2038" s="9" t="s">
        <v>957</v>
      </c>
      <c r="R2038" s="9" t="s">
        <v>954</v>
      </c>
      <c r="S2038" s="9">
        <f t="shared" si="183"/>
        <v>615609</v>
      </c>
      <c r="T2038" s="9">
        <f t="shared" si="179"/>
        <v>8342</v>
      </c>
    </row>
    <row r="2039" spans="1:20" ht="14.45" x14ac:dyDescent="0.3">
      <c r="A2039" s="9">
        <v>43</v>
      </c>
      <c r="B2039" s="9" t="s">
        <v>10</v>
      </c>
      <c r="C2039" s="9" t="s">
        <v>573</v>
      </c>
      <c r="D2039" s="9" t="s">
        <v>228</v>
      </c>
      <c r="E2039" s="9" t="s">
        <v>223</v>
      </c>
      <c r="F2039" s="9" t="s">
        <v>5</v>
      </c>
      <c r="G2039" s="9" t="s">
        <v>518</v>
      </c>
      <c r="H2039" s="9" t="s">
        <v>2</v>
      </c>
      <c r="I2039" s="9">
        <v>14</v>
      </c>
      <c r="J2039" s="9" t="s">
        <v>8</v>
      </c>
      <c r="K2039" s="9" t="s">
        <v>7</v>
      </c>
      <c r="L2039" s="9" t="s">
        <v>50</v>
      </c>
      <c r="M2039" s="9">
        <v>127999</v>
      </c>
      <c r="N2039" s="17" t="str">
        <f t="shared" si="180"/>
        <v>25_125-130</v>
      </c>
      <c r="O2039" s="17" t="str">
        <f t="shared" si="181"/>
        <v>12_120-130</v>
      </c>
      <c r="P2039" s="17" t="str">
        <f t="shared" si="182"/>
        <v>08_80&gt;</v>
      </c>
      <c r="Q2039" s="9" t="s">
        <v>957</v>
      </c>
      <c r="R2039" s="9" t="s">
        <v>954</v>
      </c>
      <c r="S2039" s="9">
        <f t="shared" si="183"/>
        <v>5503957</v>
      </c>
      <c r="T2039" s="9">
        <f t="shared" si="179"/>
        <v>74579</v>
      </c>
    </row>
    <row r="2040" spans="1:20" ht="14.45" x14ac:dyDescent="0.3">
      <c r="A2040" s="9">
        <v>101</v>
      </c>
      <c r="B2040" s="9" t="s">
        <v>10</v>
      </c>
      <c r="C2040" s="9" t="s">
        <v>517</v>
      </c>
      <c r="D2040" s="9" t="s">
        <v>228</v>
      </c>
      <c r="E2040" s="9" t="s">
        <v>223</v>
      </c>
      <c r="F2040" s="9" t="s">
        <v>5</v>
      </c>
      <c r="G2040" s="9" t="s">
        <v>518</v>
      </c>
      <c r="H2040" s="9" t="s">
        <v>2</v>
      </c>
      <c r="I2040" s="9">
        <v>14</v>
      </c>
      <c r="J2040" s="9" t="s">
        <v>8</v>
      </c>
      <c r="L2040" s="9" t="s">
        <v>50</v>
      </c>
      <c r="M2040" s="9">
        <v>80224</v>
      </c>
      <c r="N2040" s="17" t="str">
        <f t="shared" si="180"/>
        <v>16_80-85</v>
      </c>
      <c r="O2040" s="17" t="str">
        <f t="shared" si="181"/>
        <v>8_80-90</v>
      </c>
      <c r="P2040" s="17" t="str">
        <f t="shared" si="182"/>
        <v>08_80&gt;</v>
      </c>
      <c r="Q2040" s="9" t="s">
        <v>957</v>
      </c>
      <c r="R2040" s="9" t="s">
        <v>954</v>
      </c>
      <c r="S2040" s="9">
        <f t="shared" si="183"/>
        <v>8102624</v>
      </c>
      <c r="T2040" s="9">
        <f t="shared" si="179"/>
        <v>109792</v>
      </c>
    </row>
    <row r="2041" spans="1:20" ht="14.45" x14ac:dyDescent="0.3">
      <c r="A2041" s="9">
        <v>56</v>
      </c>
      <c r="B2041" s="9" t="s">
        <v>10</v>
      </c>
      <c r="C2041" s="9" t="s">
        <v>691</v>
      </c>
      <c r="D2041" s="9" t="s">
        <v>228</v>
      </c>
      <c r="E2041" s="9" t="s">
        <v>223</v>
      </c>
      <c r="F2041" s="9" t="s">
        <v>5</v>
      </c>
      <c r="G2041" s="9" t="s">
        <v>182</v>
      </c>
      <c r="H2041" s="9" t="s">
        <v>2</v>
      </c>
      <c r="I2041" s="9">
        <v>14</v>
      </c>
      <c r="J2041" s="9" t="s">
        <v>8</v>
      </c>
      <c r="L2041" s="9" t="s">
        <v>50</v>
      </c>
      <c r="M2041" s="9">
        <v>82179</v>
      </c>
      <c r="N2041" s="17" t="str">
        <f t="shared" si="180"/>
        <v>16_80-85</v>
      </c>
      <c r="O2041" s="17" t="str">
        <f t="shared" si="181"/>
        <v>8_80-90</v>
      </c>
      <c r="P2041" s="17" t="str">
        <f t="shared" si="182"/>
        <v>08_80&gt;</v>
      </c>
      <c r="Q2041" s="9" t="s">
        <v>957</v>
      </c>
      <c r="R2041" s="9" t="s">
        <v>954</v>
      </c>
      <c r="S2041" s="9">
        <f t="shared" si="183"/>
        <v>4602024</v>
      </c>
      <c r="T2041" s="9">
        <f t="shared" si="179"/>
        <v>62358</v>
      </c>
    </row>
    <row r="2042" spans="1:20" ht="14.45" x14ac:dyDescent="0.3">
      <c r="A2042" s="9">
        <v>212</v>
      </c>
      <c r="B2042" s="9" t="s">
        <v>10</v>
      </c>
      <c r="C2042" s="9" t="s">
        <v>176</v>
      </c>
      <c r="D2042" s="9" t="s">
        <v>228</v>
      </c>
      <c r="E2042" s="9" t="s">
        <v>223</v>
      </c>
      <c r="F2042" s="9" t="s">
        <v>5</v>
      </c>
      <c r="G2042" s="9" t="s">
        <v>169</v>
      </c>
      <c r="H2042" s="9" t="s">
        <v>107</v>
      </c>
      <c r="I2042" s="9">
        <v>14</v>
      </c>
      <c r="J2042" s="9" t="s">
        <v>8</v>
      </c>
      <c r="L2042" s="9" t="s">
        <v>50</v>
      </c>
      <c r="M2042" s="9">
        <v>87210</v>
      </c>
      <c r="N2042" s="17" t="str">
        <f t="shared" si="180"/>
        <v>17_85-90</v>
      </c>
      <c r="O2042" s="17" t="str">
        <f t="shared" si="181"/>
        <v>8_80-90</v>
      </c>
      <c r="P2042" s="17" t="str">
        <f t="shared" si="182"/>
        <v>08_80&gt;</v>
      </c>
      <c r="Q2042" s="9" t="s">
        <v>957</v>
      </c>
      <c r="R2042" s="9" t="s">
        <v>954</v>
      </c>
      <c r="S2042" s="9">
        <f t="shared" si="183"/>
        <v>18488520</v>
      </c>
      <c r="T2042" s="9">
        <f t="shared" si="179"/>
        <v>250522</v>
      </c>
    </row>
    <row r="2043" spans="1:20" ht="14.45" x14ac:dyDescent="0.3">
      <c r="A2043" s="9">
        <v>311</v>
      </c>
      <c r="B2043" s="9" t="s">
        <v>10</v>
      </c>
      <c r="C2043" s="9" t="s">
        <v>574</v>
      </c>
      <c r="D2043" s="9" t="s">
        <v>228</v>
      </c>
      <c r="E2043" s="9" t="s">
        <v>223</v>
      </c>
      <c r="F2043" s="9" t="s">
        <v>5</v>
      </c>
      <c r="G2043" s="9" t="s">
        <v>518</v>
      </c>
      <c r="H2043" s="9" t="s">
        <v>2</v>
      </c>
      <c r="I2043" s="9">
        <v>14</v>
      </c>
      <c r="J2043" s="9" t="s">
        <v>8</v>
      </c>
      <c r="L2043" s="9" t="s">
        <v>50</v>
      </c>
      <c r="M2043" s="9">
        <v>100771</v>
      </c>
      <c r="N2043" s="17" t="str">
        <f t="shared" si="180"/>
        <v>20_100-105</v>
      </c>
      <c r="O2043" s="17" t="str">
        <f t="shared" si="181"/>
        <v>10_100-110</v>
      </c>
      <c r="P2043" s="17" t="str">
        <f t="shared" si="182"/>
        <v>08_80&gt;</v>
      </c>
      <c r="Q2043" s="9" t="s">
        <v>957</v>
      </c>
      <c r="R2043" s="9" t="s">
        <v>954</v>
      </c>
      <c r="S2043" s="9">
        <f t="shared" si="183"/>
        <v>31339781</v>
      </c>
      <c r="T2043" s="9">
        <f t="shared" si="179"/>
        <v>424658</v>
      </c>
    </row>
    <row r="2044" spans="1:20" ht="14.45" x14ac:dyDescent="0.3">
      <c r="A2044" s="9">
        <v>41</v>
      </c>
      <c r="B2044" s="9" t="s">
        <v>10</v>
      </c>
      <c r="C2044" s="9" t="s">
        <v>824</v>
      </c>
      <c r="D2044" s="9" t="s">
        <v>225</v>
      </c>
      <c r="E2044" s="9" t="s">
        <v>223</v>
      </c>
      <c r="F2044" s="9" t="s">
        <v>1</v>
      </c>
      <c r="G2044" s="9" t="s">
        <v>661</v>
      </c>
      <c r="H2044" s="9" t="s">
        <v>665</v>
      </c>
      <c r="I2044" s="9">
        <v>15</v>
      </c>
      <c r="J2044" s="9" t="s">
        <v>180</v>
      </c>
      <c r="K2044" s="9" t="s">
        <v>7</v>
      </c>
      <c r="L2044" s="9" t="s">
        <v>50</v>
      </c>
      <c r="M2044" s="9">
        <v>275658</v>
      </c>
      <c r="N2044" s="17" t="str">
        <f t="shared" si="180"/>
        <v>55_275-280</v>
      </c>
      <c r="O2044" s="17" t="str">
        <f t="shared" si="181"/>
        <v>27_270-280</v>
      </c>
      <c r="P2044" s="17" t="str">
        <f t="shared" si="182"/>
        <v>08_80&gt;</v>
      </c>
      <c r="Q2044" s="9" t="s">
        <v>957</v>
      </c>
      <c r="R2044" s="9" t="s">
        <v>954</v>
      </c>
      <c r="S2044" s="9">
        <f t="shared" si="183"/>
        <v>11301978</v>
      </c>
      <c r="T2044" s="9">
        <f t="shared" si="179"/>
        <v>153143</v>
      </c>
    </row>
    <row r="2045" spans="1:20" ht="14.45" x14ac:dyDescent="0.3">
      <c r="A2045" s="9">
        <v>201</v>
      </c>
      <c r="B2045" s="9" t="s">
        <v>10</v>
      </c>
      <c r="C2045" s="9" t="s">
        <v>903</v>
      </c>
      <c r="D2045" s="9" t="s">
        <v>228</v>
      </c>
      <c r="E2045" s="9" t="s">
        <v>223</v>
      </c>
      <c r="F2045" s="9" t="s">
        <v>1</v>
      </c>
      <c r="G2045" s="9" t="s">
        <v>661</v>
      </c>
      <c r="H2045" s="9" t="s">
        <v>784</v>
      </c>
      <c r="I2045" s="9">
        <v>14</v>
      </c>
      <c r="J2045" s="9" t="s">
        <v>49</v>
      </c>
      <c r="L2045" s="9" t="s">
        <v>50</v>
      </c>
      <c r="M2045" s="9">
        <v>147329</v>
      </c>
      <c r="N2045" s="17" t="str">
        <f t="shared" si="180"/>
        <v>29_145-150</v>
      </c>
      <c r="O2045" s="17" t="str">
        <f t="shared" si="181"/>
        <v>14_140-150</v>
      </c>
      <c r="P2045" s="17" t="str">
        <f t="shared" si="182"/>
        <v>08_80&gt;</v>
      </c>
      <c r="Q2045" s="9" t="s">
        <v>957</v>
      </c>
      <c r="R2045" s="9" t="s">
        <v>954</v>
      </c>
      <c r="S2045" s="9">
        <f t="shared" si="183"/>
        <v>29613129</v>
      </c>
      <c r="T2045" s="9">
        <f t="shared" si="179"/>
        <v>401262</v>
      </c>
    </row>
    <row r="2046" spans="1:20" ht="14.45" x14ac:dyDescent="0.3">
      <c r="A2046" s="9">
        <v>387</v>
      </c>
      <c r="B2046" s="9" t="s">
        <v>10</v>
      </c>
      <c r="C2046" s="9" t="s">
        <v>904</v>
      </c>
      <c r="D2046" s="9" t="s">
        <v>225</v>
      </c>
      <c r="E2046" s="9" t="s">
        <v>223</v>
      </c>
      <c r="F2046" s="9" t="s">
        <v>1</v>
      </c>
      <c r="G2046" s="9" t="s">
        <v>661</v>
      </c>
      <c r="H2046" s="9" t="s">
        <v>775</v>
      </c>
      <c r="I2046" s="9">
        <v>15</v>
      </c>
      <c r="J2046" s="9" t="s">
        <v>905</v>
      </c>
      <c r="L2046" s="9" t="s">
        <v>50</v>
      </c>
      <c r="M2046" s="9">
        <v>200572</v>
      </c>
      <c r="N2046" s="17" t="str">
        <f t="shared" si="180"/>
        <v>40_200-205</v>
      </c>
      <c r="O2046" s="17" t="str">
        <f t="shared" si="181"/>
        <v>20_200-210</v>
      </c>
      <c r="P2046" s="17" t="str">
        <f t="shared" si="182"/>
        <v>08_80&gt;</v>
      </c>
      <c r="Q2046" s="9" t="s">
        <v>957</v>
      </c>
      <c r="R2046" s="9" t="s">
        <v>954</v>
      </c>
      <c r="S2046" s="9">
        <f t="shared" si="183"/>
        <v>77621364</v>
      </c>
      <c r="T2046" s="9">
        <f t="shared" ref="T2046:T2109" si="184">ROUND(S2046/73.8,0)</f>
        <v>1051780</v>
      </c>
    </row>
    <row r="2047" spans="1:20" ht="14.45" x14ac:dyDescent="0.3">
      <c r="A2047" s="9">
        <v>6</v>
      </c>
      <c r="B2047" s="9" t="s">
        <v>13</v>
      </c>
      <c r="C2047" s="9" t="s">
        <v>400</v>
      </c>
      <c r="D2047" s="9" t="s">
        <v>225</v>
      </c>
      <c r="E2047" s="9" t="s">
        <v>223</v>
      </c>
      <c r="F2047" s="9" t="s">
        <v>5</v>
      </c>
      <c r="G2047" s="9" t="s">
        <v>350</v>
      </c>
      <c r="H2047" s="9" t="s">
        <v>100</v>
      </c>
      <c r="I2047" s="9">
        <v>15</v>
      </c>
      <c r="J2047" s="9" t="s">
        <v>52</v>
      </c>
      <c r="L2047" s="9" t="s">
        <v>50</v>
      </c>
      <c r="M2047" s="9">
        <v>215626</v>
      </c>
      <c r="N2047" s="17" t="str">
        <f t="shared" ref="N2047:N2109" si="185">CONCATENATE(ROUNDDOWN(M2047/5000,0),"_",ROUNDDOWN(M2047/5000,0)*5,"-",ROUNDUP((M2047+1)/5000,0)*5)</f>
        <v>43_215-220</v>
      </c>
      <c r="O2047" s="17" t="str">
        <f t="shared" ref="O2047:O2109" si="186">CONCATENATE(ROUNDDOWN(M2047/10000,0),"_",ROUNDDOWN(M2047/10000,0)*10,"-",ROUNDUP((M2047+1)/10000,0)*10)</f>
        <v>21_210-220</v>
      </c>
      <c r="P2047" s="17" t="str">
        <f t="shared" ref="P2047:P2109" si="187">IF(M2047&lt;20000,"01_&lt;20",IF(M2047&lt;80000,CONCATENATE(IF((ROUNDDOWN(M2047/10000,0)+1)&lt;10,0,),ROUNDDOWN(M2047/10000,0),"_",ROUNDDOWN(M2047/10000,0)*10,"-",ROUNDUP((M2047+1)/10000,0)*10),"08_80&gt;"))</f>
        <v>08_80&gt;</v>
      </c>
      <c r="Q2047" s="9" t="s">
        <v>957</v>
      </c>
      <c r="R2047" s="9" t="s">
        <v>954</v>
      </c>
      <c r="S2047" s="9">
        <f t="shared" si="183"/>
        <v>1293756</v>
      </c>
      <c r="T2047" s="9">
        <f t="shared" si="184"/>
        <v>17531</v>
      </c>
    </row>
    <row r="2048" spans="1:20" ht="14.45" x14ac:dyDescent="0.3">
      <c r="A2048" s="9">
        <v>74</v>
      </c>
      <c r="B2048" s="9" t="s">
        <v>13</v>
      </c>
      <c r="C2048" s="9" t="s">
        <v>906</v>
      </c>
      <c r="D2048" s="9" t="s">
        <v>225</v>
      </c>
      <c r="E2048" s="9" t="s">
        <v>223</v>
      </c>
      <c r="F2048" s="9" t="s">
        <v>5</v>
      </c>
      <c r="G2048" s="9" t="s">
        <v>350</v>
      </c>
      <c r="H2048" s="9" t="s">
        <v>342</v>
      </c>
      <c r="I2048" s="9">
        <v>15</v>
      </c>
      <c r="J2048" s="9" t="s">
        <v>52</v>
      </c>
      <c r="L2048" s="9" t="s">
        <v>50</v>
      </c>
      <c r="M2048" s="9">
        <v>234080</v>
      </c>
      <c r="N2048" s="17" t="str">
        <f t="shared" si="185"/>
        <v>46_230-235</v>
      </c>
      <c r="O2048" s="17" t="str">
        <f t="shared" si="186"/>
        <v>23_230-240</v>
      </c>
      <c r="P2048" s="17" t="str">
        <f t="shared" si="187"/>
        <v>08_80&gt;</v>
      </c>
      <c r="Q2048" s="9" t="s">
        <v>957</v>
      </c>
      <c r="R2048" s="9" t="s">
        <v>954</v>
      </c>
      <c r="S2048" s="9">
        <f t="shared" si="183"/>
        <v>17321920</v>
      </c>
      <c r="T2048" s="9">
        <f t="shared" si="184"/>
        <v>234714</v>
      </c>
    </row>
    <row r="2049" spans="1:20" ht="14.45" x14ac:dyDescent="0.3">
      <c r="A2049" s="9">
        <v>198</v>
      </c>
      <c r="B2049" s="9" t="s">
        <v>13</v>
      </c>
      <c r="C2049" s="9" t="s">
        <v>613</v>
      </c>
      <c r="D2049" s="9" t="s">
        <v>224</v>
      </c>
      <c r="E2049" s="9" t="s">
        <v>223</v>
      </c>
      <c r="F2049" s="9" t="s">
        <v>5</v>
      </c>
      <c r="G2049" s="9" t="s">
        <v>182</v>
      </c>
      <c r="H2049" s="9" t="s">
        <v>2</v>
      </c>
      <c r="I2049" s="9">
        <v>15</v>
      </c>
      <c r="J2049" s="9" t="s">
        <v>8</v>
      </c>
      <c r="L2049" s="9" t="s">
        <v>50</v>
      </c>
      <c r="M2049" s="9">
        <v>39500</v>
      </c>
      <c r="N2049" s="17" t="str">
        <f t="shared" si="185"/>
        <v>7_35-40</v>
      </c>
      <c r="O2049" s="17" t="str">
        <f t="shared" si="186"/>
        <v>3_30-40</v>
      </c>
      <c r="P2049" s="17" t="str">
        <f t="shared" si="187"/>
        <v>03_30-40</v>
      </c>
      <c r="Q2049" s="9" t="s">
        <v>957</v>
      </c>
      <c r="R2049" s="9" t="s">
        <v>954</v>
      </c>
      <c r="S2049" s="9">
        <f t="shared" si="183"/>
        <v>7821000</v>
      </c>
      <c r="T2049" s="9">
        <f t="shared" si="184"/>
        <v>105976</v>
      </c>
    </row>
    <row r="2050" spans="1:20" ht="14.45" x14ac:dyDescent="0.3">
      <c r="A2050" s="9">
        <v>13</v>
      </c>
      <c r="B2050" s="9" t="s">
        <v>13</v>
      </c>
      <c r="C2050" s="9" t="s">
        <v>693</v>
      </c>
      <c r="D2050" s="9" t="s">
        <v>222</v>
      </c>
      <c r="E2050" s="9" t="s">
        <v>223</v>
      </c>
      <c r="F2050" s="9" t="s">
        <v>5</v>
      </c>
      <c r="G2050" s="9" t="s">
        <v>93</v>
      </c>
      <c r="H2050" s="9" t="s">
        <v>694</v>
      </c>
      <c r="I2050" s="9">
        <v>15</v>
      </c>
      <c r="J2050" s="9" t="s">
        <v>8</v>
      </c>
      <c r="L2050" s="9" t="s">
        <v>50</v>
      </c>
      <c r="M2050" s="9">
        <v>31940</v>
      </c>
      <c r="N2050" s="17" t="str">
        <f t="shared" si="185"/>
        <v>6_30-35</v>
      </c>
      <c r="O2050" s="17" t="str">
        <f t="shared" si="186"/>
        <v>3_30-40</v>
      </c>
      <c r="P2050" s="17" t="str">
        <f t="shared" si="187"/>
        <v>03_30-40</v>
      </c>
      <c r="Q2050" s="9" t="s">
        <v>957</v>
      </c>
      <c r="R2050" s="9" t="s">
        <v>954</v>
      </c>
      <c r="S2050" s="9">
        <f t="shared" si="183"/>
        <v>415220</v>
      </c>
      <c r="T2050" s="9">
        <f t="shared" si="184"/>
        <v>5626</v>
      </c>
    </row>
    <row r="2051" spans="1:20" ht="14.45" x14ac:dyDescent="0.3">
      <c r="A2051" s="9">
        <v>118</v>
      </c>
      <c r="B2051" s="9" t="s">
        <v>13</v>
      </c>
      <c r="C2051" s="9" t="s">
        <v>200</v>
      </c>
      <c r="D2051" s="9" t="s">
        <v>222</v>
      </c>
      <c r="E2051" s="9" t="s">
        <v>223</v>
      </c>
      <c r="F2051" s="9" t="s">
        <v>5</v>
      </c>
      <c r="G2051" s="9" t="s">
        <v>182</v>
      </c>
      <c r="H2051" s="9" t="s">
        <v>181</v>
      </c>
      <c r="I2051" s="9">
        <v>17</v>
      </c>
      <c r="J2051" s="9" t="s">
        <v>8</v>
      </c>
      <c r="L2051" s="9" t="s">
        <v>50</v>
      </c>
      <c r="M2051" s="9">
        <v>63291</v>
      </c>
      <c r="N2051" s="17" t="str">
        <f t="shared" si="185"/>
        <v>12_60-65</v>
      </c>
      <c r="O2051" s="17" t="str">
        <f t="shared" si="186"/>
        <v>6_60-70</v>
      </c>
      <c r="P2051" s="17" t="str">
        <f t="shared" si="187"/>
        <v>06_60-70</v>
      </c>
      <c r="Q2051" s="9" t="s">
        <v>957</v>
      </c>
      <c r="R2051" s="9" t="s">
        <v>954</v>
      </c>
      <c r="S2051" s="9">
        <f t="shared" ref="S2051:S2114" si="188">M2051*A2051</f>
        <v>7468338</v>
      </c>
      <c r="T2051" s="9">
        <f t="shared" si="184"/>
        <v>101197</v>
      </c>
    </row>
    <row r="2052" spans="1:20" ht="14.45" x14ac:dyDescent="0.3">
      <c r="A2052" s="9">
        <v>70</v>
      </c>
      <c r="B2052" s="9" t="s">
        <v>13</v>
      </c>
      <c r="C2052" s="9" t="s">
        <v>575</v>
      </c>
      <c r="D2052" s="9" t="s">
        <v>228</v>
      </c>
      <c r="E2052" s="9" t="s">
        <v>223</v>
      </c>
      <c r="F2052" s="9" t="s">
        <v>5</v>
      </c>
      <c r="G2052" s="9" t="s">
        <v>518</v>
      </c>
      <c r="H2052" s="9" t="s">
        <v>398</v>
      </c>
      <c r="I2052" s="9">
        <v>14</v>
      </c>
      <c r="J2052" s="9" t="s">
        <v>43</v>
      </c>
      <c r="L2052" s="9" t="s">
        <v>50</v>
      </c>
      <c r="M2052" s="9">
        <v>98215</v>
      </c>
      <c r="N2052" s="17" t="str">
        <f t="shared" si="185"/>
        <v>19_95-100</v>
      </c>
      <c r="O2052" s="17" t="str">
        <f t="shared" si="186"/>
        <v>9_90-100</v>
      </c>
      <c r="P2052" s="17" t="str">
        <f t="shared" si="187"/>
        <v>08_80&gt;</v>
      </c>
      <c r="Q2052" s="9" t="s">
        <v>957</v>
      </c>
      <c r="R2052" s="9" t="s">
        <v>954</v>
      </c>
      <c r="S2052" s="9">
        <f t="shared" si="188"/>
        <v>6875050</v>
      </c>
      <c r="T2052" s="9">
        <f t="shared" si="184"/>
        <v>93158</v>
      </c>
    </row>
    <row r="2053" spans="1:20" ht="14.45" x14ac:dyDescent="0.3">
      <c r="A2053" s="9">
        <v>2911</v>
      </c>
      <c r="B2053" s="9" t="s">
        <v>13</v>
      </c>
      <c r="C2053" s="9" t="s">
        <v>401</v>
      </c>
      <c r="D2053" s="9" t="s">
        <v>225</v>
      </c>
      <c r="E2053" s="9" t="s">
        <v>223</v>
      </c>
      <c r="F2053" s="9" t="s">
        <v>5</v>
      </c>
      <c r="G2053" s="9" t="s">
        <v>350</v>
      </c>
      <c r="H2053" s="9" t="s">
        <v>402</v>
      </c>
      <c r="I2053" s="9">
        <v>15</v>
      </c>
      <c r="J2053" s="9" t="s">
        <v>8</v>
      </c>
      <c r="L2053" s="9" t="s">
        <v>50</v>
      </c>
      <c r="M2053" s="9">
        <v>73686</v>
      </c>
      <c r="N2053" s="17" t="str">
        <f t="shared" si="185"/>
        <v>14_70-75</v>
      </c>
      <c r="O2053" s="17" t="str">
        <f t="shared" si="186"/>
        <v>7_70-80</v>
      </c>
      <c r="P2053" s="17" t="str">
        <f t="shared" si="187"/>
        <v>07_70-80</v>
      </c>
      <c r="Q2053" s="9" t="s">
        <v>957</v>
      </c>
      <c r="R2053" s="9" t="s">
        <v>954</v>
      </c>
      <c r="S2053" s="9">
        <f t="shared" si="188"/>
        <v>214499946</v>
      </c>
      <c r="T2053" s="9">
        <f t="shared" si="184"/>
        <v>2906503</v>
      </c>
    </row>
    <row r="2054" spans="1:20" ht="14.45" x14ac:dyDescent="0.3">
      <c r="A2054" s="9">
        <v>3</v>
      </c>
      <c r="B2054" s="9" t="s">
        <v>13</v>
      </c>
      <c r="C2054" s="9" t="s">
        <v>696</v>
      </c>
      <c r="D2054" s="9" t="s">
        <v>225</v>
      </c>
      <c r="E2054" s="9" t="s">
        <v>223</v>
      </c>
      <c r="F2054" s="9" t="s">
        <v>5</v>
      </c>
      <c r="G2054" s="9" t="s">
        <v>75</v>
      </c>
      <c r="H2054" s="9" t="s">
        <v>197</v>
      </c>
      <c r="I2054" s="9">
        <v>15</v>
      </c>
      <c r="J2054" s="9" t="s">
        <v>8</v>
      </c>
      <c r="L2054" s="9" t="s">
        <v>50</v>
      </c>
      <c r="M2054" s="9">
        <v>78648</v>
      </c>
      <c r="N2054" s="17" t="str">
        <f t="shared" si="185"/>
        <v>15_75-80</v>
      </c>
      <c r="O2054" s="17" t="str">
        <f t="shared" si="186"/>
        <v>7_70-80</v>
      </c>
      <c r="P2054" s="17" t="str">
        <f t="shared" si="187"/>
        <v>07_70-80</v>
      </c>
      <c r="Q2054" s="9" t="s">
        <v>957</v>
      </c>
      <c r="R2054" s="9" t="s">
        <v>954</v>
      </c>
      <c r="S2054" s="9">
        <f t="shared" si="188"/>
        <v>235944</v>
      </c>
      <c r="T2054" s="9">
        <f t="shared" si="184"/>
        <v>3197</v>
      </c>
    </row>
    <row r="2055" spans="1:20" ht="14.45" x14ac:dyDescent="0.3">
      <c r="A2055" s="9">
        <v>308</v>
      </c>
      <c r="B2055" s="9" t="s">
        <v>13</v>
      </c>
      <c r="C2055" s="9" t="s">
        <v>403</v>
      </c>
      <c r="D2055" s="9" t="s">
        <v>225</v>
      </c>
      <c r="E2055" s="9" t="s">
        <v>223</v>
      </c>
      <c r="F2055" s="9" t="s">
        <v>5</v>
      </c>
      <c r="G2055" s="9" t="s">
        <v>350</v>
      </c>
      <c r="H2055" s="9" t="s">
        <v>404</v>
      </c>
      <c r="I2055" s="9">
        <v>15</v>
      </c>
      <c r="J2055" s="9" t="s">
        <v>8</v>
      </c>
      <c r="L2055" s="9" t="s">
        <v>50</v>
      </c>
      <c r="M2055" s="9">
        <v>99158</v>
      </c>
      <c r="N2055" s="17" t="str">
        <f t="shared" si="185"/>
        <v>19_95-100</v>
      </c>
      <c r="O2055" s="17" t="str">
        <f t="shared" si="186"/>
        <v>9_90-100</v>
      </c>
      <c r="P2055" s="17" t="str">
        <f t="shared" si="187"/>
        <v>08_80&gt;</v>
      </c>
      <c r="Q2055" s="9" t="s">
        <v>957</v>
      </c>
      <c r="R2055" s="9" t="s">
        <v>954</v>
      </c>
      <c r="S2055" s="9">
        <f t="shared" si="188"/>
        <v>30540664</v>
      </c>
      <c r="T2055" s="9">
        <f t="shared" si="184"/>
        <v>413830</v>
      </c>
    </row>
    <row r="2056" spans="1:20" ht="14.45" x14ac:dyDescent="0.3">
      <c r="A2056" s="9">
        <v>29</v>
      </c>
      <c r="B2056" s="9" t="s">
        <v>13</v>
      </c>
      <c r="C2056" s="9" t="s">
        <v>827</v>
      </c>
      <c r="D2056" s="9" t="s">
        <v>225</v>
      </c>
      <c r="E2056" s="9" t="s">
        <v>223</v>
      </c>
      <c r="F2056" s="9" t="s">
        <v>1</v>
      </c>
      <c r="G2056" s="9" t="s">
        <v>71</v>
      </c>
      <c r="H2056" s="9" t="s">
        <v>828</v>
      </c>
      <c r="I2056" s="9">
        <v>15</v>
      </c>
      <c r="J2056" s="9" t="s">
        <v>8</v>
      </c>
      <c r="L2056" s="9" t="s">
        <v>50</v>
      </c>
      <c r="M2056" s="9">
        <v>109192</v>
      </c>
      <c r="N2056" s="17" t="str">
        <f t="shared" si="185"/>
        <v>21_105-110</v>
      </c>
      <c r="O2056" s="17" t="str">
        <f t="shared" si="186"/>
        <v>10_100-110</v>
      </c>
      <c r="P2056" s="17" t="str">
        <f t="shared" si="187"/>
        <v>08_80&gt;</v>
      </c>
      <c r="Q2056" s="9" t="s">
        <v>957</v>
      </c>
      <c r="R2056" s="9" t="s">
        <v>954</v>
      </c>
      <c r="S2056" s="9">
        <f t="shared" si="188"/>
        <v>3166568</v>
      </c>
      <c r="T2056" s="9">
        <f t="shared" si="184"/>
        <v>42907</v>
      </c>
    </row>
    <row r="2057" spans="1:20" ht="14.45" x14ac:dyDescent="0.3">
      <c r="A2057" s="9">
        <v>6</v>
      </c>
      <c r="B2057" s="9" t="s">
        <v>13</v>
      </c>
      <c r="C2057" s="9" t="s">
        <v>198</v>
      </c>
      <c r="D2057" s="9" t="s">
        <v>225</v>
      </c>
      <c r="E2057" s="9" t="s">
        <v>223</v>
      </c>
      <c r="F2057" s="9" t="s">
        <v>5</v>
      </c>
      <c r="G2057" s="9" t="s">
        <v>75</v>
      </c>
      <c r="H2057" s="9" t="s">
        <v>118</v>
      </c>
      <c r="I2057" s="9">
        <v>15</v>
      </c>
      <c r="J2057" s="9" t="s">
        <v>8</v>
      </c>
      <c r="L2057" s="9" t="s">
        <v>50</v>
      </c>
      <c r="M2057" s="9">
        <v>100022</v>
      </c>
      <c r="N2057" s="17" t="str">
        <f t="shared" si="185"/>
        <v>20_100-105</v>
      </c>
      <c r="O2057" s="17" t="str">
        <f t="shared" si="186"/>
        <v>10_100-110</v>
      </c>
      <c r="P2057" s="17" t="str">
        <f t="shared" si="187"/>
        <v>08_80&gt;</v>
      </c>
      <c r="Q2057" s="9" t="s">
        <v>957</v>
      </c>
      <c r="R2057" s="9" t="s">
        <v>954</v>
      </c>
      <c r="S2057" s="9">
        <f t="shared" si="188"/>
        <v>600132</v>
      </c>
      <c r="T2057" s="9">
        <f t="shared" si="184"/>
        <v>8132</v>
      </c>
    </row>
    <row r="2058" spans="1:20" ht="14.45" x14ac:dyDescent="0.3">
      <c r="A2058" s="9">
        <v>208</v>
      </c>
      <c r="B2058" s="9" t="s">
        <v>13</v>
      </c>
      <c r="C2058" s="9" t="s">
        <v>485</v>
      </c>
      <c r="D2058" s="9" t="s">
        <v>225</v>
      </c>
      <c r="E2058" s="9" t="s">
        <v>223</v>
      </c>
      <c r="F2058" s="9" t="s">
        <v>5</v>
      </c>
      <c r="G2058" s="9" t="s">
        <v>350</v>
      </c>
      <c r="H2058" s="9" t="s">
        <v>118</v>
      </c>
      <c r="I2058" s="9">
        <v>17</v>
      </c>
      <c r="J2058" s="9" t="s">
        <v>8</v>
      </c>
      <c r="L2058" s="9" t="s">
        <v>50</v>
      </c>
      <c r="M2058" s="9">
        <v>133713</v>
      </c>
      <c r="N2058" s="17" t="str">
        <f t="shared" si="185"/>
        <v>26_130-135</v>
      </c>
      <c r="O2058" s="17" t="str">
        <f t="shared" si="186"/>
        <v>13_130-140</v>
      </c>
      <c r="P2058" s="17" t="str">
        <f t="shared" si="187"/>
        <v>08_80&gt;</v>
      </c>
      <c r="Q2058" s="9" t="s">
        <v>957</v>
      </c>
      <c r="R2058" s="9" t="s">
        <v>954</v>
      </c>
      <c r="S2058" s="9">
        <f t="shared" si="188"/>
        <v>27812304</v>
      </c>
      <c r="T2058" s="9">
        <f t="shared" si="184"/>
        <v>376860</v>
      </c>
    </row>
    <row r="2059" spans="1:20" ht="14.45" x14ac:dyDescent="0.3">
      <c r="A2059" s="9">
        <v>6</v>
      </c>
      <c r="B2059" s="9" t="s">
        <v>13</v>
      </c>
      <c r="C2059" s="9" t="s">
        <v>698</v>
      </c>
      <c r="D2059" s="9" t="s">
        <v>229</v>
      </c>
      <c r="E2059" s="9" t="s">
        <v>227</v>
      </c>
      <c r="F2059" s="9" t="s">
        <v>5</v>
      </c>
      <c r="G2059" s="9" t="s">
        <v>76</v>
      </c>
      <c r="H2059" s="9" t="s">
        <v>2</v>
      </c>
      <c r="I2059" s="9">
        <v>11</v>
      </c>
      <c r="J2059" s="9" t="s">
        <v>4</v>
      </c>
      <c r="K2059" s="9" t="s">
        <v>7</v>
      </c>
      <c r="L2059" s="9" t="s">
        <v>46</v>
      </c>
      <c r="M2059" s="9">
        <v>29990</v>
      </c>
      <c r="N2059" s="17" t="str">
        <f t="shared" si="185"/>
        <v>5_25-30</v>
      </c>
      <c r="O2059" s="17" t="str">
        <f t="shared" si="186"/>
        <v>2_20-30</v>
      </c>
      <c r="P2059" s="17" t="str">
        <f t="shared" si="187"/>
        <v>02_20-30</v>
      </c>
      <c r="Q2059" s="9" t="s">
        <v>957</v>
      </c>
      <c r="R2059" s="9" t="s">
        <v>954</v>
      </c>
      <c r="S2059" s="9">
        <f t="shared" si="188"/>
        <v>179940</v>
      </c>
      <c r="T2059" s="9">
        <f t="shared" si="184"/>
        <v>2438</v>
      </c>
    </row>
    <row r="2060" spans="1:20" ht="14.45" x14ac:dyDescent="0.3">
      <c r="A2060" s="9">
        <v>61</v>
      </c>
      <c r="B2060" s="9" t="s">
        <v>13</v>
      </c>
      <c r="C2060" s="9" t="s">
        <v>155</v>
      </c>
      <c r="D2060" s="9" t="s">
        <v>228</v>
      </c>
      <c r="E2060" s="9" t="s">
        <v>227</v>
      </c>
      <c r="F2060" s="9" t="s">
        <v>5</v>
      </c>
      <c r="G2060" s="9" t="s">
        <v>93</v>
      </c>
      <c r="H2060" s="9" t="s">
        <v>2</v>
      </c>
      <c r="I2060" s="9">
        <v>13</v>
      </c>
      <c r="J2060" s="9" t="s">
        <v>8</v>
      </c>
      <c r="L2060" s="9" t="s">
        <v>50</v>
      </c>
      <c r="M2060" s="9">
        <v>70595</v>
      </c>
      <c r="N2060" s="17" t="str">
        <f t="shared" si="185"/>
        <v>14_70-75</v>
      </c>
      <c r="O2060" s="17" t="str">
        <f t="shared" si="186"/>
        <v>7_70-80</v>
      </c>
      <c r="P2060" s="17" t="str">
        <f t="shared" si="187"/>
        <v>07_70-80</v>
      </c>
      <c r="Q2060" s="9" t="s">
        <v>957</v>
      </c>
      <c r="R2060" s="9" t="s">
        <v>954</v>
      </c>
      <c r="S2060" s="9">
        <f t="shared" si="188"/>
        <v>4306295</v>
      </c>
      <c r="T2060" s="9">
        <f t="shared" si="184"/>
        <v>58351</v>
      </c>
    </row>
    <row r="2061" spans="1:20" ht="14.45" x14ac:dyDescent="0.3">
      <c r="A2061" s="9">
        <v>15</v>
      </c>
      <c r="B2061" s="9" t="s">
        <v>13</v>
      </c>
      <c r="C2061" s="9" t="s">
        <v>976</v>
      </c>
      <c r="D2061" s="9" t="s">
        <v>228</v>
      </c>
      <c r="E2061" s="9" t="s">
        <v>227</v>
      </c>
      <c r="F2061" s="9" t="s">
        <v>5</v>
      </c>
      <c r="G2061" s="9" t="s">
        <v>93</v>
      </c>
      <c r="H2061" s="9" t="s">
        <v>2</v>
      </c>
      <c r="I2061" s="9">
        <v>14</v>
      </c>
      <c r="J2061" s="9" t="s">
        <v>8</v>
      </c>
      <c r="L2061" s="9" t="s">
        <v>50</v>
      </c>
      <c r="M2061" s="9">
        <v>56376</v>
      </c>
      <c r="N2061" s="17" t="str">
        <f t="shared" si="185"/>
        <v>11_55-60</v>
      </c>
      <c r="O2061" s="17" t="str">
        <f t="shared" si="186"/>
        <v>5_50-60</v>
      </c>
      <c r="P2061" s="17" t="str">
        <f t="shared" si="187"/>
        <v>05_50-60</v>
      </c>
      <c r="Q2061" s="9" t="s">
        <v>957</v>
      </c>
      <c r="R2061" s="9" t="s">
        <v>954</v>
      </c>
      <c r="S2061" s="9">
        <f t="shared" si="188"/>
        <v>845640</v>
      </c>
      <c r="T2061" s="9">
        <f t="shared" si="184"/>
        <v>11459</v>
      </c>
    </row>
    <row r="2062" spans="1:20" ht="14.45" x14ac:dyDescent="0.3">
      <c r="A2062" s="9">
        <v>3438</v>
      </c>
      <c r="B2062" s="9" t="s">
        <v>13</v>
      </c>
      <c r="C2062" s="9" t="s">
        <v>457</v>
      </c>
      <c r="D2062" s="9" t="s">
        <v>228</v>
      </c>
      <c r="E2062" s="9" t="s">
        <v>227</v>
      </c>
      <c r="F2062" s="9" t="s">
        <v>5</v>
      </c>
      <c r="G2062" s="9" t="s">
        <v>169</v>
      </c>
      <c r="H2062" s="9" t="s">
        <v>2</v>
      </c>
      <c r="I2062" s="9">
        <v>14</v>
      </c>
      <c r="J2062" s="9" t="s">
        <v>8</v>
      </c>
      <c r="L2062" s="9" t="s">
        <v>50</v>
      </c>
      <c r="M2062" s="9">
        <v>60301</v>
      </c>
      <c r="N2062" s="17" t="str">
        <f t="shared" si="185"/>
        <v>12_60-65</v>
      </c>
      <c r="O2062" s="17" t="str">
        <f t="shared" si="186"/>
        <v>6_60-70</v>
      </c>
      <c r="P2062" s="17" t="str">
        <f t="shared" si="187"/>
        <v>06_60-70</v>
      </c>
      <c r="Q2062" s="9" t="s">
        <v>957</v>
      </c>
      <c r="R2062" s="9" t="s">
        <v>954</v>
      </c>
      <c r="S2062" s="9">
        <f t="shared" si="188"/>
        <v>207314838</v>
      </c>
      <c r="T2062" s="9">
        <f t="shared" si="184"/>
        <v>2809144</v>
      </c>
    </row>
    <row r="2063" spans="1:20" ht="14.45" x14ac:dyDescent="0.3">
      <c r="A2063" s="9">
        <v>389</v>
      </c>
      <c r="B2063" s="9" t="s">
        <v>13</v>
      </c>
      <c r="C2063" s="9" t="s">
        <v>453</v>
      </c>
      <c r="D2063" s="9" t="s">
        <v>222</v>
      </c>
      <c r="E2063" s="9" t="s">
        <v>227</v>
      </c>
      <c r="F2063" s="9" t="s">
        <v>5</v>
      </c>
      <c r="G2063" s="9" t="s">
        <v>169</v>
      </c>
      <c r="H2063" s="9" t="s">
        <v>454</v>
      </c>
      <c r="I2063" s="9">
        <v>15</v>
      </c>
      <c r="J2063" s="9" t="s">
        <v>8</v>
      </c>
      <c r="L2063" s="9" t="s">
        <v>50</v>
      </c>
      <c r="M2063" s="9">
        <v>63196</v>
      </c>
      <c r="N2063" s="17" t="str">
        <f t="shared" si="185"/>
        <v>12_60-65</v>
      </c>
      <c r="O2063" s="17" t="str">
        <f t="shared" si="186"/>
        <v>6_60-70</v>
      </c>
      <c r="P2063" s="17" t="str">
        <f t="shared" si="187"/>
        <v>06_60-70</v>
      </c>
      <c r="Q2063" s="9" t="s">
        <v>957</v>
      </c>
      <c r="R2063" s="9" t="s">
        <v>954</v>
      </c>
      <c r="S2063" s="9">
        <f t="shared" si="188"/>
        <v>24583244</v>
      </c>
      <c r="T2063" s="9">
        <f t="shared" si="184"/>
        <v>333106</v>
      </c>
    </row>
    <row r="2064" spans="1:20" ht="14.45" x14ac:dyDescent="0.3">
      <c r="A2064" s="9">
        <v>189</v>
      </c>
      <c r="B2064" s="9" t="s">
        <v>13</v>
      </c>
      <c r="C2064" s="9" t="s">
        <v>353</v>
      </c>
      <c r="D2064" s="9" t="s">
        <v>228</v>
      </c>
      <c r="E2064" s="9" t="s">
        <v>227</v>
      </c>
      <c r="F2064" s="9" t="s">
        <v>5</v>
      </c>
      <c r="G2064" s="9" t="s">
        <v>169</v>
      </c>
      <c r="H2064" s="9" t="s">
        <v>2</v>
      </c>
      <c r="I2064" s="9">
        <v>13</v>
      </c>
      <c r="J2064" s="9" t="s">
        <v>8</v>
      </c>
      <c r="L2064" s="9" t="s">
        <v>50</v>
      </c>
      <c r="M2064" s="9">
        <v>85699</v>
      </c>
      <c r="N2064" s="17" t="str">
        <f t="shared" si="185"/>
        <v>17_85-90</v>
      </c>
      <c r="O2064" s="17" t="str">
        <f t="shared" si="186"/>
        <v>8_80-90</v>
      </c>
      <c r="P2064" s="17" t="str">
        <f t="shared" si="187"/>
        <v>08_80&gt;</v>
      </c>
      <c r="Q2064" s="9" t="s">
        <v>957</v>
      </c>
      <c r="R2064" s="9" t="s">
        <v>954</v>
      </c>
      <c r="S2064" s="9">
        <f t="shared" si="188"/>
        <v>16197111</v>
      </c>
      <c r="T2064" s="9">
        <f t="shared" si="184"/>
        <v>219473</v>
      </c>
    </row>
    <row r="2065" spans="1:20" ht="14.45" x14ac:dyDescent="0.3">
      <c r="A2065" s="9">
        <v>32</v>
      </c>
      <c r="B2065" s="9" t="s">
        <v>13</v>
      </c>
      <c r="C2065" s="9" t="s">
        <v>699</v>
      </c>
      <c r="D2065" s="9" t="s">
        <v>228</v>
      </c>
      <c r="E2065" s="9" t="s">
        <v>227</v>
      </c>
      <c r="F2065" s="9" t="s">
        <v>5</v>
      </c>
      <c r="G2065" s="9" t="s">
        <v>518</v>
      </c>
      <c r="H2065" s="9" t="s">
        <v>2</v>
      </c>
      <c r="I2065" s="9">
        <v>13</v>
      </c>
      <c r="J2065" s="9" t="s">
        <v>8</v>
      </c>
      <c r="L2065" s="9" t="s">
        <v>50</v>
      </c>
      <c r="M2065" s="9">
        <v>84301</v>
      </c>
      <c r="N2065" s="17" t="str">
        <f t="shared" si="185"/>
        <v>16_80-85</v>
      </c>
      <c r="O2065" s="17" t="str">
        <f t="shared" si="186"/>
        <v>8_80-90</v>
      </c>
      <c r="P2065" s="17" t="str">
        <f t="shared" si="187"/>
        <v>08_80&gt;</v>
      </c>
      <c r="Q2065" s="9" t="s">
        <v>957</v>
      </c>
      <c r="R2065" s="9" t="s">
        <v>954</v>
      </c>
      <c r="S2065" s="9">
        <f t="shared" si="188"/>
        <v>2697632</v>
      </c>
      <c r="T2065" s="9">
        <f t="shared" si="184"/>
        <v>36553</v>
      </c>
    </row>
    <row r="2066" spans="1:20" ht="14.45" x14ac:dyDescent="0.3">
      <c r="A2066" s="9">
        <v>742</v>
      </c>
      <c r="B2066" s="9" t="s">
        <v>13</v>
      </c>
      <c r="C2066" s="9" t="s">
        <v>354</v>
      </c>
      <c r="D2066" s="9" t="s">
        <v>228</v>
      </c>
      <c r="E2066" s="9" t="s">
        <v>227</v>
      </c>
      <c r="F2066" s="9" t="s">
        <v>5</v>
      </c>
      <c r="G2066" s="9" t="s">
        <v>169</v>
      </c>
      <c r="H2066" s="9" t="s">
        <v>2</v>
      </c>
      <c r="I2066" s="9">
        <v>14</v>
      </c>
      <c r="J2066" s="9" t="s">
        <v>8</v>
      </c>
      <c r="L2066" s="9" t="s">
        <v>50</v>
      </c>
      <c r="M2066" s="9">
        <v>83766</v>
      </c>
      <c r="N2066" s="17" t="str">
        <f t="shared" si="185"/>
        <v>16_80-85</v>
      </c>
      <c r="O2066" s="17" t="str">
        <f t="shared" si="186"/>
        <v>8_80-90</v>
      </c>
      <c r="P2066" s="17" t="str">
        <f t="shared" si="187"/>
        <v>08_80&gt;</v>
      </c>
      <c r="Q2066" s="9" t="s">
        <v>957</v>
      </c>
      <c r="R2066" s="9" t="s">
        <v>954</v>
      </c>
      <c r="S2066" s="9">
        <f t="shared" si="188"/>
        <v>62154372</v>
      </c>
      <c r="T2066" s="9">
        <f t="shared" si="184"/>
        <v>842200</v>
      </c>
    </row>
    <row r="2067" spans="1:20" ht="14.45" x14ac:dyDescent="0.3">
      <c r="A2067" s="9">
        <v>187</v>
      </c>
      <c r="B2067" s="9" t="s">
        <v>13</v>
      </c>
      <c r="C2067" s="9" t="s">
        <v>486</v>
      </c>
      <c r="D2067" s="9" t="s">
        <v>228</v>
      </c>
      <c r="E2067" s="9" t="s">
        <v>227</v>
      </c>
      <c r="F2067" s="9" t="s">
        <v>5</v>
      </c>
      <c r="G2067" s="9" t="s">
        <v>350</v>
      </c>
      <c r="H2067" s="9" t="s">
        <v>109</v>
      </c>
      <c r="I2067" s="9">
        <v>14</v>
      </c>
      <c r="J2067" s="9" t="s">
        <v>8</v>
      </c>
      <c r="L2067" s="9" t="s">
        <v>50</v>
      </c>
      <c r="M2067" s="9">
        <v>92476</v>
      </c>
      <c r="N2067" s="17" t="str">
        <f t="shared" si="185"/>
        <v>18_90-95</v>
      </c>
      <c r="O2067" s="17" t="str">
        <f t="shared" si="186"/>
        <v>9_90-100</v>
      </c>
      <c r="P2067" s="17" t="str">
        <f t="shared" si="187"/>
        <v>08_80&gt;</v>
      </c>
      <c r="Q2067" s="9" t="s">
        <v>957</v>
      </c>
      <c r="R2067" s="9" t="s">
        <v>954</v>
      </c>
      <c r="S2067" s="9">
        <f t="shared" si="188"/>
        <v>17293012</v>
      </c>
      <c r="T2067" s="9">
        <f t="shared" si="184"/>
        <v>234323</v>
      </c>
    </row>
    <row r="2068" spans="1:20" ht="14.45" x14ac:dyDescent="0.3">
      <c r="A2068" s="9">
        <v>138</v>
      </c>
      <c r="B2068" s="9" t="s">
        <v>13</v>
      </c>
      <c r="C2068" s="9" t="s">
        <v>831</v>
      </c>
      <c r="D2068" s="9" t="s">
        <v>228</v>
      </c>
      <c r="E2068" s="9" t="s">
        <v>227</v>
      </c>
      <c r="F2068" s="9" t="s">
        <v>5</v>
      </c>
      <c r="G2068" s="9" t="s">
        <v>518</v>
      </c>
      <c r="H2068" s="9" t="s">
        <v>2</v>
      </c>
      <c r="I2068" s="9">
        <v>14</v>
      </c>
      <c r="J2068" s="9" t="s">
        <v>8</v>
      </c>
      <c r="L2068" s="9" t="s">
        <v>50</v>
      </c>
      <c r="M2068" s="9">
        <v>90767</v>
      </c>
      <c r="N2068" s="17" t="str">
        <f t="shared" si="185"/>
        <v>18_90-95</v>
      </c>
      <c r="O2068" s="17" t="str">
        <f t="shared" si="186"/>
        <v>9_90-100</v>
      </c>
      <c r="P2068" s="17" t="str">
        <f t="shared" si="187"/>
        <v>08_80&gt;</v>
      </c>
      <c r="Q2068" s="9" t="s">
        <v>957</v>
      </c>
      <c r="R2068" s="9" t="s">
        <v>954</v>
      </c>
      <c r="S2068" s="9">
        <f t="shared" si="188"/>
        <v>12525846</v>
      </c>
      <c r="T2068" s="9">
        <f t="shared" si="184"/>
        <v>169727</v>
      </c>
    </row>
    <row r="2069" spans="1:20" ht="14.45" x14ac:dyDescent="0.3">
      <c r="A2069" s="9">
        <v>11</v>
      </c>
      <c r="B2069" s="9" t="s">
        <v>13</v>
      </c>
      <c r="C2069" s="9" t="s">
        <v>977</v>
      </c>
      <c r="D2069" s="9" t="s">
        <v>228</v>
      </c>
      <c r="E2069" s="9" t="s">
        <v>227</v>
      </c>
      <c r="F2069" s="9" t="s">
        <v>5</v>
      </c>
      <c r="G2069" s="9" t="s">
        <v>67</v>
      </c>
      <c r="H2069" s="9" t="s">
        <v>2</v>
      </c>
      <c r="I2069" s="9">
        <v>14</v>
      </c>
      <c r="J2069" s="9" t="s">
        <v>8</v>
      </c>
      <c r="L2069" s="9" t="s">
        <v>50</v>
      </c>
      <c r="M2069" s="9">
        <v>175699</v>
      </c>
      <c r="N2069" s="17" t="str">
        <f t="shared" si="185"/>
        <v>35_175-180</v>
      </c>
      <c r="O2069" s="17" t="str">
        <f t="shared" si="186"/>
        <v>17_170-180</v>
      </c>
      <c r="P2069" s="17" t="str">
        <f t="shared" si="187"/>
        <v>08_80&gt;</v>
      </c>
      <c r="Q2069" s="9" t="s">
        <v>957</v>
      </c>
      <c r="R2069" s="9" t="s">
        <v>954</v>
      </c>
      <c r="S2069" s="9">
        <f t="shared" si="188"/>
        <v>1932689</v>
      </c>
      <c r="T2069" s="9">
        <f t="shared" si="184"/>
        <v>26188</v>
      </c>
    </row>
    <row r="2070" spans="1:20" ht="14.45" x14ac:dyDescent="0.3">
      <c r="A2070" s="9">
        <v>109</v>
      </c>
      <c r="B2070" s="9" t="s">
        <v>13</v>
      </c>
      <c r="C2070" s="9" t="s">
        <v>406</v>
      </c>
      <c r="D2070" s="9" t="s">
        <v>224</v>
      </c>
      <c r="E2070" s="9" t="s">
        <v>227</v>
      </c>
      <c r="F2070" s="9" t="s">
        <v>5</v>
      </c>
      <c r="G2070" s="9" t="s">
        <v>169</v>
      </c>
      <c r="H2070" s="9" t="s">
        <v>2</v>
      </c>
      <c r="I2070" s="9">
        <v>15</v>
      </c>
      <c r="J2070" s="9" t="s">
        <v>8</v>
      </c>
      <c r="L2070" s="9" t="s">
        <v>50</v>
      </c>
      <c r="M2070" s="9">
        <v>84740</v>
      </c>
      <c r="N2070" s="17" t="str">
        <f t="shared" si="185"/>
        <v>16_80-85</v>
      </c>
      <c r="O2070" s="17" t="str">
        <f t="shared" si="186"/>
        <v>8_80-90</v>
      </c>
      <c r="P2070" s="17" t="str">
        <f t="shared" si="187"/>
        <v>08_80&gt;</v>
      </c>
      <c r="Q2070" s="9" t="s">
        <v>957</v>
      </c>
      <c r="R2070" s="9" t="s">
        <v>954</v>
      </c>
      <c r="S2070" s="9">
        <f t="shared" si="188"/>
        <v>9236660</v>
      </c>
      <c r="T2070" s="9">
        <f t="shared" si="184"/>
        <v>125158</v>
      </c>
    </row>
    <row r="2071" spans="1:20" ht="14.45" x14ac:dyDescent="0.3">
      <c r="A2071" s="9">
        <v>345</v>
      </c>
      <c r="B2071" s="9" t="s">
        <v>13</v>
      </c>
      <c r="C2071" s="9" t="s">
        <v>412</v>
      </c>
      <c r="D2071" s="9" t="s">
        <v>224</v>
      </c>
      <c r="E2071" s="9" t="s">
        <v>227</v>
      </c>
      <c r="F2071" s="9" t="s">
        <v>5</v>
      </c>
      <c r="G2071" s="9" t="s">
        <v>169</v>
      </c>
      <c r="H2071" s="9" t="s">
        <v>2</v>
      </c>
      <c r="I2071" s="9">
        <v>15</v>
      </c>
      <c r="J2071" s="9" t="s">
        <v>8</v>
      </c>
      <c r="L2071" s="9" t="s">
        <v>50</v>
      </c>
      <c r="M2071" s="9">
        <v>85900</v>
      </c>
      <c r="N2071" s="17" t="str">
        <f t="shared" si="185"/>
        <v>17_85-90</v>
      </c>
      <c r="O2071" s="17" t="str">
        <f t="shared" si="186"/>
        <v>8_80-90</v>
      </c>
      <c r="P2071" s="17" t="str">
        <f t="shared" si="187"/>
        <v>08_80&gt;</v>
      </c>
      <c r="Q2071" s="9" t="s">
        <v>957</v>
      </c>
      <c r="R2071" s="9" t="s">
        <v>954</v>
      </c>
      <c r="S2071" s="9">
        <f t="shared" si="188"/>
        <v>29635500</v>
      </c>
      <c r="T2071" s="9">
        <f t="shared" si="184"/>
        <v>401565</v>
      </c>
    </row>
    <row r="2072" spans="1:20" ht="14.45" x14ac:dyDescent="0.3">
      <c r="A2072" s="9">
        <v>96</v>
      </c>
      <c r="B2072" s="9" t="s">
        <v>13</v>
      </c>
      <c r="C2072" s="9" t="s">
        <v>701</v>
      </c>
      <c r="D2072" s="9" t="s">
        <v>222</v>
      </c>
      <c r="E2072" s="9" t="s">
        <v>227</v>
      </c>
      <c r="F2072" s="9" t="s">
        <v>5</v>
      </c>
      <c r="G2072" s="9" t="s">
        <v>518</v>
      </c>
      <c r="H2072" s="9" t="s">
        <v>563</v>
      </c>
      <c r="I2072" s="9">
        <v>15</v>
      </c>
      <c r="J2072" s="9" t="s">
        <v>8</v>
      </c>
      <c r="L2072" s="9" t="s">
        <v>50</v>
      </c>
      <c r="M2072" s="9">
        <v>81318</v>
      </c>
      <c r="N2072" s="17" t="str">
        <f t="shared" si="185"/>
        <v>16_80-85</v>
      </c>
      <c r="O2072" s="17" t="str">
        <f t="shared" si="186"/>
        <v>8_80-90</v>
      </c>
      <c r="P2072" s="17" t="str">
        <f t="shared" si="187"/>
        <v>08_80&gt;</v>
      </c>
      <c r="Q2072" s="9" t="s">
        <v>957</v>
      </c>
      <c r="R2072" s="9" t="s">
        <v>954</v>
      </c>
      <c r="S2072" s="9">
        <f t="shared" si="188"/>
        <v>7806528</v>
      </c>
      <c r="T2072" s="9">
        <f t="shared" si="184"/>
        <v>105780</v>
      </c>
    </row>
    <row r="2073" spans="1:20" ht="14.45" x14ac:dyDescent="0.3">
      <c r="A2073" s="9">
        <v>67</v>
      </c>
      <c r="B2073" s="9" t="s">
        <v>13</v>
      </c>
      <c r="C2073" s="9" t="s">
        <v>352</v>
      </c>
      <c r="D2073" s="9" t="s">
        <v>228</v>
      </c>
      <c r="E2073" s="9" t="s">
        <v>227</v>
      </c>
      <c r="F2073" s="9" t="s">
        <v>5</v>
      </c>
      <c r="G2073" s="9" t="s">
        <v>169</v>
      </c>
      <c r="H2073" s="9" t="s">
        <v>2</v>
      </c>
      <c r="I2073" s="9">
        <v>13</v>
      </c>
      <c r="J2073" s="9" t="s">
        <v>8</v>
      </c>
      <c r="L2073" s="9" t="s">
        <v>50</v>
      </c>
      <c r="M2073" s="9">
        <v>104138</v>
      </c>
      <c r="N2073" s="17" t="str">
        <f t="shared" si="185"/>
        <v>20_100-105</v>
      </c>
      <c r="O2073" s="17" t="str">
        <f t="shared" si="186"/>
        <v>10_100-110</v>
      </c>
      <c r="P2073" s="17" t="str">
        <f t="shared" si="187"/>
        <v>08_80&gt;</v>
      </c>
      <c r="Q2073" s="9" t="s">
        <v>957</v>
      </c>
      <c r="R2073" s="9" t="s">
        <v>954</v>
      </c>
      <c r="S2073" s="9">
        <f t="shared" si="188"/>
        <v>6977246</v>
      </c>
      <c r="T2073" s="9">
        <f t="shared" si="184"/>
        <v>94543</v>
      </c>
    </row>
    <row r="2074" spans="1:20" ht="14.45" x14ac:dyDescent="0.3">
      <c r="A2074" s="9">
        <v>43</v>
      </c>
      <c r="B2074" s="9" t="s">
        <v>13</v>
      </c>
      <c r="C2074" s="9" t="s">
        <v>908</v>
      </c>
      <c r="D2074" s="9" t="s">
        <v>228</v>
      </c>
      <c r="E2074" s="9" t="s">
        <v>227</v>
      </c>
      <c r="F2074" s="9" t="s">
        <v>5</v>
      </c>
      <c r="G2074" s="9" t="s">
        <v>518</v>
      </c>
      <c r="H2074" s="9" t="s">
        <v>2</v>
      </c>
      <c r="I2074" s="9">
        <v>13</v>
      </c>
      <c r="J2074" s="9" t="s">
        <v>8</v>
      </c>
      <c r="L2074" s="9" t="s">
        <v>50</v>
      </c>
      <c r="M2074" s="9">
        <v>100378</v>
      </c>
      <c r="N2074" s="17" t="str">
        <f t="shared" si="185"/>
        <v>20_100-105</v>
      </c>
      <c r="O2074" s="17" t="str">
        <f t="shared" si="186"/>
        <v>10_100-110</v>
      </c>
      <c r="P2074" s="17" t="str">
        <f t="shared" si="187"/>
        <v>08_80&gt;</v>
      </c>
      <c r="Q2074" s="9" t="s">
        <v>957</v>
      </c>
      <c r="R2074" s="9" t="s">
        <v>954</v>
      </c>
      <c r="S2074" s="9">
        <f t="shared" si="188"/>
        <v>4316254</v>
      </c>
      <c r="T2074" s="9">
        <f t="shared" si="184"/>
        <v>58486</v>
      </c>
    </row>
    <row r="2075" spans="1:20" ht="14.45" x14ac:dyDescent="0.3">
      <c r="A2075" s="9">
        <v>3</v>
      </c>
      <c r="B2075" s="9" t="s">
        <v>13</v>
      </c>
      <c r="C2075" s="9" t="s">
        <v>909</v>
      </c>
      <c r="D2075" s="9" t="s">
        <v>228</v>
      </c>
      <c r="E2075" s="9" t="s">
        <v>227</v>
      </c>
      <c r="F2075" s="9" t="s">
        <v>5</v>
      </c>
      <c r="G2075" s="9" t="s">
        <v>93</v>
      </c>
      <c r="H2075" s="9" t="s">
        <v>2</v>
      </c>
      <c r="I2075" s="9">
        <v>14</v>
      </c>
      <c r="J2075" s="9" t="s">
        <v>8</v>
      </c>
      <c r="L2075" s="9" t="s">
        <v>50</v>
      </c>
      <c r="M2075" s="9">
        <v>95618</v>
      </c>
      <c r="N2075" s="17" t="str">
        <f t="shared" si="185"/>
        <v>19_95-100</v>
      </c>
      <c r="O2075" s="17" t="str">
        <f t="shared" si="186"/>
        <v>9_90-100</v>
      </c>
      <c r="P2075" s="17" t="str">
        <f t="shared" si="187"/>
        <v>08_80&gt;</v>
      </c>
      <c r="Q2075" s="9" t="s">
        <v>957</v>
      </c>
      <c r="R2075" s="9" t="s">
        <v>954</v>
      </c>
      <c r="S2075" s="9">
        <f t="shared" si="188"/>
        <v>286854</v>
      </c>
      <c r="T2075" s="9">
        <f t="shared" si="184"/>
        <v>3887</v>
      </c>
    </row>
    <row r="2076" spans="1:20" ht="14.45" x14ac:dyDescent="0.3">
      <c r="A2076" s="9">
        <v>70</v>
      </c>
      <c r="B2076" s="9" t="s">
        <v>13</v>
      </c>
      <c r="C2076" s="9" t="s">
        <v>407</v>
      </c>
      <c r="D2076" s="9" t="s">
        <v>228</v>
      </c>
      <c r="E2076" s="9" t="s">
        <v>227</v>
      </c>
      <c r="F2076" s="9" t="s">
        <v>5</v>
      </c>
      <c r="G2076" s="9" t="s">
        <v>169</v>
      </c>
      <c r="H2076" s="9" t="s">
        <v>2</v>
      </c>
      <c r="I2076" s="9">
        <v>14</v>
      </c>
      <c r="J2076" s="9" t="s">
        <v>52</v>
      </c>
      <c r="L2076" s="9" t="s">
        <v>50</v>
      </c>
      <c r="M2076" s="9">
        <v>105419</v>
      </c>
      <c r="N2076" s="17" t="str">
        <f t="shared" si="185"/>
        <v>21_105-110</v>
      </c>
      <c r="O2076" s="17" t="str">
        <f t="shared" si="186"/>
        <v>10_100-110</v>
      </c>
      <c r="P2076" s="17" t="str">
        <f t="shared" si="187"/>
        <v>08_80&gt;</v>
      </c>
      <c r="Q2076" s="9" t="s">
        <v>957</v>
      </c>
      <c r="R2076" s="9" t="s">
        <v>954</v>
      </c>
      <c r="S2076" s="9">
        <f t="shared" si="188"/>
        <v>7379330</v>
      </c>
      <c r="T2076" s="9">
        <f t="shared" si="184"/>
        <v>99991</v>
      </c>
    </row>
    <row r="2077" spans="1:20" ht="14.45" x14ac:dyDescent="0.3">
      <c r="A2077" s="9">
        <v>138</v>
      </c>
      <c r="B2077" s="9" t="s">
        <v>13</v>
      </c>
      <c r="C2077" s="9" t="s">
        <v>910</v>
      </c>
      <c r="D2077" s="9" t="s">
        <v>228</v>
      </c>
      <c r="E2077" s="9" t="s">
        <v>227</v>
      </c>
      <c r="F2077" s="9" t="s">
        <v>5</v>
      </c>
      <c r="G2077" s="9" t="s">
        <v>518</v>
      </c>
      <c r="H2077" s="9" t="s">
        <v>2</v>
      </c>
      <c r="I2077" s="9">
        <v>14</v>
      </c>
      <c r="J2077" s="9" t="s">
        <v>8</v>
      </c>
      <c r="L2077" s="9" t="s">
        <v>50</v>
      </c>
      <c r="M2077" s="9">
        <v>92205</v>
      </c>
      <c r="N2077" s="17" t="str">
        <f t="shared" si="185"/>
        <v>18_90-95</v>
      </c>
      <c r="O2077" s="17" t="str">
        <f t="shared" si="186"/>
        <v>9_90-100</v>
      </c>
      <c r="P2077" s="17" t="str">
        <f t="shared" si="187"/>
        <v>08_80&gt;</v>
      </c>
      <c r="Q2077" s="9" t="s">
        <v>957</v>
      </c>
      <c r="R2077" s="9" t="s">
        <v>954</v>
      </c>
      <c r="S2077" s="9">
        <f t="shared" si="188"/>
        <v>12724290</v>
      </c>
      <c r="T2077" s="9">
        <f t="shared" si="184"/>
        <v>172416</v>
      </c>
    </row>
    <row r="2078" spans="1:20" ht="14.45" x14ac:dyDescent="0.3">
      <c r="A2078" s="9">
        <v>3</v>
      </c>
      <c r="B2078" s="9" t="s">
        <v>13</v>
      </c>
      <c r="C2078" s="9" t="s">
        <v>978</v>
      </c>
      <c r="D2078" s="9" t="s">
        <v>228</v>
      </c>
      <c r="E2078" s="9" t="s">
        <v>227</v>
      </c>
      <c r="F2078" s="9" t="s">
        <v>5</v>
      </c>
      <c r="G2078" s="9" t="s">
        <v>67</v>
      </c>
      <c r="H2078" s="9" t="s">
        <v>2</v>
      </c>
      <c r="I2078" s="9">
        <v>14</v>
      </c>
      <c r="J2078" s="9" t="s">
        <v>8</v>
      </c>
      <c r="K2078" s="9" t="s">
        <v>7</v>
      </c>
      <c r="L2078" s="9" t="s">
        <v>50</v>
      </c>
      <c r="M2078" s="9">
        <v>314000</v>
      </c>
      <c r="N2078" s="17" t="str">
        <f t="shared" si="185"/>
        <v>62_310-315</v>
      </c>
      <c r="O2078" s="17" t="str">
        <f t="shared" si="186"/>
        <v>31_310-320</v>
      </c>
      <c r="P2078" s="17" t="str">
        <f t="shared" si="187"/>
        <v>08_80&gt;</v>
      </c>
      <c r="Q2078" s="9" t="s">
        <v>957</v>
      </c>
      <c r="R2078" s="9" t="s">
        <v>954</v>
      </c>
      <c r="S2078" s="9">
        <f t="shared" si="188"/>
        <v>942000</v>
      </c>
      <c r="T2078" s="9">
        <f t="shared" si="184"/>
        <v>12764</v>
      </c>
    </row>
    <row r="2079" spans="1:20" ht="14.45" x14ac:dyDescent="0.3">
      <c r="A2079" s="9">
        <v>45</v>
      </c>
      <c r="B2079" s="9" t="s">
        <v>13</v>
      </c>
      <c r="C2079" s="9" t="s">
        <v>911</v>
      </c>
      <c r="D2079" s="9" t="s">
        <v>224</v>
      </c>
      <c r="E2079" s="9" t="s">
        <v>227</v>
      </c>
      <c r="F2079" s="9" t="s">
        <v>5</v>
      </c>
      <c r="G2079" s="9" t="s">
        <v>518</v>
      </c>
      <c r="H2079" s="9" t="s">
        <v>2</v>
      </c>
      <c r="I2079" s="9">
        <v>15</v>
      </c>
      <c r="J2079" s="9" t="s">
        <v>8</v>
      </c>
      <c r="L2079" s="9" t="s">
        <v>50</v>
      </c>
      <c r="M2079" s="9">
        <v>93379</v>
      </c>
      <c r="N2079" s="17" t="str">
        <f t="shared" si="185"/>
        <v>18_90-95</v>
      </c>
      <c r="O2079" s="17" t="str">
        <f t="shared" si="186"/>
        <v>9_90-100</v>
      </c>
      <c r="P2079" s="17" t="str">
        <f t="shared" si="187"/>
        <v>08_80&gt;</v>
      </c>
      <c r="Q2079" s="9" t="s">
        <v>957</v>
      </c>
      <c r="R2079" s="9" t="s">
        <v>954</v>
      </c>
      <c r="S2079" s="9">
        <f t="shared" si="188"/>
        <v>4202055</v>
      </c>
      <c r="T2079" s="9">
        <f t="shared" si="184"/>
        <v>56938</v>
      </c>
    </row>
    <row r="2080" spans="1:20" ht="14.45" x14ac:dyDescent="0.3">
      <c r="A2080" s="9">
        <v>3</v>
      </c>
      <c r="B2080" s="9" t="s">
        <v>13</v>
      </c>
      <c r="C2080" s="9" t="s">
        <v>838</v>
      </c>
      <c r="D2080" s="9" t="s">
        <v>230</v>
      </c>
      <c r="E2080" s="9" t="s">
        <v>227</v>
      </c>
      <c r="F2080" s="9" t="s">
        <v>5</v>
      </c>
      <c r="G2080" s="9" t="s">
        <v>518</v>
      </c>
      <c r="H2080" s="9" t="s">
        <v>2</v>
      </c>
      <c r="I2080" s="9">
        <v>15</v>
      </c>
      <c r="J2080" s="9" t="s">
        <v>8</v>
      </c>
      <c r="L2080" s="9" t="s">
        <v>50</v>
      </c>
      <c r="M2080" s="9">
        <v>123079</v>
      </c>
      <c r="N2080" s="17" t="str">
        <f t="shared" si="185"/>
        <v>24_120-125</v>
      </c>
      <c r="O2080" s="17" t="str">
        <f t="shared" si="186"/>
        <v>12_120-130</v>
      </c>
      <c r="P2080" s="17" t="str">
        <f t="shared" si="187"/>
        <v>08_80&gt;</v>
      </c>
      <c r="Q2080" s="9" t="s">
        <v>957</v>
      </c>
      <c r="R2080" s="9" t="s">
        <v>954</v>
      </c>
      <c r="S2080" s="9">
        <f t="shared" si="188"/>
        <v>369237</v>
      </c>
      <c r="T2080" s="9">
        <f t="shared" si="184"/>
        <v>5003</v>
      </c>
    </row>
    <row r="2081" spans="1:20" ht="14.45" x14ac:dyDescent="0.3">
      <c r="A2081" s="9">
        <v>38</v>
      </c>
      <c r="B2081" s="9" t="s">
        <v>13</v>
      </c>
      <c r="C2081" s="9" t="s">
        <v>704</v>
      </c>
      <c r="D2081" s="9" t="s">
        <v>230</v>
      </c>
      <c r="E2081" s="9" t="s">
        <v>227</v>
      </c>
      <c r="F2081" s="9" t="s">
        <v>5</v>
      </c>
      <c r="G2081" s="9" t="s">
        <v>350</v>
      </c>
      <c r="H2081" s="9" t="s">
        <v>399</v>
      </c>
      <c r="I2081" s="9">
        <v>15</v>
      </c>
      <c r="J2081" s="9" t="s">
        <v>705</v>
      </c>
      <c r="L2081" s="9" t="s">
        <v>50</v>
      </c>
      <c r="M2081" s="9">
        <v>208496</v>
      </c>
      <c r="N2081" s="17" t="str">
        <f t="shared" si="185"/>
        <v>41_205-210</v>
      </c>
      <c r="O2081" s="17" t="str">
        <f t="shared" si="186"/>
        <v>20_200-210</v>
      </c>
      <c r="P2081" s="17" t="str">
        <f t="shared" si="187"/>
        <v>08_80&gt;</v>
      </c>
      <c r="Q2081" s="9" t="s">
        <v>957</v>
      </c>
      <c r="R2081" s="9" t="s">
        <v>954</v>
      </c>
      <c r="S2081" s="9">
        <f t="shared" si="188"/>
        <v>7922848</v>
      </c>
      <c r="T2081" s="9">
        <f t="shared" si="184"/>
        <v>107356</v>
      </c>
    </row>
    <row r="2082" spans="1:20" ht="14.45" x14ac:dyDescent="0.3">
      <c r="A2082" s="9">
        <v>18</v>
      </c>
      <c r="B2082" s="9" t="s">
        <v>13</v>
      </c>
      <c r="C2082" s="9" t="s">
        <v>408</v>
      </c>
      <c r="D2082" s="9" t="s">
        <v>230</v>
      </c>
      <c r="E2082" s="9" t="s">
        <v>227</v>
      </c>
      <c r="F2082" s="9" t="s">
        <v>5</v>
      </c>
      <c r="G2082" s="9" t="s">
        <v>350</v>
      </c>
      <c r="H2082" s="9" t="s">
        <v>409</v>
      </c>
      <c r="I2082" s="9">
        <v>15</v>
      </c>
      <c r="J2082" s="9" t="s">
        <v>410</v>
      </c>
      <c r="L2082" s="9" t="s">
        <v>50</v>
      </c>
      <c r="M2082" s="9">
        <v>260976</v>
      </c>
      <c r="N2082" s="17" t="str">
        <f t="shared" si="185"/>
        <v>52_260-265</v>
      </c>
      <c r="O2082" s="17" t="str">
        <f t="shared" si="186"/>
        <v>26_260-270</v>
      </c>
      <c r="P2082" s="17" t="str">
        <f t="shared" si="187"/>
        <v>08_80&gt;</v>
      </c>
      <c r="Q2082" s="9" t="s">
        <v>957</v>
      </c>
      <c r="R2082" s="9" t="s">
        <v>954</v>
      </c>
      <c r="S2082" s="9">
        <f t="shared" si="188"/>
        <v>4697568</v>
      </c>
      <c r="T2082" s="9">
        <f t="shared" si="184"/>
        <v>63653</v>
      </c>
    </row>
    <row r="2083" spans="1:20" ht="14.45" x14ac:dyDescent="0.3">
      <c r="A2083" s="9">
        <v>8</v>
      </c>
      <c r="B2083" s="9" t="s">
        <v>13</v>
      </c>
      <c r="C2083" s="9" t="s">
        <v>415</v>
      </c>
      <c r="D2083" s="9" t="s">
        <v>230</v>
      </c>
      <c r="E2083" s="9" t="s">
        <v>227</v>
      </c>
      <c r="F2083" s="9" t="s">
        <v>5</v>
      </c>
      <c r="G2083" s="9" t="s">
        <v>350</v>
      </c>
      <c r="H2083" s="9" t="s">
        <v>416</v>
      </c>
      <c r="I2083" s="9">
        <v>15</v>
      </c>
      <c r="J2083" s="9" t="s">
        <v>52</v>
      </c>
      <c r="L2083" s="9" t="s">
        <v>50</v>
      </c>
      <c r="M2083" s="9">
        <v>242584</v>
      </c>
      <c r="N2083" s="17" t="str">
        <f t="shared" si="185"/>
        <v>48_240-245</v>
      </c>
      <c r="O2083" s="17" t="str">
        <f t="shared" si="186"/>
        <v>24_240-250</v>
      </c>
      <c r="P2083" s="17" t="str">
        <f t="shared" si="187"/>
        <v>08_80&gt;</v>
      </c>
      <c r="Q2083" s="9" t="s">
        <v>957</v>
      </c>
      <c r="R2083" s="9" t="s">
        <v>954</v>
      </c>
      <c r="S2083" s="9">
        <f t="shared" si="188"/>
        <v>1940672</v>
      </c>
      <c r="T2083" s="9">
        <f t="shared" si="184"/>
        <v>26296</v>
      </c>
    </row>
    <row r="2084" spans="1:20" ht="14.45" x14ac:dyDescent="0.3">
      <c r="A2084" s="9">
        <v>14</v>
      </c>
      <c r="B2084" s="9" t="s">
        <v>13</v>
      </c>
      <c r="C2084" s="9" t="s">
        <v>455</v>
      </c>
      <c r="D2084" s="9" t="s">
        <v>230</v>
      </c>
      <c r="E2084" s="9" t="s">
        <v>227</v>
      </c>
      <c r="F2084" s="9" t="s">
        <v>5</v>
      </c>
      <c r="G2084" s="9" t="s">
        <v>350</v>
      </c>
      <c r="H2084" s="9" t="s">
        <v>157</v>
      </c>
      <c r="I2084" s="9">
        <v>17</v>
      </c>
      <c r="J2084" s="9" t="s">
        <v>55</v>
      </c>
      <c r="L2084" s="9" t="s">
        <v>50</v>
      </c>
      <c r="M2084" s="9">
        <v>261598</v>
      </c>
      <c r="N2084" s="17" t="str">
        <f t="shared" si="185"/>
        <v>52_260-265</v>
      </c>
      <c r="O2084" s="17" t="str">
        <f t="shared" si="186"/>
        <v>26_260-270</v>
      </c>
      <c r="P2084" s="17" t="str">
        <f t="shared" si="187"/>
        <v>08_80&gt;</v>
      </c>
      <c r="Q2084" s="9" t="s">
        <v>957</v>
      </c>
      <c r="R2084" s="9" t="s">
        <v>954</v>
      </c>
      <c r="S2084" s="9">
        <f t="shared" si="188"/>
        <v>3662372</v>
      </c>
      <c r="T2084" s="9">
        <f t="shared" si="184"/>
        <v>49626</v>
      </c>
    </row>
    <row r="2085" spans="1:20" ht="14.45" x14ac:dyDescent="0.3">
      <c r="A2085" s="9">
        <v>391</v>
      </c>
      <c r="B2085" s="9" t="s">
        <v>13</v>
      </c>
      <c r="C2085" s="9" t="s">
        <v>839</v>
      </c>
      <c r="D2085" s="9" t="s">
        <v>228</v>
      </c>
      <c r="E2085" s="9" t="s">
        <v>227</v>
      </c>
      <c r="F2085" s="9" t="s">
        <v>5</v>
      </c>
      <c r="G2085" s="9" t="s">
        <v>518</v>
      </c>
      <c r="H2085" s="9" t="s">
        <v>2</v>
      </c>
      <c r="I2085" s="9">
        <v>14</v>
      </c>
      <c r="J2085" s="9" t="s">
        <v>8</v>
      </c>
      <c r="L2085" s="9" t="s">
        <v>50</v>
      </c>
      <c r="M2085" s="9">
        <v>52154</v>
      </c>
      <c r="N2085" s="17" t="str">
        <f t="shared" si="185"/>
        <v>10_50-55</v>
      </c>
      <c r="O2085" s="17" t="str">
        <f t="shared" si="186"/>
        <v>5_50-60</v>
      </c>
      <c r="P2085" s="17" t="str">
        <f t="shared" si="187"/>
        <v>05_50-60</v>
      </c>
      <c r="Q2085" s="9" t="s">
        <v>957</v>
      </c>
      <c r="R2085" s="9" t="s">
        <v>954</v>
      </c>
      <c r="S2085" s="9">
        <f t="shared" si="188"/>
        <v>20392214</v>
      </c>
      <c r="T2085" s="9">
        <f t="shared" si="184"/>
        <v>276317</v>
      </c>
    </row>
    <row r="2086" spans="1:20" ht="14.45" x14ac:dyDescent="0.3">
      <c r="A2086" s="9">
        <v>167</v>
      </c>
      <c r="B2086" s="9" t="s">
        <v>13</v>
      </c>
      <c r="C2086" s="9" t="s">
        <v>547</v>
      </c>
      <c r="D2086" s="9" t="s">
        <v>228</v>
      </c>
      <c r="E2086" s="9" t="s">
        <v>227</v>
      </c>
      <c r="F2086" s="9" t="s">
        <v>5</v>
      </c>
      <c r="G2086" s="9" t="s">
        <v>182</v>
      </c>
      <c r="H2086" s="9" t="s">
        <v>2</v>
      </c>
      <c r="I2086" s="9">
        <v>14</v>
      </c>
      <c r="J2086" s="9" t="s">
        <v>8</v>
      </c>
      <c r="L2086" s="9" t="s">
        <v>50</v>
      </c>
      <c r="M2086" s="9">
        <v>42842</v>
      </c>
      <c r="N2086" s="17" t="str">
        <f t="shared" si="185"/>
        <v>8_40-45</v>
      </c>
      <c r="O2086" s="17" t="str">
        <f t="shared" si="186"/>
        <v>4_40-50</v>
      </c>
      <c r="P2086" s="17" t="str">
        <f t="shared" si="187"/>
        <v>04_40-50</v>
      </c>
      <c r="Q2086" s="9" t="s">
        <v>957</v>
      </c>
      <c r="R2086" s="9" t="s">
        <v>954</v>
      </c>
      <c r="S2086" s="9">
        <f t="shared" si="188"/>
        <v>7154614</v>
      </c>
      <c r="T2086" s="9">
        <f t="shared" si="184"/>
        <v>96946</v>
      </c>
    </row>
    <row r="2087" spans="1:20" ht="14.45" x14ac:dyDescent="0.3">
      <c r="A2087" s="9">
        <v>1073</v>
      </c>
      <c r="B2087" s="9" t="s">
        <v>13</v>
      </c>
      <c r="C2087" s="9" t="s">
        <v>840</v>
      </c>
      <c r="D2087" s="9" t="s">
        <v>222</v>
      </c>
      <c r="E2087" s="9" t="s">
        <v>227</v>
      </c>
      <c r="F2087" s="9" t="s">
        <v>5</v>
      </c>
      <c r="G2087" s="9" t="s">
        <v>518</v>
      </c>
      <c r="H2087" s="9" t="s">
        <v>367</v>
      </c>
      <c r="I2087" s="9">
        <v>15</v>
      </c>
      <c r="J2087" s="9" t="s">
        <v>8</v>
      </c>
      <c r="L2087" s="9" t="s">
        <v>50</v>
      </c>
      <c r="M2087" s="9">
        <v>57275</v>
      </c>
      <c r="N2087" s="17" t="str">
        <f t="shared" si="185"/>
        <v>11_55-60</v>
      </c>
      <c r="O2087" s="17" t="str">
        <f t="shared" si="186"/>
        <v>5_50-60</v>
      </c>
      <c r="P2087" s="17" t="str">
        <f t="shared" si="187"/>
        <v>05_50-60</v>
      </c>
      <c r="Q2087" s="9" t="s">
        <v>957</v>
      </c>
      <c r="R2087" s="9" t="s">
        <v>954</v>
      </c>
      <c r="S2087" s="9">
        <f t="shared" si="188"/>
        <v>61456075</v>
      </c>
      <c r="T2087" s="9">
        <f t="shared" si="184"/>
        <v>832738</v>
      </c>
    </row>
    <row r="2088" spans="1:20" ht="14.45" x14ac:dyDescent="0.3">
      <c r="A2088" s="9">
        <v>117</v>
      </c>
      <c r="B2088" s="9" t="s">
        <v>13</v>
      </c>
      <c r="C2088" s="9" t="s">
        <v>548</v>
      </c>
      <c r="D2088" s="9" t="s">
        <v>224</v>
      </c>
      <c r="E2088" s="9" t="s">
        <v>227</v>
      </c>
      <c r="F2088" s="9" t="s">
        <v>5</v>
      </c>
      <c r="G2088" s="9" t="s">
        <v>182</v>
      </c>
      <c r="H2088" s="9" t="s">
        <v>2</v>
      </c>
      <c r="I2088" s="9">
        <v>15</v>
      </c>
      <c r="J2088" s="9" t="s">
        <v>8</v>
      </c>
      <c r="L2088" s="9" t="s">
        <v>50</v>
      </c>
      <c r="M2088" s="9">
        <v>44312</v>
      </c>
      <c r="N2088" s="17" t="str">
        <f t="shared" si="185"/>
        <v>8_40-45</v>
      </c>
      <c r="O2088" s="17" t="str">
        <f t="shared" si="186"/>
        <v>4_40-50</v>
      </c>
      <c r="P2088" s="17" t="str">
        <f t="shared" si="187"/>
        <v>04_40-50</v>
      </c>
      <c r="Q2088" s="9" t="s">
        <v>957</v>
      </c>
      <c r="R2088" s="9" t="s">
        <v>954</v>
      </c>
      <c r="S2088" s="9">
        <f t="shared" si="188"/>
        <v>5184504</v>
      </c>
      <c r="T2088" s="9">
        <f t="shared" si="184"/>
        <v>70251</v>
      </c>
    </row>
    <row r="2089" spans="1:20" ht="14.45" x14ac:dyDescent="0.3">
      <c r="A2089" s="9">
        <v>64</v>
      </c>
      <c r="B2089" s="9" t="s">
        <v>13</v>
      </c>
      <c r="C2089" s="9" t="s">
        <v>576</v>
      </c>
      <c r="D2089" s="9" t="s">
        <v>228</v>
      </c>
      <c r="E2089" s="9" t="s">
        <v>227</v>
      </c>
      <c r="F2089" s="9" t="s">
        <v>5</v>
      </c>
      <c r="G2089" s="9" t="s">
        <v>518</v>
      </c>
      <c r="H2089" s="9" t="s">
        <v>2</v>
      </c>
      <c r="I2089" s="9">
        <v>13</v>
      </c>
      <c r="J2089" s="9" t="s">
        <v>8</v>
      </c>
      <c r="L2089" s="9" t="s">
        <v>50</v>
      </c>
      <c r="M2089" s="9">
        <v>69307</v>
      </c>
      <c r="N2089" s="17" t="str">
        <f t="shared" si="185"/>
        <v>13_65-70</v>
      </c>
      <c r="O2089" s="17" t="str">
        <f t="shared" si="186"/>
        <v>6_60-70</v>
      </c>
      <c r="P2089" s="17" t="str">
        <f t="shared" si="187"/>
        <v>06_60-70</v>
      </c>
      <c r="Q2089" s="9" t="s">
        <v>957</v>
      </c>
      <c r="R2089" s="9" t="s">
        <v>954</v>
      </c>
      <c r="S2089" s="9">
        <f t="shared" si="188"/>
        <v>4435648</v>
      </c>
      <c r="T2089" s="9">
        <f t="shared" si="184"/>
        <v>60104</v>
      </c>
    </row>
    <row r="2090" spans="1:20" ht="14.45" x14ac:dyDescent="0.3">
      <c r="A2090" s="9">
        <v>15</v>
      </c>
      <c r="B2090" s="9" t="s">
        <v>13</v>
      </c>
      <c r="C2090" s="9" t="s">
        <v>487</v>
      </c>
      <c r="D2090" s="9" t="s">
        <v>228</v>
      </c>
      <c r="E2090" s="9" t="s">
        <v>227</v>
      </c>
      <c r="F2090" s="9" t="s">
        <v>5</v>
      </c>
      <c r="G2090" s="9" t="s">
        <v>182</v>
      </c>
      <c r="H2090" s="9" t="s">
        <v>2</v>
      </c>
      <c r="I2090" s="9">
        <v>14</v>
      </c>
      <c r="J2090" s="9" t="s">
        <v>8</v>
      </c>
      <c r="L2090" s="9" t="s">
        <v>50</v>
      </c>
      <c r="M2090" s="9">
        <v>62384</v>
      </c>
      <c r="N2090" s="17" t="str">
        <f t="shared" si="185"/>
        <v>12_60-65</v>
      </c>
      <c r="O2090" s="17" t="str">
        <f t="shared" si="186"/>
        <v>6_60-70</v>
      </c>
      <c r="P2090" s="17" t="str">
        <f t="shared" si="187"/>
        <v>06_60-70</v>
      </c>
      <c r="Q2090" s="9" t="s">
        <v>957</v>
      </c>
      <c r="R2090" s="9" t="s">
        <v>954</v>
      </c>
      <c r="S2090" s="9">
        <f t="shared" si="188"/>
        <v>935760</v>
      </c>
      <c r="T2090" s="9">
        <f t="shared" si="184"/>
        <v>12680</v>
      </c>
    </row>
    <row r="2091" spans="1:20" ht="14.45" x14ac:dyDescent="0.3">
      <c r="A2091" s="9">
        <v>488</v>
      </c>
      <c r="B2091" s="9" t="s">
        <v>13</v>
      </c>
      <c r="C2091" s="9" t="s">
        <v>841</v>
      </c>
      <c r="D2091" s="9" t="s">
        <v>228</v>
      </c>
      <c r="E2091" s="9" t="s">
        <v>227</v>
      </c>
      <c r="F2091" s="9" t="s">
        <v>5</v>
      </c>
      <c r="G2091" s="9" t="s">
        <v>518</v>
      </c>
      <c r="H2091" s="9" t="s">
        <v>367</v>
      </c>
      <c r="I2091" s="9">
        <v>14</v>
      </c>
      <c r="J2091" s="9" t="s">
        <v>8</v>
      </c>
      <c r="L2091" s="9" t="s">
        <v>50</v>
      </c>
      <c r="M2091" s="9">
        <v>69920</v>
      </c>
      <c r="N2091" s="17" t="str">
        <f t="shared" si="185"/>
        <v>13_65-70</v>
      </c>
      <c r="O2091" s="17" t="str">
        <f t="shared" si="186"/>
        <v>6_60-70</v>
      </c>
      <c r="P2091" s="17" t="str">
        <f t="shared" si="187"/>
        <v>06_60-70</v>
      </c>
      <c r="Q2091" s="9" t="s">
        <v>957</v>
      </c>
      <c r="R2091" s="9" t="s">
        <v>954</v>
      </c>
      <c r="S2091" s="9">
        <f t="shared" si="188"/>
        <v>34120960</v>
      </c>
      <c r="T2091" s="9">
        <f t="shared" si="184"/>
        <v>462344</v>
      </c>
    </row>
    <row r="2092" spans="1:20" ht="14.45" x14ac:dyDescent="0.3">
      <c r="A2092" s="9">
        <v>649</v>
      </c>
      <c r="B2092" s="9" t="s">
        <v>13</v>
      </c>
      <c r="C2092" s="9" t="s">
        <v>912</v>
      </c>
      <c r="D2092" s="9" t="s">
        <v>222</v>
      </c>
      <c r="E2092" s="9" t="s">
        <v>227</v>
      </c>
      <c r="F2092" s="9" t="s">
        <v>5</v>
      </c>
      <c r="G2092" s="9" t="s">
        <v>518</v>
      </c>
      <c r="H2092" s="9" t="s">
        <v>913</v>
      </c>
      <c r="I2092" s="9">
        <v>15</v>
      </c>
      <c r="J2092" s="9" t="s">
        <v>8</v>
      </c>
      <c r="L2092" s="9" t="s">
        <v>50</v>
      </c>
      <c r="M2092" s="9">
        <v>68824</v>
      </c>
      <c r="N2092" s="17" t="str">
        <f t="shared" si="185"/>
        <v>13_65-70</v>
      </c>
      <c r="O2092" s="17" t="str">
        <f t="shared" si="186"/>
        <v>6_60-70</v>
      </c>
      <c r="P2092" s="17" t="str">
        <f t="shared" si="187"/>
        <v>06_60-70</v>
      </c>
      <c r="Q2092" s="9" t="s">
        <v>957</v>
      </c>
      <c r="R2092" s="9" t="s">
        <v>954</v>
      </c>
      <c r="S2092" s="9">
        <f t="shared" si="188"/>
        <v>44666776</v>
      </c>
      <c r="T2092" s="9">
        <f t="shared" si="184"/>
        <v>605241</v>
      </c>
    </row>
    <row r="2093" spans="1:20" ht="14.45" x14ac:dyDescent="0.3">
      <c r="A2093" s="9">
        <v>167</v>
      </c>
      <c r="B2093" s="9" t="s">
        <v>13</v>
      </c>
      <c r="C2093" s="9" t="s">
        <v>488</v>
      </c>
      <c r="D2093" s="9" t="s">
        <v>225</v>
      </c>
      <c r="E2093" s="9" t="s">
        <v>227</v>
      </c>
      <c r="F2093" s="9" t="s">
        <v>5</v>
      </c>
      <c r="G2093" s="9" t="s">
        <v>350</v>
      </c>
      <c r="H2093" s="9" t="s">
        <v>112</v>
      </c>
      <c r="I2093" s="9">
        <v>15</v>
      </c>
      <c r="J2093" s="9" t="s">
        <v>8</v>
      </c>
      <c r="L2093" s="9" t="s">
        <v>50</v>
      </c>
      <c r="M2093" s="9">
        <v>103021</v>
      </c>
      <c r="N2093" s="17" t="str">
        <f t="shared" si="185"/>
        <v>20_100-105</v>
      </c>
      <c r="O2093" s="17" t="str">
        <f t="shared" si="186"/>
        <v>10_100-110</v>
      </c>
      <c r="P2093" s="17" t="str">
        <f t="shared" si="187"/>
        <v>08_80&gt;</v>
      </c>
      <c r="Q2093" s="9" t="s">
        <v>957</v>
      </c>
      <c r="R2093" s="9" t="s">
        <v>954</v>
      </c>
      <c r="S2093" s="9">
        <f t="shared" si="188"/>
        <v>17204507</v>
      </c>
      <c r="T2093" s="9">
        <f t="shared" si="184"/>
        <v>233123</v>
      </c>
    </row>
    <row r="2094" spans="1:20" ht="14.45" x14ac:dyDescent="0.3">
      <c r="A2094" s="9">
        <v>10</v>
      </c>
      <c r="B2094" s="9" t="s">
        <v>13</v>
      </c>
      <c r="C2094" s="9" t="s">
        <v>305</v>
      </c>
      <c r="D2094" s="9" t="s">
        <v>228</v>
      </c>
      <c r="E2094" s="9" t="s">
        <v>223</v>
      </c>
      <c r="F2094" s="9" t="s">
        <v>5</v>
      </c>
      <c r="G2094" s="9" t="s">
        <v>169</v>
      </c>
      <c r="H2094" s="9" t="s">
        <v>2</v>
      </c>
      <c r="I2094" s="9">
        <v>13</v>
      </c>
      <c r="J2094" s="9" t="s">
        <v>52</v>
      </c>
      <c r="K2094" s="9" t="s">
        <v>7</v>
      </c>
      <c r="L2094" s="9" t="s">
        <v>50</v>
      </c>
      <c r="M2094" s="9">
        <v>125808</v>
      </c>
      <c r="N2094" s="17" t="str">
        <f t="shared" si="185"/>
        <v>25_125-130</v>
      </c>
      <c r="O2094" s="17" t="str">
        <f t="shared" si="186"/>
        <v>12_120-130</v>
      </c>
      <c r="P2094" s="17" t="str">
        <f t="shared" si="187"/>
        <v>08_80&gt;</v>
      </c>
      <c r="Q2094" s="9" t="s">
        <v>957</v>
      </c>
      <c r="R2094" s="9" t="s">
        <v>954</v>
      </c>
      <c r="S2094" s="9">
        <f t="shared" si="188"/>
        <v>1258080</v>
      </c>
      <c r="T2094" s="9">
        <f t="shared" si="184"/>
        <v>17047</v>
      </c>
    </row>
    <row r="2095" spans="1:20" ht="14.45" x14ac:dyDescent="0.3">
      <c r="A2095" s="9">
        <v>13</v>
      </c>
      <c r="B2095" s="9" t="s">
        <v>13</v>
      </c>
      <c r="C2095" s="9" t="s">
        <v>307</v>
      </c>
      <c r="D2095" s="9" t="s">
        <v>228</v>
      </c>
      <c r="E2095" s="9" t="s">
        <v>223</v>
      </c>
      <c r="F2095" s="9" t="s">
        <v>5</v>
      </c>
      <c r="G2095" s="9" t="s">
        <v>182</v>
      </c>
      <c r="H2095" s="9" t="s">
        <v>2</v>
      </c>
      <c r="I2095" s="9">
        <v>13</v>
      </c>
      <c r="J2095" s="9" t="s">
        <v>707</v>
      </c>
      <c r="K2095" s="9" t="s">
        <v>7</v>
      </c>
      <c r="L2095" s="9" t="s">
        <v>50</v>
      </c>
      <c r="M2095" s="9">
        <v>127420</v>
      </c>
      <c r="N2095" s="17" t="str">
        <f t="shared" si="185"/>
        <v>25_125-130</v>
      </c>
      <c r="O2095" s="17" t="str">
        <f t="shared" si="186"/>
        <v>12_120-130</v>
      </c>
      <c r="P2095" s="17" t="str">
        <f t="shared" si="187"/>
        <v>08_80&gt;</v>
      </c>
      <c r="Q2095" s="9" t="s">
        <v>957</v>
      </c>
      <c r="R2095" s="9" t="s">
        <v>954</v>
      </c>
      <c r="S2095" s="9">
        <f t="shared" si="188"/>
        <v>1656460</v>
      </c>
      <c r="T2095" s="9">
        <f t="shared" si="184"/>
        <v>22445</v>
      </c>
    </row>
    <row r="2096" spans="1:20" ht="14.45" x14ac:dyDescent="0.3">
      <c r="A2096" s="9">
        <v>32</v>
      </c>
      <c r="B2096" s="9" t="s">
        <v>13</v>
      </c>
      <c r="C2096" s="9" t="s">
        <v>842</v>
      </c>
      <c r="D2096" s="9" t="s">
        <v>228</v>
      </c>
      <c r="E2096" s="9" t="s">
        <v>223</v>
      </c>
      <c r="F2096" s="9" t="s">
        <v>5</v>
      </c>
      <c r="G2096" s="9" t="s">
        <v>518</v>
      </c>
      <c r="H2096" s="9" t="s">
        <v>2</v>
      </c>
      <c r="I2096" s="9">
        <v>13</v>
      </c>
      <c r="J2096" s="9" t="s">
        <v>615</v>
      </c>
      <c r="L2096" s="9" t="s">
        <v>50</v>
      </c>
      <c r="M2096" s="9">
        <v>115720</v>
      </c>
      <c r="N2096" s="17" t="str">
        <f t="shared" si="185"/>
        <v>23_115-120</v>
      </c>
      <c r="O2096" s="17" t="str">
        <f t="shared" si="186"/>
        <v>11_110-120</v>
      </c>
      <c r="P2096" s="17" t="str">
        <f t="shared" si="187"/>
        <v>08_80&gt;</v>
      </c>
      <c r="Q2096" s="9" t="s">
        <v>957</v>
      </c>
      <c r="R2096" s="9" t="s">
        <v>954</v>
      </c>
      <c r="S2096" s="9">
        <f t="shared" si="188"/>
        <v>3703040</v>
      </c>
      <c r="T2096" s="9">
        <f t="shared" si="184"/>
        <v>50177</v>
      </c>
    </row>
    <row r="2097" spans="1:20" ht="14.45" x14ac:dyDescent="0.3">
      <c r="A2097" s="9">
        <v>64</v>
      </c>
      <c r="B2097" s="9" t="s">
        <v>13</v>
      </c>
      <c r="C2097" s="9" t="s">
        <v>549</v>
      </c>
      <c r="D2097" s="9" t="s">
        <v>228</v>
      </c>
      <c r="E2097" s="9" t="s">
        <v>223</v>
      </c>
      <c r="F2097" s="9" t="s">
        <v>5</v>
      </c>
      <c r="G2097" s="9" t="s">
        <v>518</v>
      </c>
      <c r="H2097" s="9" t="s">
        <v>2</v>
      </c>
      <c r="I2097" s="9">
        <v>13</v>
      </c>
      <c r="J2097" s="9" t="s">
        <v>615</v>
      </c>
      <c r="L2097" s="9" t="s">
        <v>50</v>
      </c>
      <c r="M2097" s="9">
        <v>149797</v>
      </c>
      <c r="N2097" s="17" t="str">
        <f t="shared" si="185"/>
        <v>29_145-150</v>
      </c>
      <c r="O2097" s="17" t="str">
        <f t="shared" si="186"/>
        <v>14_140-150</v>
      </c>
      <c r="P2097" s="17" t="str">
        <f t="shared" si="187"/>
        <v>08_80&gt;</v>
      </c>
      <c r="Q2097" s="9" t="s">
        <v>957</v>
      </c>
      <c r="R2097" s="9" t="s">
        <v>954</v>
      </c>
      <c r="S2097" s="9">
        <f t="shared" si="188"/>
        <v>9587008</v>
      </c>
      <c r="T2097" s="9">
        <f t="shared" si="184"/>
        <v>129905</v>
      </c>
    </row>
    <row r="2098" spans="1:20" ht="14.45" x14ac:dyDescent="0.3">
      <c r="A2098" s="9">
        <v>35</v>
      </c>
      <c r="B2098" s="9" t="s">
        <v>13</v>
      </c>
      <c r="C2098" s="9" t="s">
        <v>550</v>
      </c>
      <c r="D2098" s="9" t="s">
        <v>228</v>
      </c>
      <c r="E2098" s="9" t="s">
        <v>223</v>
      </c>
      <c r="F2098" s="9" t="s">
        <v>5</v>
      </c>
      <c r="G2098" s="9" t="s">
        <v>518</v>
      </c>
      <c r="H2098" s="9" t="s">
        <v>2</v>
      </c>
      <c r="I2098" s="9">
        <v>13</v>
      </c>
      <c r="J2098" s="9" t="s">
        <v>709</v>
      </c>
      <c r="K2098" s="9" t="s">
        <v>7</v>
      </c>
      <c r="L2098" s="9" t="s">
        <v>50</v>
      </c>
      <c r="M2098" s="9">
        <v>159266</v>
      </c>
      <c r="N2098" s="17" t="str">
        <f t="shared" si="185"/>
        <v>31_155-160</v>
      </c>
      <c r="O2098" s="17" t="str">
        <f t="shared" si="186"/>
        <v>15_150-160</v>
      </c>
      <c r="P2098" s="17" t="str">
        <f t="shared" si="187"/>
        <v>08_80&gt;</v>
      </c>
      <c r="Q2098" s="9" t="s">
        <v>957</v>
      </c>
      <c r="R2098" s="9" t="s">
        <v>954</v>
      </c>
      <c r="S2098" s="9">
        <f t="shared" si="188"/>
        <v>5574310</v>
      </c>
      <c r="T2098" s="9">
        <f t="shared" si="184"/>
        <v>75533</v>
      </c>
    </row>
    <row r="2099" spans="1:20" ht="14.45" x14ac:dyDescent="0.3">
      <c r="A2099" s="9">
        <v>92</v>
      </c>
      <c r="B2099" s="9" t="s">
        <v>13</v>
      </c>
      <c r="C2099" s="9" t="s">
        <v>358</v>
      </c>
      <c r="D2099" s="9" t="s">
        <v>225</v>
      </c>
      <c r="E2099" s="9" t="s">
        <v>223</v>
      </c>
      <c r="F2099" s="9" t="s">
        <v>5</v>
      </c>
      <c r="G2099" s="9" t="s">
        <v>350</v>
      </c>
      <c r="H2099" s="9" t="s">
        <v>112</v>
      </c>
      <c r="I2099" s="9">
        <v>15</v>
      </c>
      <c r="J2099" s="9" t="s">
        <v>357</v>
      </c>
      <c r="K2099" s="9" t="s">
        <v>7</v>
      </c>
      <c r="L2099" s="9" t="s">
        <v>50</v>
      </c>
      <c r="M2099" s="9">
        <v>178858</v>
      </c>
      <c r="N2099" s="17" t="str">
        <f t="shared" si="185"/>
        <v>35_175-180</v>
      </c>
      <c r="O2099" s="17" t="str">
        <f t="shared" si="186"/>
        <v>17_170-180</v>
      </c>
      <c r="P2099" s="17" t="str">
        <f t="shared" si="187"/>
        <v>08_80&gt;</v>
      </c>
      <c r="Q2099" s="9" t="s">
        <v>957</v>
      </c>
      <c r="R2099" s="9" t="s">
        <v>954</v>
      </c>
      <c r="S2099" s="9">
        <f t="shared" si="188"/>
        <v>16454936</v>
      </c>
      <c r="T2099" s="9">
        <f t="shared" si="184"/>
        <v>222967</v>
      </c>
    </row>
    <row r="2100" spans="1:20" ht="14.45" x14ac:dyDescent="0.3">
      <c r="A2100" s="9">
        <v>61</v>
      </c>
      <c r="B2100" s="9" t="s">
        <v>13</v>
      </c>
      <c r="C2100" s="9" t="s">
        <v>411</v>
      </c>
      <c r="D2100" s="9" t="s">
        <v>225</v>
      </c>
      <c r="E2100" s="9" t="s">
        <v>223</v>
      </c>
      <c r="F2100" s="9" t="s">
        <v>5</v>
      </c>
      <c r="G2100" s="9" t="s">
        <v>350</v>
      </c>
      <c r="H2100" s="9" t="s">
        <v>98</v>
      </c>
      <c r="I2100" s="9">
        <v>15</v>
      </c>
      <c r="J2100" s="9" t="s">
        <v>710</v>
      </c>
      <c r="L2100" s="9" t="s">
        <v>50</v>
      </c>
      <c r="M2100" s="9">
        <v>240615</v>
      </c>
      <c r="N2100" s="17" t="str">
        <f t="shared" si="185"/>
        <v>48_240-245</v>
      </c>
      <c r="O2100" s="17" t="str">
        <f t="shared" si="186"/>
        <v>24_240-250</v>
      </c>
      <c r="P2100" s="17" t="str">
        <f t="shared" si="187"/>
        <v>08_80&gt;</v>
      </c>
      <c r="Q2100" s="9" t="s">
        <v>957</v>
      </c>
      <c r="R2100" s="9" t="s">
        <v>954</v>
      </c>
      <c r="S2100" s="9">
        <f t="shared" si="188"/>
        <v>14677515</v>
      </c>
      <c r="T2100" s="9">
        <f t="shared" si="184"/>
        <v>198882</v>
      </c>
    </row>
    <row r="2101" spans="1:20" ht="14.45" x14ac:dyDescent="0.3">
      <c r="A2101" s="9">
        <v>290</v>
      </c>
      <c r="B2101" s="9" t="s">
        <v>14</v>
      </c>
      <c r="C2101" s="9" t="s">
        <v>313</v>
      </c>
      <c r="D2101" s="9" t="s">
        <v>228</v>
      </c>
      <c r="E2101" s="9" t="s">
        <v>227</v>
      </c>
      <c r="F2101" s="9" t="s">
        <v>5</v>
      </c>
      <c r="G2101" s="9" t="s">
        <v>182</v>
      </c>
      <c r="H2101" s="9" t="s">
        <v>2</v>
      </c>
      <c r="I2101" s="9">
        <v>14</v>
      </c>
      <c r="J2101" s="9" t="s">
        <v>8</v>
      </c>
      <c r="L2101" s="9" t="s">
        <v>50</v>
      </c>
      <c r="M2101" s="9">
        <v>59187</v>
      </c>
      <c r="N2101" s="17" t="str">
        <f t="shared" si="185"/>
        <v>11_55-60</v>
      </c>
      <c r="O2101" s="17" t="str">
        <f t="shared" si="186"/>
        <v>5_50-60</v>
      </c>
      <c r="P2101" s="17" t="str">
        <f t="shared" si="187"/>
        <v>05_50-60</v>
      </c>
      <c r="Q2101" s="9" t="s">
        <v>957</v>
      </c>
      <c r="R2101" s="9" t="s">
        <v>954</v>
      </c>
      <c r="S2101" s="9">
        <f t="shared" si="188"/>
        <v>17164230</v>
      </c>
      <c r="T2101" s="9">
        <f t="shared" si="184"/>
        <v>232578</v>
      </c>
    </row>
    <row r="2102" spans="1:20" ht="14.45" x14ac:dyDescent="0.3">
      <c r="A2102" s="9">
        <v>5</v>
      </c>
      <c r="B2102" s="9" t="s">
        <v>14</v>
      </c>
      <c r="C2102" s="9" t="s">
        <v>979</v>
      </c>
      <c r="D2102" s="9" t="s">
        <v>228</v>
      </c>
      <c r="E2102" s="9" t="s">
        <v>223</v>
      </c>
      <c r="F2102" s="9" t="s">
        <v>5</v>
      </c>
      <c r="G2102" s="9" t="s">
        <v>76</v>
      </c>
      <c r="H2102" s="9" t="s">
        <v>2</v>
      </c>
      <c r="I2102" s="9">
        <v>14</v>
      </c>
      <c r="J2102" s="9" t="s">
        <v>8</v>
      </c>
      <c r="L2102" s="9" t="s">
        <v>46</v>
      </c>
      <c r="M2102" s="9">
        <v>26490</v>
      </c>
      <c r="N2102" s="17" t="str">
        <f t="shared" si="185"/>
        <v>5_25-30</v>
      </c>
      <c r="O2102" s="17" t="str">
        <f t="shared" si="186"/>
        <v>2_20-30</v>
      </c>
      <c r="P2102" s="17" t="str">
        <f t="shared" si="187"/>
        <v>02_20-30</v>
      </c>
      <c r="Q2102" s="9" t="s">
        <v>957</v>
      </c>
      <c r="R2102" s="9" t="s">
        <v>954</v>
      </c>
      <c r="S2102" s="9">
        <f t="shared" si="188"/>
        <v>132450</v>
      </c>
      <c r="T2102" s="9">
        <f t="shared" si="184"/>
        <v>1795</v>
      </c>
    </row>
    <row r="2103" spans="1:20" ht="14.45" x14ac:dyDescent="0.3">
      <c r="A2103" s="9">
        <v>81</v>
      </c>
      <c r="B2103" s="9" t="s">
        <v>14</v>
      </c>
      <c r="C2103" s="9" t="s">
        <v>843</v>
      </c>
      <c r="D2103" s="9" t="s">
        <v>228</v>
      </c>
      <c r="E2103" s="9" t="s">
        <v>227</v>
      </c>
      <c r="F2103" s="9" t="s">
        <v>5</v>
      </c>
      <c r="G2103" s="9" t="s">
        <v>518</v>
      </c>
      <c r="H2103" s="9" t="s">
        <v>2</v>
      </c>
      <c r="I2103" s="9">
        <v>13</v>
      </c>
      <c r="J2103" s="9" t="s">
        <v>52</v>
      </c>
      <c r="K2103" s="9" t="s">
        <v>7</v>
      </c>
      <c r="L2103" s="9" t="s">
        <v>50</v>
      </c>
      <c r="M2103" s="9">
        <v>153990</v>
      </c>
      <c r="N2103" s="17" t="str">
        <f t="shared" si="185"/>
        <v>30_150-155</v>
      </c>
      <c r="O2103" s="17" t="str">
        <f t="shared" si="186"/>
        <v>15_150-160</v>
      </c>
      <c r="P2103" s="17" t="str">
        <f t="shared" si="187"/>
        <v>08_80&gt;</v>
      </c>
      <c r="Q2103" s="9" t="s">
        <v>957</v>
      </c>
      <c r="R2103" s="9" t="s">
        <v>954</v>
      </c>
      <c r="S2103" s="9">
        <f t="shared" si="188"/>
        <v>12473190</v>
      </c>
      <c r="T2103" s="9">
        <f t="shared" si="184"/>
        <v>169013</v>
      </c>
    </row>
    <row r="2104" spans="1:20" ht="14.45" x14ac:dyDescent="0.3">
      <c r="A2104" s="9">
        <v>14</v>
      </c>
      <c r="B2104" s="9" t="s">
        <v>14</v>
      </c>
      <c r="C2104" s="9" t="s">
        <v>212</v>
      </c>
      <c r="D2104" s="9" t="s">
        <v>228</v>
      </c>
      <c r="E2104" s="9" t="s">
        <v>227</v>
      </c>
      <c r="F2104" s="9" t="s">
        <v>5</v>
      </c>
      <c r="G2104" s="9" t="s">
        <v>93</v>
      </c>
      <c r="H2104" s="9" t="s">
        <v>2</v>
      </c>
      <c r="I2104" s="9">
        <v>13</v>
      </c>
      <c r="J2104" s="9" t="s">
        <v>8</v>
      </c>
      <c r="K2104" s="9" t="s">
        <v>7</v>
      </c>
      <c r="L2104" s="9" t="s">
        <v>50</v>
      </c>
      <c r="M2104" s="9">
        <v>157500</v>
      </c>
      <c r="N2104" s="17" t="str">
        <f t="shared" si="185"/>
        <v>31_155-160</v>
      </c>
      <c r="O2104" s="17" t="str">
        <f t="shared" si="186"/>
        <v>15_150-160</v>
      </c>
      <c r="P2104" s="17" t="str">
        <f t="shared" si="187"/>
        <v>08_80&gt;</v>
      </c>
      <c r="Q2104" s="9" t="s">
        <v>957</v>
      </c>
      <c r="R2104" s="9" t="s">
        <v>954</v>
      </c>
      <c r="S2104" s="9">
        <f t="shared" si="188"/>
        <v>2205000</v>
      </c>
      <c r="T2104" s="9">
        <f t="shared" si="184"/>
        <v>29878</v>
      </c>
    </row>
    <row r="2105" spans="1:20" ht="14.45" x14ac:dyDescent="0.3">
      <c r="A2105" s="9">
        <v>7</v>
      </c>
      <c r="B2105" s="9" t="s">
        <v>14</v>
      </c>
      <c r="C2105" s="9" t="s">
        <v>134</v>
      </c>
      <c r="D2105" s="9" t="s">
        <v>228</v>
      </c>
      <c r="E2105" s="9" t="s">
        <v>227</v>
      </c>
      <c r="F2105" s="9" t="s">
        <v>1</v>
      </c>
      <c r="G2105" s="9" t="s">
        <v>97</v>
      </c>
      <c r="H2105" s="9" t="s">
        <v>2</v>
      </c>
      <c r="I2105" s="9">
        <v>13</v>
      </c>
      <c r="J2105" s="9" t="s">
        <v>8</v>
      </c>
      <c r="L2105" s="9" t="s">
        <v>50</v>
      </c>
      <c r="M2105" s="9">
        <v>87363</v>
      </c>
      <c r="N2105" s="17" t="str">
        <f t="shared" si="185"/>
        <v>17_85-90</v>
      </c>
      <c r="O2105" s="17" t="str">
        <f t="shared" si="186"/>
        <v>8_80-90</v>
      </c>
      <c r="P2105" s="17" t="str">
        <f t="shared" si="187"/>
        <v>08_80&gt;</v>
      </c>
      <c r="Q2105" s="9" t="s">
        <v>957</v>
      </c>
      <c r="R2105" s="9" t="s">
        <v>954</v>
      </c>
      <c r="S2105" s="9">
        <f t="shared" si="188"/>
        <v>611541</v>
      </c>
      <c r="T2105" s="9">
        <f t="shared" si="184"/>
        <v>8286</v>
      </c>
    </row>
    <row r="2106" spans="1:20" ht="14.45" x14ac:dyDescent="0.3">
      <c r="A2106" s="9">
        <v>2</v>
      </c>
      <c r="B2106" s="9" t="s">
        <v>14</v>
      </c>
      <c r="C2106" s="9" t="s">
        <v>135</v>
      </c>
      <c r="D2106" s="9" t="s">
        <v>228</v>
      </c>
      <c r="E2106" s="9" t="s">
        <v>227</v>
      </c>
      <c r="F2106" s="9" t="s">
        <v>5</v>
      </c>
      <c r="G2106" s="9" t="s">
        <v>93</v>
      </c>
      <c r="H2106" s="9" t="s">
        <v>2</v>
      </c>
      <c r="I2106" s="9">
        <v>13</v>
      </c>
      <c r="J2106" s="9" t="s">
        <v>8</v>
      </c>
      <c r="L2106" s="9" t="s">
        <v>50</v>
      </c>
      <c r="M2106" s="9">
        <v>103990</v>
      </c>
      <c r="N2106" s="17" t="str">
        <f t="shared" si="185"/>
        <v>20_100-105</v>
      </c>
      <c r="O2106" s="17" t="str">
        <f t="shared" si="186"/>
        <v>10_100-110</v>
      </c>
      <c r="P2106" s="17" t="str">
        <f t="shared" si="187"/>
        <v>08_80&gt;</v>
      </c>
      <c r="Q2106" s="9" t="s">
        <v>957</v>
      </c>
      <c r="R2106" s="9" t="s">
        <v>954</v>
      </c>
      <c r="S2106" s="9">
        <f t="shared" si="188"/>
        <v>207980</v>
      </c>
      <c r="T2106" s="9">
        <f t="shared" si="184"/>
        <v>2818</v>
      </c>
    </row>
    <row r="2107" spans="1:20" ht="14.45" x14ac:dyDescent="0.3">
      <c r="A2107" s="9">
        <v>189</v>
      </c>
      <c r="B2107" s="9" t="s">
        <v>14</v>
      </c>
      <c r="C2107" s="9" t="s">
        <v>490</v>
      </c>
      <c r="D2107" s="9" t="s">
        <v>228</v>
      </c>
      <c r="E2107" s="9" t="s">
        <v>227</v>
      </c>
      <c r="F2107" s="9" t="s">
        <v>5</v>
      </c>
      <c r="G2107" s="9" t="s">
        <v>169</v>
      </c>
      <c r="H2107" s="9" t="s">
        <v>2</v>
      </c>
      <c r="I2107" s="9">
        <v>13</v>
      </c>
      <c r="J2107" s="9" t="s">
        <v>8</v>
      </c>
      <c r="L2107" s="9" t="s">
        <v>50</v>
      </c>
      <c r="M2107" s="9">
        <v>110999</v>
      </c>
      <c r="N2107" s="17" t="str">
        <f t="shared" si="185"/>
        <v>22_110-115</v>
      </c>
      <c r="O2107" s="17" t="str">
        <f t="shared" si="186"/>
        <v>11_110-120</v>
      </c>
      <c r="P2107" s="17" t="str">
        <f t="shared" si="187"/>
        <v>08_80&gt;</v>
      </c>
      <c r="Q2107" s="9" t="s">
        <v>957</v>
      </c>
      <c r="R2107" s="9" t="s">
        <v>954</v>
      </c>
      <c r="S2107" s="9">
        <f t="shared" si="188"/>
        <v>20978811</v>
      </c>
      <c r="T2107" s="9">
        <f t="shared" si="184"/>
        <v>284266</v>
      </c>
    </row>
    <row r="2108" spans="1:20" ht="14.45" x14ac:dyDescent="0.3">
      <c r="A2108" s="9">
        <v>12</v>
      </c>
      <c r="B2108" s="9" t="s">
        <v>14</v>
      </c>
      <c r="C2108" s="9" t="s">
        <v>980</v>
      </c>
      <c r="D2108" s="9" t="s">
        <v>228</v>
      </c>
      <c r="E2108" s="9" t="s">
        <v>227</v>
      </c>
      <c r="F2108" s="9" t="s">
        <v>5</v>
      </c>
      <c r="G2108" s="9" t="s">
        <v>518</v>
      </c>
      <c r="H2108" s="9" t="s">
        <v>2</v>
      </c>
      <c r="I2108" s="9">
        <v>13</v>
      </c>
      <c r="J2108" s="9" t="s">
        <v>8</v>
      </c>
      <c r="L2108" s="9" t="s">
        <v>50</v>
      </c>
      <c r="M2108" s="9">
        <v>102760</v>
      </c>
      <c r="N2108" s="17" t="str">
        <f t="shared" si="185"/>
        <v>20_100-105</v>
      </c>
      <c r="O2108" s="17" t="str">
        <f t="shared" si="186"/>
        <v>10_100-110</v>
      </c>
      <c r="P2108" s="17" t="str">
        <f t="shared" si="187"/>
        <v>08_80&gt;</v>
      </c>
      <c r="Q2108" s="9" t="s">
        <v>957</v>
      </c>
      <c r="R2108" s="9" t="s">
        <v>954</v>
      </c>
      <c r="S2108" s="9">
        <f t="shared" si="188"/>
        <v>1233120</v>
      </c>
      <c r="T2108" s="9">
        <f t="shared" si="184"/>
        <v>16709</v>
      </c>
    </row>
    <row r="2109" spans="1:20" ht="14.45" x14ac:dyDescent="0.3">
      <c r="A2109" s="9">
        <v>182</v>
      </c>
      <c r="B2109" s="9" t="s">
        <v>14</v>
      </c>
      <c r="C2109" s="9" t="s">
        <v>519</v>
      </c>
      <c r="D2109" s="9" t="s">
        <v>228</v>
      </c>
      <c r="E2109" s="9" t="s">
        <v>227</v>
      </c>
      <c r="F2109" s="9" t="s">
        <v>1</v>
      </c>
      <c r="G2109" s="9" t="s">
        <v>303</v>
      </c>
      <c r="H2109" s="9" t="s">
        <v>2</v>
      </c>
      <c r="I2109" s="9">
        <v>13</v>
      </c>
      <c r="J2109" s="9" t="s">
        <v>8</v>
      </c>
      <c r="L2109" s="9" t="s">
        <v>50</v>
      </c>
      <c r="M2109" s="9">
        <v>96503</v>
      </c>
      <c r="N2109" s="17" t="str">
        <f t="shared" si="185"/>
        <v>19_95-100</v>
      </c>
      <c r="O2109" s="17" t="str">
        <f t="shared" si="186"/>
        <v>9_90-100</v>
      </c>
      <c r="P2109" s="17" t="str">
        <f t="shared" si="187"/>
        <v>08_80&gt;</v>
      </c>
      <c r="Q2109" s="9" t="s">
        <v>957</v>
      </c>
      <c r="R2109" s="9" t="s">
        <v>954</v>
      </c>
      <c r="S2109" s="9">
        <f t="shared" si="188"/>
        <v>17563546</v>
      </c>
      <c r="T2109" s="9">
        <f t="shared" si="184"/>
        <v>237988</v>
      </c>
    </row>
    <row r="2110" spans="1:20" ht="14.45" x14ac:dyDescent="0.3">
      <c r="A2110" s="9">
        <v>4</v>
      </c>
      <c r="B2110" s="9" t="s">
        <v>14</v>
      </c>
      <c r="C2110" s="9" t="s">
        <v>133</v>
      </c>
      <c r="D2110" s="9" t="s">
        <v>228</v>
      </c>
      <c r="E2110" s="9" t="s">
        <v>227</v>
      </c>
      <c r="F2110" s="9" t="s">
        <v>5</v>
      </c>
      <c r="G2110" s="9" t="s">
        <v>93</v>
      </c>
      <c r="H2110" s="9" t="s">
        <v>2</v>
      </c>
      <c r="I2110" s="9">
        <v>14</v>
      </c>
      <c r="J2110" s="9" t="s">
        <v>8</v>
      </c>
      <c r="L2110" s="9" t="s">
        <v>50</v>
      </c>
      <c r="M2110" s="9">
        <v>76350</v>
      </c>
      <c r="N2110" s="17" t="str">
        <f t="shared" ref="N2110:N2171" si="189">CONCATENATE(ROUNDDOWN(M2110/5000,0),"_",ROUNDDOWN(M2110/5000,0)*5,"-",ROUNDUP((M2110+1)/5000,0)*5)</f>
        <v>15_75-80</v>
      </c>
      <c r="O2110" s="17" t="str">
        <f t="shared" ref="O2110:O2171" si="190">CONCATENATE(ROUNDDOWN(M2110/10000,0),"_",ROUNDDOWN(M2110/10000,0)*10,"-",ROUNDUP((M2110+1)/10000,0)*10)</f>
        <v>7_70-80</v>
      </c>
      <c r="P2110" s="17" t="str">
        <f t="shared" ref="P2110:P2171" si="191">IF(M2110&lt;20000,"01_&lt;20",IF(M2110&lt;80000,CONCATENATE(IF((ROUNDDOWN(M2110/10000,0)+1)&lt;10,0,),ROUNDDOWN(M2110/10000,0),"_",ROUNDDOWN(M2110/10000,0)*10,"-",ROUNDUP((M2110+1)/10000,0)*10),"08_80&gt;"))</f>
        <v>07_70-80</v>
      </c>
      <c r="Q2110" s="9" t="s">
        <v>957</v>
      </c>
      <c r="R2110" s="9" t="s">
        <v>954</v>
      </c>
      <c r="S2110" s="9">
        <f t="shared" si="188"/>
        <v>305400</v>
      </c>
      <c r="T2110" s="9">
        <f t="shared" ref="T2110:T2173" si="192">ROUND(S2110/73.8,0)</f>
        <v>4138</v>
      </c>
    </row>
    <row r="2111" spans="1:20" ht="14.45" x14ac:dyDescent="0.3">
      <c r="A2111" s="9">
        <v>740</v>
      </c>
      <c r="B2111" s="9" t="s">
        <v>14</v>
      </c>
      <c r="C2111" s="9" t="s">
        <v>462</v>
      </c>
      <c r="D2111" s="9" t="s">
        <v>228</v>
      </c>
      <c r="E2111" s="9" t="s">
        <v>227</v>
      </c>
      <c r="F2111" s="9" t="s">
        <v>5</v>
      </c>
      <c r="G2111" s="9" t="s">
        <v>169</v>
      </c>
      <c r="H2111" s="9" t="s">
        <v>2</v>
      </c>
      <c r="I2111" s="9">
        <v>14</v>
      </c>
      <c r="J2111" s="9" t="s">
        <v>8</v>
      </c>
      <c r="L2111" s="9" t="s">
        <v>50</v>
      </c>
      <c r="M2111" s="9">
        <v>114370</v>
      </c>
      <c r="N2111" s="17" t="str">
        <f t="shared" si="189"/>
        <v>22_110-115</v>
      </c>
      <c r="O2111" s="17" t="str">
        <f t="shared" si="190"/>
        <v>11_110-120</v>
      </c>
      <c r="P2111" s="17" t="str">
        <f t="shared" si="191"/>
        <v>08_80&gt;</v>
      </c>
      <c r="Q2111" s="9" t="s">
        <v>957</v>
      </c>
      <c r="R2111" s="9" t="s">
        <v>954</v>
      </c>
      <c r="S2111" s="9">
        <f t="shared" si="188"/>
        <v>84633800</v>
      </c>
      <c r="T2111" s="9">
        <f t="shared" si="192"/>
        <v>1146799</v>
      </c>
    </row>
    <row r="2112" spans="1:20" ht="14.45" x14ac:dyDescent="0.3">
      <c r="A2112" s="9">
        <v>611</v>
      </c>
      <c r="B2112" s="9" t="s">
        <v>14</v>
      </c>
      <c r="C2112" s="9" t="s">
        <v>916</v>
      </c>
      <c r="D2112" s="9" t="s">
        <v>228</v>
      </c>
      <c r="E2112" s="9" t="s">
        <v>227</v>
      </c>
      <c r="F2112" s="9" t="s">
        <v>5</v>
      </c>
      <c r="G2112" s="9" t="s">
        <v>518</v>
      </c>
      <c r="H2112" s="9" t="s">
        <v>2</v>
      </c>
      <c r="I2112" s="9">
        <v>14</v>
      </c>
      <c r="J2112" s="9" t="s">
        <v>8</v>
      </c>
      <c r="L2112" s="9" t="s">
        <v>50</v>
      </c>
      <c r="M2112" s="9">
        <v>109403</v>
      </c>
      <c r="N2112" s="17" t="str">
        <f t="shared" si="189"/>
        <v>21_105-110</v>
      </c>
      <c r="O2112" s="17" t="str">
        <f t="shared" si="190"/>
        <v>10_100-110</v>
      </c>
      <c r="P2112" s="17" t="str">
        <f t="shared" si="191"/>
        <v>08_80&gt;</v>
      </c>
      <c r="Q2112" s="9" t="s">
        <v>957</v>
      </c>
      <c r="R2112" s="9" t="s">
        <v>954</v>
      </c>
      <c r="S2112" s="9">
        <f t="shared" si="188"/>
        <v>66845233</v>
      </c>
      <c r="T2112" s="9">
        <f t="shared" si="192"/>
        <v>905762</v>
      </c>
    </row>
    <row r="2113" spans="1:20" ht="14.45" x14ac:dyDescent="0.3">
      <c r="A2113" s="9">
        <v>53</v>
      </c>
      <c r="B2113" s="9" t="s">
        <v>14</v>
      </c>
      <c r="C2113" s="9" t="s">
        <v>520</v>
      </c>
      <c r="D2113" s="9" t="s">
        <v>228</v>
      </c>
      <c r="E2113" s="9" t="s">
        <v>227</v>
      </c>
      <c r="F2113" s="9" t="s">
        <v>1</v>
      </c>
      <c r="G2113" s="9" t="s">
        <v>303</v>
      </c>
      <c r="H2113" s="9" t="s">
        <v>2</v>
      </c>
      <c r="I2113" s="9">
        <v>14</v>
      </c>
      <c r="J2113" s="9" t="s">
        <v>8</v>
      </c>
      <c r="L2113" s="9" t="s">
        <v>50</v>
      </c>
      <c r="M2113" s="9">
        <v>93614</v>
      </c>
      <c r="N2113" s="17" t="str">
        <f t="shared" si="189"/>
        <v>18_90-95</v>
      </c>
      <c r="O2113" s="17" t="str">
        <f t="shared" si="190"/>
        <v>9_90-100</v>
      </c>
      <c r="P2113" s="17" t="str">
        <f t="shared" si="191"/>
        <v>08_80&gt;</v>
      </c>
      <c r="Q2113" s="9" t="s">
        <v>957</v>
      </c>
      <c r="R2113" s="9" t="s">
        <v>954</v>
      </c>
      <c r="S2113" s="9">
        <f t="shared" si="188"/>
        <v>4961542</v>
      </c>
      <c r="T2113" s="9">
        <f t="shared" si="192"/>
        <v>67230</v>
      </c>
    </row>
    <row r="2114" spans="1:20" ht="14.45" x14ac:dyDescent="0.3">
      <c r="A2114" s="9">
        <v>266</v>
      </c>
      <c r="B2114" s="9" t="s">
        <v>14</v>
      </c>
      <c r="C2114" s="9" t="s">
        <v>491</v>
      </c>
      <c r="D2114" s="9" t="s">
        <v>222</v>
      </c>
      <c r="E2114" s="9" t="s">
        <v>227</v>
      </c>
      <c r="F2114" s="9" t="s">
        <v>5</v>
      </c>
      <c r="G2114" s="9" t="s">
        <v>169</v>
      </c>
      <c r="H2114" s="9" t="s">
        <v>174</v>
      </c>
      <c r="I2114" s="9">
        <v>15</v>
      </c>
      <c r="J2114" s="9" t="s">
        <v>8</v>
      </c>
      <c r="L2114" s="9" t="s">
        <v>50</v>
      </c>
      <c r="M2114" s="9">
        <v>114894</v>
      </c>
      <c r="N2114" s="17" t="str">
        <f t="shared" si="189"/>
        <v>22_110-115</v>
      </c>
      <c r="O2114" s="17" t="str">
        <f t="shared" si="190"/>
        <v>11_110-120</v>
      </c>
      <c r="P2114" s="17" t="str">
        <f t="shared" si="191"/>
        <v>08_80&gt;</v>
      </c>
      <c r="Q2114" s="9" t="s">
        <v>957</v>
      </c>
      <c r="R2114" s="9" t="s">
        <v>954</v>
      </c>
      <c r="S2114" s="9">
        <f t="shared" si="188"/>
        <v>30561804</v>
      </c>
      <c r="T2114" s="9">
        <f t="shared" si="192"/>
        <v>414117</v>
      </c>
    </row>
    <row r="2115" spans="1:20" ht="14.45" x14ac:dyDescent="0.3">
      <c r="A2115" s="9">
        <v>96</v>
      </c>
      <c r="B2115" s="9" t="s">
        <v>14</v>
      </c>
      <c r="C2115" s="9" t="s">
        <v>917</v>
      </c>
      <c r="D2115" s="9" t="s">
        <v>224</v>
      </c>
      <c r="E2115" s="9" t="s">
        <v>227</v>
      </c>
      <c r="F2115" s="9" t="s">
        <v>5</v>
      </c>
      <c r="G2115" s="9" t="s">
        <v>518</v>
      </c>
      <c r="H2115" s="9" t="s">
        <v>2</v>
      </c>
      <c r="I2115" s="9">
        <v>15</v>
      </c>
      <c r="J2115" s="9" t="s">
        <v>8</v>
      </c>
      <c r="L2115" s="9" t="s">
        <v>50</v>
      </c>
      <c r="M2115" s="9">
        <v>110057</v>
      </c>
      <c r="N2115" s="17" t="str">
        <f t="shared" si="189"/>
        <v>22_110-115</v>
      </c>
      <c r="O2115" s="17" t="str">
        <f t="shared" si="190"/>
        <v>11_110-120</v>
      </c>
      <c r="P2115" s="17" t="str">
        <f t="shared" si="191"/>
        <v>08_80&gt;</v>
      </c>
      <c r="Q2115" s="9" t="s">
        <v>957</v>
      </c>
      <c r="R2115" s="9" t="s">
        <v>954</v>
      </c>
      <c r="S2115" s="9">
        <f t="shared" ref="S2115:S2178" si="193">M2115*A2115</f>
        <v>10565472</v>
      </c>
      <c r="T2115" s="9">
        <f t="shared" si="192"/>
        <v>143164</v>
      </c>
    </row>
    <row r="2116" spans="1:20" ht="14.45" x14ac:dyDescent="0.3">
      <c r="A2116" s="9">
        <v>83</v>
      </c>
      <c r="B2116" s="9" t="s">
        <v>14</v>
      </c>
      <c r="C2116" s="9" t="s">
        <v>521</v>
      </c>
      <c r="D2116" s="9" t="s">
        <v>224</v>
      </c>
      <c r="E2116" s="9" t="s">
        <v>227</v>
      </c>
      <c r="F2116" s="9" t="s">
        <v>1</v>
      </c>
      <c r="G2116" s="9" t="s">
        <v>303</v>
      </c>
      <c r="H2116" s="9" t="s">
        <v>2</v>
      </c>
      <c r="I2116" s="9">
        <v>15</v>
      </c>
      <c r="J2116" s="9" t="s">
        <v>8</v>
      </c>
      <c r="L2116" s="9" t="s">
        <v>50</v>
      </c>
      <c r="M2116" s="9">
        <v>97906</v>
      </c>
      <c r="N2116" s="17" t="str">
        <f t="shared" si="189"/>
        <v>19_95-100</v>
      </c>
      <c r="O2116" s="17" t="str">
        <f t="shared" si="190"/>
        <v>9_90-100</v>
      </c>
      <c r="P2116" s="17" t="str">
        <f t="shared" si="191"/>
        <v>08_80&gt;</v>
      </c>
      <c r="Q2116" s="9" t="s">
        <v>957</v>
      </c>
      <c r="R2116" s="9" t="s">
        <v>954</v>
      </c>
      <c r="S2116" s="9">
        <f t="shared" si="193"/>
        <v>8126198</v>
      </c>
      <c r="T2116" s="9">
        <f t="shared" si="192"/>
        <v>110111</v>
      </c>
    </row>
    <row r="2117" spans="1:20" ht="14.45" x14ac:dyDescent="0.3">
      <c r="A2117" s="9">
        <v>5</v>
      </c>
      <c r="B2117" s="9" t="s">
        <v>14</v>
      </c>
      <c r="C2117" s="9" t="s">
        <v>158</v>
      </c>
      <c r="D2117" s="9" t="s">
        <v>228</v>
      </c>
      <c r="E2117" s="9" t="s">
        <v>227</v>
      </c>
      <c r="F2117" s="9" t="s">
        <v>5</v>
      </c>
      <c r="G2117" s="9" t="s">
        <v>93</v>
      </c>
      <c r="H2117" s="9" t="s">
        <v>2</v>
      </c>
      <c r="I2117" s="9">
        <v>13</v>
      </c>
      <c r="J2117" s="9" t="s">
        <v>8</v>
      </c>
      <c r="K2117" s="9" t="s">
        <v>7</v>
      </c>
      <c r="L2117" s="9" t="s">
        <v>50</v>
      </c>
      <c r="M2117" s="9">
        <v>190993</v>
      </c>
      <c r="N2117" s="17" t="str">
        <f t="shared" si="189"/>
        <v>38_190-195</v>
      </c>
      <c r="O2117" s="17" t="str">
        <f t="shared" si="190"/>
        <v>19_190-200</v>
      </c>
      <c r="P2117" s="17" t="str">
        <f t="shared" si="191"/>
        <v>08_80&gt;</v>
      </c>
      <c r="Q2117" s="9" t="s">
        <v>957</v>
      </c>
      <c r="R2117" s="9" t="s">
        <v>954</v>
      </c>
      <c r="S2117" s="9">
        <f t="shared" si="193"/>
        <v>954965</v>
      </c>
      <c r="T2117" s="9">
        <f t="shared" si="192"/>
        <v>12940</v>
      </c>
    </row>
    <row r="2118" spans="1:20" ht="14.45" x14ac:dyDescent="0.3">
      <c r="A2118" s="9">
        <v>23</v>
      </c>
      <c r="B2118" s="9" t="s">
        <v>14</v>
      </c>
      <c r="C2118" s="9" t="s">
        <v>492</v>
      </c>
      <c r="D2118" s="9" t="s">
        <v>228</v>
      </c>
      <c r="E2118" s="9" t="s">
        <v>227</v>
      </c>
      <c r="F2118" s="9" t="s">
        <v>5</v>
      </c>
      <c r="G2118" s="9" t="s">
        <v>169</v>
      </c>
      <c r="H2118" s="9" t="s">
        <v>2</v>
      </c>
      <c r="I2118" s="9">
        <v>13</v>
      </c>
      <c r="J2118" s="9" t="s">
        <v>8</v>
      </c>
      <c r="K2118" s="9" t="s">
        <v>7</v>
      </c>
      <c r="L2118" s="9" t="s">
        <v>50</v>
      </c>
      <c r="M2118" s="9">
        <v>167999</v>
      </c>
      <c r="N2118" s="17" t="str">
        <f t="shared" si="189"/>
        <v>33_165-170</v>
      </c>
      <c r="O2118" s="17" t="str">
        <f t="shared" si="190"/>
        <v>16_160-170</v>
      </c>
      <c r="P2118" s="17" t="str">
        <f t="shared" si="191"/>
        <v>08_80&gt;</v>
      </c>
      <c r="Q2118" s="9" t="s">
        <v>957</v>
      </c>
      <c r="R2118" s="9" t="s">
        <v>954</v>
      </c>
      <c r="S2118" s="9">
        <f t="shared" si="193"/>
        <v>3863977</v>
      </c>
      <c r="T2118" s="9">
        <f t="shared" si="192"/>
        <v>52357</v>
      </c>
    </row>
    <row r="2119" spans="1:20" ht="14.45" x14ac:dyDescent="0.3">
      <c r="A2119" s="9">
        <v>55</v>
      </c>
      <c r="B2119" s="9" t="s">
        <v>14</v>
      </c>
      <c r="C2119" s="9" t="s">
        <v>493</v>
      </c>
      <c r="D2119" s="9" t="s">
        <v>228</v>
      </c>
      <c r="E2119" s="9" t="s">
        <v>227</v>
      </c>
      <c r="F2119" s="9" t="s">
        <v>5</v>
      </c>
      <c r="G2119" s="9" t="s">
        <v>169</v>
      </c>
      <c r="H2119" s="9" t="s">
        <v>2</v>
      </c>
      <c r="I2119" s="9">
        <v>14</v>
      </c>
      <c r="J2119" s="9" t="s">
        <v>52</v>
      </c>
      <c r="K2119" s="9" t="s">
        <v>7</v>
      </c>
      <c r="L2119" s="9" t="s">
        <v>50</v>
      </c>
      <c r="M2119" s="9">
        <v>154259</v>
      </c>
      <c r="N2119" s="17" t="str">
        <f t="shared" si="189"/>
        <v>30_150-155</v>
      </c>
      <c r="O2119" s="17" t="str">
        <f t="shared" si="190"/>
        <v>15_150-160</v>
      </c>
      <c r="P2119" s="17" t="str">
        <f t="shared" si="191"/>
        <v>08_80&gt;</v>
      </c>
      <c r="Q2119" s="9" t="s">
        <v>957</v>
      </c>
      <c r="R2119" s="9" t="s">
        <v>954</v>
      </c>
      <c r="S2119" s="9">
        <f t="shared" si="193"/>
        <v>8484245</v>
      </c>
      <c r="T2119" s="9">
        <f t="shared" si="192"/>
        <v>114963</v>
      </c>
    </row>
    <row r="2120" spans="1:20" ht="14.45" x14ac:dyDescent="0.3">
      <c r="A2120" s="9">
        <v>31</v>
      </c>
      <c r="B2120" s="9" t="s">
        <v>14</v>
      </c>
      <c r="C2120" s="9" t="s">
        <v>981</v>
      </c>
      <c r="D2120" s="9" t="s">
        <v>228</v>
      </c>
      <c r="E2120" s="9" t="s">
        <v>227</v>
      </c>
      <c r="F2120" s="9" t="s">
        <v>5</v>
      </c>
      <c r="G2120" s="9" t="s">
        <v>518</v>
      </c>
      <c r="H2120" s="9" t="s">
        <v>2</v>
      </c>
      <c r="I2120" s="9">
        <v>14</v>
      </c>
      <c r="J2120" s="9" t="s">
        <v>52</v>
      </c>
      <c r="K2120" s="9" t="s">
        <v>7</v>
      </c>
      <c r="L2120" s="9" t="s">
        <v>50</v>
      </c>
      <c r="M2120" s="9">
        <v>130990</v>
      </c>
      <c r="N2120" s="17" t="str">
        <f t="shared" si="189"/>
        <v>26_130-135</v>
      </c>
      <c r="O2120" s="17" t="str">
        <f t="shared" si="190"/>
        <v>13_130-140</v>
      </c>
      <c r="P2120" s="17" t="str">
        <f t="shared" si="191"/>
        <v>08_80&gt;</v>
      </c>
      <c r="Q2120" s="9" t="s">
        <v>957</v>
      </c>
      <c r="R2120" s="9" t="s">
        <v>954</v>
      </c>
      <c r="S2120" s="9">
        <f t="shared" si="193"/>
        <v>4060690</v>
      </c>
      <c r="T2120" s="9">
        <f t="shared" si="192"/>
        <v>55023</v>
      </c>
    </row>
    <row r="2121" spans="1:20" ht="14.45" x14ac:dyDescent="0.3">
      <c r="A2121" s="9">
        <v>19</v>
      </c>
      <c r="B2121" s="9" t="s">
        <v>14</v>
      </c>
      <c r="C2121" s="9" t="s">
        <v>137</v>
      </c>
      <c r="D2121" s="9" t="s">
        <v>228</v>
      </c>
      <c r="E2121" s="9" t="s">
        <v>227</v>
      </c>
      <c r="F2121" s="9" t="s">
        <v>5</v>
      </c>
      <c r="G2121" s="9" t="s">
        <v>93</v>
      </c>
      <c r="H2121" s="9" t="s">
        <v>2</v>
      </c>
      <c r="I2121" s="9">
        <v>13</v>
      </c>
      <c r="J2121" s="9" t="s">
        <v>8</v>
      </c>
      <c r="K2121" s="9" t="s">
        <v>7</v>
      </c>
      <c r="L2121" s="9" t="s">
        <v>50</v>
      </c>
      <c r="M2121" s="9">
        <v>89200</v>
      </c>
      <c r="N2121" s="17" t="str">
        <f t="shared" si="189"/>
        <v>17_85-90</v>
      </c>
      <c r="O2121" s="17" t="str">
        <f t="shared" si="190"/>
        <v>8_80-90</v>
      </c>
      <c r="P2121" s="17" t="str">
        <f t="shared" si="191"/>
        <v>08_80&gt;</v>
      </c>
      <c r="Q2121" s="9" t="s">
        <v>957</v>
      </c>
      <c r="R2121" s="9" t="s">
        <v>954</v>
      </c>
      <c r="S2121" s="9">
        <f t="shared" si="193"/>
        <v>1694800</v>
      </c>
      <c r="T2121" s="9">
        <f t="shared" si="192"/>
        <v>22965</v>
      </c>
    </row>
    <row r="2122" spans="1:20" ht="14.45" x14ac:dyDescent="0.3">
      <c r="A2122" s="9">
        <v>50</v>
      </c>
      <c r="B2122" s="9" t="s">
        <v>14</v>
      </c>
      <c r="C2122" s="9" t="s">
        <v>494</v>
      </c>
      <c r="D2122" s="9" t="s">
        <v>228</v>
      </c>
      <c r="E2122" s="9" t="s">
        <v>227</v>
      </c>
      <c r="F2122" s="9" t="s">
        <v>5</v>
      </c>
      <c r="G2122" s="9" t="s">
        <v>169</v>
      </c>
      <c r="H2122" s="9" t="s">
        <v>2</v>
      </c>
      <c r="I2122" s="9">
        <v>13</v>
      </c>
      <c r="J2122" s="9" t="s">
        <v>8</v>
      </c>
      <c r="K2122" s="9" t="s">
        <v>7</v>
      </c>
      <c r="L2122" s="9" t="s">
        <v>50</v>
      </c>
      <c r="M2122" s="9">
        <v>74639</v>
      </c>
      <c r="N2122" s="17" t="str">
        <f t="shared" si="189"/>
        <v>14_70-75</v>
      </c>
      <c r="O2122" s="17" t="str">
        <f t="shared" si="190"/>
        <v>7_70-80</v>
      </c>
      <c r="P2122" s="17" t="str">
        <f t="shared" si="191"/>
        <v>07_70-80</v>
      </c>
      <c r="Q2122" s="9" t="s">
        <v>957</v>
      </c>
      <c r="R2122" s="9" t="s">
        <v>954</v>
      </c>
      <c r="S2122" s="9">
        <f t="shared" si="193"/>
        <v>3731950</v>
      </c>
      <c r="T2122" s="9">
        <f t="shared" si="192"/>
        <v>50568</v>
      </c>
    </row>
    <row r="2123" spans="1:20" ht="14.45" x14ac:dyDescent="0.3">
      <c r="A2123" s="9">
        <v>12</v>
      </c>
      <c r="B2123" s="9" t="s">
        <v>14</v>
      </c>
      <c r="C2123" s="9" t="s">
        <v>715</v>
      </c>
      <c r="D2123" s="9" t="s">
        <v>228</v>
      </c>
      <c r="E2123" s="9" t="s">
        <v>223</v>
      </c>
      <c r="F2123" s="9" t="s">
        <v>5</v>
      </c>
      <c r="G2123" s="9" t="s">
        <v>169</v>
      </c>
      <c r="H2123" s="9" t="s">
        <v>398</v>
      </c>
      <c r="I2123" s="9">
        <v>13</v>
      </c>
      <c r="J2123" s="9" t="s">
        <v>8</v>
      </c>
      <c r="L2123" s="9" t="s">
        <v>50</v>
      </c>
      <c r="M2123" s="9">
        <v>77189</v>
      </c>
      <c r="N2123" s="17" t="str">
        <f t="shared" si="189"/>
        <v>15_75-80</v>
      </c>
      <c r="O2123" s="17" t="str">
        <f t="shared" si="190"/>
        <v>7_70-80</v>
      </c>
      <c r="P2123" s="17" t="str">
        <f t="shared" si="191"/>
        <v>07_70-80</v>
      </c>
      <c r="Q2123" s="9" t="s">
        <v>957</v>
      </c>
      <c r="R2123" s="9" t="s">
        <v>954</v>
      </c>
      <c r="S2123" s="9">
        <f t="shared" si="193"/>
        <v>926268</v>
      </c>
      <c r="T2123" s="9">
        <f t="shared" si="192"/>
        <v>12551</v>
      </c>
    </row>
    <row r="2124" spans="1:20" ht="14.45" x14ac:dyDescent="0.3">
      <c r="A2124" s="9">
        <v>12</v>
      </c>
      <c r="B2124" s="9" t="s">
        <v>14</v>
      </c>
      <c r="C2124" s="9" t="s">
        <v>577</v>
      </c>
      <c r="D2124" s="9" t="s">
        <v>228</v>
      </c>
      <c r="E2124" s="9" t="s">
        <v>223</v>
      </c>
      <c r="F2124" s="9" t="s">
        <v>5</v>
      </c>
      <c r="G2124" s="9" t="s">
        <v>518</v>
      </c>
      <c r="H2124" s="9" t="s">
        <v>555</v>
      </c>
      <c r="I2124" s="9">
        <v>13</v>
      </c>
      <c r="J2124" s="9" t="s">
        <v>8</v>
      </c>
      <c r="L2124" s="9" t="s">
        <v>50</v>
      </c>
      <c r="M2124" s="9">
        <v>82049</v>
      </c>
      <c r="N2124" s="17" t="str">
        <f t="shared" si="189"/>
        <v>16_80-85</v>
      </c>
      <c r="O2124" s="17" t="str">
        <f t="shared" si="190"/>
        <v>8_80-90</v>
      </c>
      <c r="P2124" s="17" t="str">
        <f t="shared" si="191"/>
        <v>08_80&gt;</v>
      </c>
      <c r="Q2124" s="9" t="s">
        <v>957</v>
      </c>
      <c r="R2124" s="9" t="s">
        <v>954</v>
      </c>
      <c r="S2124" s="9">
        <f t="shared" si="193"/>
        <v>984588</v>
      </c>
      <c r="T2124" s="9">
        <f t="shared" si="192"/>
        <v>13341</v>
      </c>
    </row>
    <row r="2125" spans="1:20" ht="14.45" x14ac:dyDescent="0.3">
      <c r="A2125" s="9">
        <v>183</v>
      </c>
      <c r="B2125" s="9" t="s">
        <v>14</v>
      </c>
      <c r="C2125" s="9" t="s">
        <v>918</v>
      </c>
      <c r="D2125" s="9" t="s">
        <v>228</v>
      </c>
      <c r="E2125" s="9" t="s">
        <v>223</v>
      </c>
      <c r="F2125" s="9" t="s">
        <v>5</v>
      </c>
      <c r="G2125" s="9" t="s">
        <v>518</v>
      </c>
      <c r="H2125" s="9" t="s">
        <v>112</v>
      </c>
      <c r="I2125" s="9">
        <v>14</v>
      </c>
      <c r="J2125" s="9" t="s">
        <v>8</v>
      </c>
      <c r="L2125" s="9" t="s">
        <v>50</v>
      </c>
      <c r="M2125" s="9">
        <v>120833</v>
      </c>
      <c r="N2125" s="17" t="str">
        <f t="shared" si="189"/>
        <v>24_120-125</v>
      </c>
      <c r="O2125" s="17" t="str">
        <f t="shared" si="190"/>
        <v>12_120-130</v>
      </c>
      <c r="P2125" s="17" t="str">
        <f t="shared" si="191"/>
        <v>08_80&gt;</v>
      </c>
      <c r="Q2125" s="9" t="s">
        <v>957</v>
      </c>
      <c r="R2125" s="9" t="s">
        <v>954</v>
      </c>
      <c r="S2125" s="9">
        <f t="shared" si="193"/>
        <v>22112439</v>
      </c>
      <c r="T2125" s="9">
        <f t="shared" si="192"/>
        <v>299627</v>
      </c>
    </row>
    <row r="2126" spans="1:20" ht="14.45" x14ac:dyDescent="0.3">
      <c r="A2126" s="9">
        <v>43</v>
      </c>
      <c r="B2126" s="9" t="s">
        <v>14</v>
      </c>
      <c r="C2126" s="9" t="s">
        <v>417</v>
      </c>
      <c r="D2126" s="9" t="s">
        <v>225</v>
      </c>
      <c r="E2126" s="9" t="s">
        <v>223</v>
      </c>
      <c r="F2126" s="9" t="s">
        <v>5</v>
      </c>
      <c r="G2126" s="9" t="s">
        <v>350</v>
      </c>
      <c r="H2126" s="9" t="s">
        <v>147</v>
      </c>
      <c r="I2126" s="9">
        <v>15</v>
      </c>
      <c r="J2126" s="9" t="s">
        <v>55</v>
      </c>
      <c r="K2126" s="9" t="s">
        <v>7</v>
      </c>
      <c r="L2126" s="9" t="s">
        <v>50</v>
      </c>
      <c r="M2126" s="9">
        <v>119740</v>
      </c>
      <c r="N2126" s="17" t="str">
        <f t="shared" si="189"/>
        <v>23_115-120</v>
      </c>
      <c r="O2126" s="17" t="str">
        <f t="shared" si="190"/>
        <v>11_110-120</v>
      </c>
      <c r="P2126" s="17" t="str">
        <f t="shared" si="191"/>
        <v>08_80&gt;</v>
      </c>
      <c r="Q2126" s="9" t="s">
        <v>957</v>
      </c>
      <c r="R2126" s="9" t="s">
        <v>954</v>
      </c>
      <c r="S2126" s="9">
        <f t="shared" si="193"/>
        <v>5148820</v>
      </c>
      <c r="T2126" s="9">
        <f t="shared" si="192"/>
        <v>69767</v>
      </c>
    </row>
    <row r="2127" spans="1:20" ht="14.45" x14ac:dyDescent="0.3">
      <c r="A2127" s="9">
        <v>299</v>
      </c>
      <c r="B2127" s="9" t="s">
        <v>14</v>
      </c>
      <c r="C2127" s="9" t="s">
        <v>616</v>
      </c>
      <c r="D2127" s="9" t="s">
        <v>222</v>
      </c>
      <c r="E2127" s="9" t="s">
        <v>223</v>
      </c>
      <c r="F2127" s="9" t="s">
        <v>5</v>
      </c>
      <c r="G2127" s="9" t="s">
        <v>518</v>
      </c>
      <c r="H2127" s="9" t="s">
        <v>555</v>
      </c>
      <c r="I2127" s="9">
        <v>17</v>
      </c>
      <c r="J2127" s="9" t="s">
        <v>8</v>
      </c>
      <c r="L2127" s="9" t="s">
        <v>50</v>
      </c>
      <c r="M2127" s="9">
        <v>91576</v>
      </c>
      <c r="N2127" s="17" t="str">
        <f t="shared" si="189"/>
        <v>18_90-95</v>
      </c>
      <c r="O2127" s="17" t="str">
        <f t="shared" si="190"/>
        <v>9_90-100</v>
      </c>
      <c r="P2127" s="17" t="str">
        <f t="shared" si="191"/>
        <v>08_80&gt;</v>
      </c>
      <c r="Q2127" s="9" t="s">
        <v>957</v>
      </c>
      <c r="R2127" s="9" t="s">
        <v>954</v>
      </c>
      <c r="S2127" s="9">
        <f t="shared" si="193"/>
        <v>27381224</v>
      </c>
      <c r="T2127" s="9">
        <f t="shared" si="192"/>
        <v>371019</v>
      </c>
    </row>
    <row r="2128" spans="1:20" ht="14.45" x14ac:dyDescent="0.3">
      <c r="A2128" s="9">
        <v>56</v>
      </c>
      <c r="B2128" s="9" t="s">
        <v>14</v>
      </c>
      <c r="C2128" s="9" t="s">
        <v>461</v>
      </c>
      <c r="D2128" s="9" t="s">
        <v>228</v>
      </c>
      <c r="E2128" s="9" t="s">
        <v>223</v>
      </c>
      <c r="F2128" s="9" t="s">
        <v>1</v>
      </c>
      <c r="G2128" s="9" t="s">
        <v>303</v>
      </c>
      <c r="H2128" s="9" t="s">
        <v>2</v>
      </c>
      <c r="I2128" s="9">
        <v>13</v>
      </c>
      <c r="J2128" s="9" t="s">
        <v>8</v>
      </c>
      <c r="K2128" s="9" t="s">
        <v>7</v>
      </c>
      <c r="L2128" s="9" t="s">
        <v>50</v>
      </c>
      <c r="M2128" s="9">
        <v>71379</v>
      </c>
      <c r="N2128" s="17" t="str">
        <f t="shared" si="189"/>
        <v>14_70-75</v>
      </c>
      <c r="O2128" s="17" t="str">
        <f t="shared" si="190"/>
        <v>7_70-80</v>
      </c>
      <c r="P2128" s="17" t="str">
        <f t="shared" si="191"/>
        <v>07_70-80</v>
      </c>
      <c r="Q2128" s="9" t="s">
        <v>957</v>
      </c>
      <c r="R2128" s="9" t="s">
        <v>954</v>
      </c>
      <c r="S2128" s="9">
        <f t="shared" si="193"/>
        <v>3997224</v>
      </c>
      <c r="T2128" s="9">
        <f t="shared" si="192"/>
        <v>54163</v>
      </c>
    </row>
    <row r="2129" spans="1:20" ht="14.45" x14ac:dyDescent="0.3">
      <c r="A2129" s="9">
        <v>48</v>
      </c>
      <c r="B2129" s="9" t="s">
        <v>14</v>
      </c>
      <c r="C2129" s="9" t="s">
        <v>578</v>
      </c>
      <c r="D2129" s="9" t="s">
        <v>222</v>
      </c>
      <c r="E2129" s="9" t="s">
        <v>223</v>
      </c>
      <c r="F2129" s="9" t="s">
        <v>5</v>
      </c>
      <c r="G2129" s="9" t="s">
        <v>518</v>
      </c>
      <c r="H2129" s="9" t="s">
        <v>555</v>
      </c>
      <c r="I2129" s="9">
        <v>15</v>
      </c>
      <c r="J2129" s="9" t="s">
        <v>8</v>
      </c>
      <c r="K2129" s="9" t="s">
        <v>7</v>
      </c>
      <c r="L2129" s="9" t="s">
        <v>50</v>
      </c>
      <c r="M2129" s="9">
        <v>87900</v>
      </c>
      <c r="N2129" s="17" t="str">
        <f t="shared" si="189"/>
        <v>17_85-90</v>
      </c>
      <c r="O2129" s="17" t="str">
        <f t="shared" si="190"/>
        <v>8_80-90</v>
      </c>
      <c r="P2129" s="17" t="str">
        <f t="shared" si="191"/>
        <v>08_80&gt;</v>
      </c>
      <c r="Q2129" s="9" t="s">
        <v>957</v>
      </c>
      <c r="R2129" s="9" t="s">
        <v>954</v>
      </c>
      <c r="S2129" s="9">
        <f t="shared" si="193"/>
        <v>4219200</v>
      </c>
      <c r="T2129" s="9">
        <f t="shared" si="192"/>
        <v>57171</v>
      </c>
    </row>
    <row r="2130" spans="1:20" ht="14.45" x14ac:dyDescent="0.3">
      <c r="A2130" s="9">
        <v>72</v>
      </c>
      <c r="B2130" s="9" t="s">
        <v>14</v>
      </c>
      <c r="C2130" s="9" t="s">
        <v>844</v>
      </c>
      <c r="D2130" s="9" t="s">
        <v>224</v>
      </c>
      <c r="E2130" s="9" t="s">
        <v>223</v>
      </c>
      <c r="F2130" s="9" t="s">
        <v>1</v>
      </c>
      <c r="G2130" s="9" t="s">
        <v>303</v>
      </c>
      <c r="H2130" s="9" t="s">
        <v>2</v>
      </c>
      <c r="I2130" s="9">
        <v>15</v>
      </c>
      <c r="J2130" s="9" t="s">
        <v>8</v>
      </c>
      <c r="K2130" s="9" t="s">
        <v>7</v>
      </c>
      <c r="L2130" s="9" t="s">
        <v>50</v>
      </c>
      <c r="M2130" s="9">
        <v>72853</v>
      </c>
      <c r="N2130" s="17" t="str">
        <f t="shared" si="189"/>
        <v>14_70-75</v>
      </c>
      <c r="O2130" s="17" t="str">
        <f t="shared" si="190"/>
        <v>7_70-80</v>
      </c>
      <c r="P2130" s="17" t="str">
        <f t="shared" si="191"/>
        <v>07_70-80</v>
      </c>
      <c r="Q2130" s="9" t="s">
        <v>957</v>
      </c>
      <c r="R2130" s="9" t="s">
        <v>954</v>
      </c>
      <c r="S2130" s="9">
        <f t="shared" si="193"/>
        <v>5245416</v>
      </c>
      <c r="T2130" s="9">
        <f t="shared" si="192"/>
        <v>71076</v>
      </c>
    </row>
    <row r="2131" spans="1:20" ht="14.45" x14ac:dyDescent="0.3">
      <c r="A2131" s="9">
        <v>19</v>
      </c>
      <c r="B2131" s="9" t="s">
        <v>14</v>
      </c>
      <c r="C2131" s="9" t="s">
        <v>101</v>
      </c>
      <c r="D2131" s="9" t="s">
        <v>224</v>
      </c>
      <c r="E2131" s="9" t="s">
        <v>227</v>
      </c>
      <c r="F2131" s="9" t="s">
        <v>5</v>
      </c>
      <c r="G2131" s="9" t="s">
        <v>93</v>
      </c>
      <c r="H2131" s="9" t="s">
        <v>2</v>
      </c>
      <c r="I2131" s="9">
        <v>15</v>
      </c>
      <c r="J2131" s="9" t="s">
        <v>8</v>
      </c>
      <c r="L2131" s="9" t="s">
        <v>50</v>
      </c>
      <c r="M2131" s="9">
        <v>53206</v>
      </c>
      <c r="N2131" s="17" t="str">
        <f t="shared" si="189"/>
        <v>10_50-55</v>
      </c>
      <c r="O2131" s="17" t="str">
        <f t="shared" si="190"/>
        <v>5_50-60</v>
      </c>
      <c r="P2131" s="17" t="str">
        <f t="shared" si="191"/>
        <v>05_50-60</v>
      </c>
      <c r="Q2131" s="9" t="s">
        <v>957</v>
      </c>
      <c r="R2131" s="9" t="s">
        <v>954</v>
      </c>
      <c r="S2131" s="9">
        <f t="shared" si="193"/>
        <v>1010914</v>
      </c>
      <c r="T2131" s="9">
        <f t="shared" si="192"/>
        <v>13698</v>
      </c>
    </row>
    <row r="2132" spans="1:20" ht="14.45" x14ac:dyDescent="0.3">
      <c r="A2132" s="9">
        <v>182</v>
      </c>
      <c r="B2132" s="9" t="s">
        <v>14</v>
      </c>
      <c r="C2132" s="9" t="s">
        <v>489</v>
      </c>
      <c r="D2132" s="9" t="s">
        <v>224</v>
      </c>
      <c r="E2132" s="9" t="s">
        <v>227</v>
      </c>
      <c r="F2132" s="9" t="s">
        <v>5</v>
      </c>
      <c r="G2132" s="9" t="s">
        <v>182</v>
      </c>
      <c r="H2132" s="9" t="s">
        <v>2</v>
      </c>
      <c r="I2132" s="9">
        <v>15</v>
      </c>
      <c r="J2132" s="9" t="s">
        <v>8</v>
      </c>
      <c r="L2132" s="9" t="s">
        <v>50</v>
      </c>
      <c r="M2132" s="9">
        <v>52594</v>
      </c>
      <c r="N2132" s="17" t="str">
        <f t="shared" si="189"/>
        <v>10_50-55</v>
      </c>
      <c r="O2132" s="17" t="str">
        <f t="shared" si="190"/>
        <v>5_50-60</v>
      </c>
      <c r="P2132" s="17" t="str">
        <f t="shared" si="191"/>
        <v>05_50-60</v>
      </c>
      <c r="Q2132" s="9" t="s">
        <v>957</v>
      </c>
      <c r="R2132" s="9" t="s">
        <v>954</v>
      </c>
      <c r="S2132" s="9">
        <f t="shared" si="193"/>
        <v>9572108</v>
      </c>
      <c r="T2132" s="9">
        <f t="shared" si="192"/>
        <v>129703</v>
      </c>
    </row>
    <row r="2133" spans="1:20" ht="14.45" x14ac:dyDescent="0.3">
      <c r="A2133" s="9">
        <v>1983</v>
      </c>
      <c r="B2133" s="9" t="s">
        <v>14</v>
      </c>
      <c r="C2133" s="9" t="s">
        <v>721</v>
      </c>
      <c r="D2133" s="9" t="s">
        <v>224</v>
      </c>
      <c r="E2133" s="9" t="s">
        <v>227</v>
      </c>
      <c r="F2133" s="9" t="s">
        <v>5</v>
      </c>
      <c r="G2133" s="9" t="s">
        <v>182</v>
      </c>
      <c r="H2133" s="9" t="s">
        <v>2</v>
      </c>
      <c r="I2133" s="9">
        <v>15</v>
      </c>
      <c r="J2133" s="9" t="s">
        <v>8</v>
      </c>
      <c r="L2133" s="9" t="s">
        <v>50</v>
      </c>
      <c r="M2133" s="9">
        <v>62352</v>
      </c>
      <c r="N2133" s="17" t="str">
        <f t="shared" si="189"/>
        <v>12_60-65</v>
      </c>
      <c r="O2133" s="17" t="str">
        <f t="shared" si="190"/>
        <v>6_60-70</v>
      </c>
      <c r="P2133" s="17" t="str">
        <f t="shared" si="191"/>
        <v>06_60-70</v>
      </c>
      <c r="Q2133" s="9" t="s">
        <v>957</v>
      </c>
      <c r="R2133" s="9" t="s">
        <v>954</v>
      </c>
      <c r="S2133" s="9">
        <f t="shared" si="193"/>
        <v>123644016</v>
      </c>
      <c r="T2133" s="9">
        <f t="shared" si="192"/>
        <v>1675393</v>
      </c>
    </row>
    <row r="2134" spans="1:20" ht="14.45" x14ac:dyDescent="0.3">
      <c r="A2134" s="9">
        <v>244</v>
      </c>
      <c r="B2134" s="9" t="s">
        <v>14</v>
      </c>
      <c r="C2134" s="9" t="s">
        <v>722</v>
      </c>
      <c r="D2134" s="9" t="s">
        <v>224</v>
      </c>
      <c r="E2134" s="9" t="s">
        <v>227</v>
      </c>
      <c r="F2134" s="9" t="s">
        <v>1</v>
      </c>
      <c r="G2134" s="9" t="s">
        <v>97</v>
      </c>
      <c r="H2134" s="9" t="s">
        <v>2</v>
      </c>
      <c r="I2134" s="9">
        <v>15</v>
      </c>
      <c r="J2134" s="9" t="s">
        <v>8</v>
      </c>
      <c r="L2134" s="9" t="s">
        <v>50</v>
      </c>
      <c r="M2134" s="9">
        <v>38241</v>
      </c>
      <c r="N2134" s="17" t="str">
        <f t="shared" si="189"/>
        <v>7_35-40</v>
      </c>
      <c r="O2134" s="17" t="str">
        <f t="shared" si="190"/>
        <v>3_30-40</v>
      </c>
      <c r="P2134" s="17" t="str">
        <f t="shared" si="191"/>
        <v>03_30-40</v>
      </c>
      <c r="Q2134" s="9" t="s">
        <v>957</v>
      </c>
      <c r="R2134" s="9" t="s">
        <v>954</v>
      </c>
      <c r="S2134" s="9">
        <f t="shared" si="193"/>
        <v>9330804</v>
      </c>
      <c r="T2134" s="9">
        <f t="shared" si="192"/>
        <v>126434</v>
      </c>
    </row>
    <row r="2135" spans="1:20" ht="14.45" x14ac:dyDescent="0.3">
      <c r="A2135" s="9">
        <v>3033</v>
      </c>
      <c r="B2135" s="9" t="s">
        <v>14</v>
      </c>
      <c r="C2135" s="9" t="s">
        <v>919</v>
      </c>
      <c r="D2135" s="9" t="s">
        <v>228</v>
      </c>
      <c r="E2135" s="9" t="s">
        <v>223</v>
      </c>
      <c r="F2135" s="9" t="s">
        <v>5</v>
      </c>
      <c r="G2135" s="9" t="s">
        <v>76</v>
      </c>
      <c r="H2135" s="9" t="s">
        <v>2</v>
      </c>
      <c r="I2135" s="9">
        <v>14</v>
      </c>
      <c r="J2135" s="9" t="s">
        <v>11</v>
      </c>
      <c r="L2135" s="9" t="s">
        <v>46</v>
      </c>
      <c r="M2135" s="9">
        <v>26515</v>
      </c>
      <c r="N2135" s="17" t="str">
        <f t="shared" si="189"/>
        <v>5_25-30</v>
      </c>
      <c r="O2135" s="17" t="str">
        <f t="shared" si="190"/>
        <v>2_20-30</v>
      </c>
      <c r="P2135" s="17" t="str">
        <f t="shared" si="191"/>
        <v>02_20-30</v>
      </c>
      <c r="Q2135" s="9" t="s">
        <v>957</v>
      </c>
      <c r="R2135" s="9" t="s">
        <v>954</v>
      </c>
      <c r="S2135" s="9">
        <f t="shared" si="193"/>
        <v>80419995</v>
      </c>
      <c r="T2135" s="9">
        <f t="shared" si="192"/>
        <v>1089702</v>
      </c>
    </row>
    <row r="2136" spans="1:20" ht="14.45" x14ac:dyDescent="0.3">
      <c r="A2136" s="9">
        <v>487</v>
      </c>
      <c r="B2136" s="9" t="s">
        <v>14</v>
      </c>
      <c r="C2136" s="9" t="s">
        <v>580</v>
      </c>
      <c r="D2136" s="9" t="s">
        <v>228</v>
      </c>
      <c r="E2136" s="9" t="s">
        <v>223</v>
      </c>
      <c r="F2136" s="9" t="s">
        <v>5</v>
      </c>
      <c r="G2136" s="9" t="s">
        <v>518</v>
      </c>
      <c r="H2136" s="9" t="s">
        <v>2</v>
      </c>
      <c r="I2136" s="9">
        <v>14</v>
      </c>
      <c r="J2136" s="9" t="s">
        <v>8</v>
      </c>
      <c r="L2136" s="9" t="s">
        <v>50</v>
      </c>
      <c r="M2136" s="9">
        <v>40699</v>
      </c>
      <c r="N2136" s="17" t="str">
        <f t="shared" si="189"/>
        <v>8_40-45</v>
      </c>
      <c r="O2136" s="17" t="str">
        <f t="shared" si="190"/>
        <v>4_40-50</v>
      </c>
      <c r="P2136" s="17" t="str">
        <f t="shared" si="191"/>
        <v>04_40-50</v>
      </c>
      <c r="Q2136" s="9" t="s">
        <v>957</v>
      </c>
      <c r="R2136" s="9" t="s">
        <v>954</v>
      </c>
      <c r="S2136" s="9">
        <f t="shared" si="193"/>
        <v>19820413</v>
      </c>
      <c r="T2136" s="9">
        <f t="shared" si="192"/>
        <v>268569</v>
      </c>
    </row>
    <row r="2137" spans="1:20" ht="14.45" x14ac:dyDescent="0.3">
      <c r="A2137" s="9">
        <v>3702</v>
      </c>
      <c r="B2137" s="9" t="s">
        <v>14</v>
      </c>
      <c r="C2137" s="9" t="s">
        <v>496</v>
      </c>
      <c r="D2137" s="9" t="s">
        <v>228</v>
      </c>
      <c r="E2137" s="9" t="s">
        <v>223</v>
      </c>
      <c r="F2137" s="9" t="s">
        <v>1</v>
      </c>
      <c r="G2137" s="9" t="s">
        <v>303</v>
      </c>
      <c r="H2137" s="9" t="s">
        <v>2</v>
      </c>
      <c r="I2137" s="9">
        <v>14</v>
      </c>
      <c r="J2137" s="9" t="s">
        <v>11</v>
      </c>
      <c r="L2137" s="9" t="s">
        <v>50</v>
      </c>
      <c r="M2137" s="9">
        <v>33479</v>
      </c>
      <c r="N2137" s="17" t="str">
        <f t="shared" si="189"/>
        <v>6_30-35</v>
      </c>
      <c r="O2137" s="17" t="str">
        <f t="shared" si="190"/>
        <v>3_30-40</v>
      </c>
      <c r="P2137" s="17" t="str">
        <f t="shared" si="191"/>
        <v>03_30-40</v>
      </c>
      <c r="Q2137" s="9" t="s">
        <v>957</v>
      </c>
      <c r="R2137" s="9" t="s">
        <v>954</v>
      </c>
      <c r="S2137" s="9">
        <f t="shared" si="193"/>
        <v>123939258</v>
      </c>
      <c r="T2137" s="9">
        <f t="shared" si="192"/>
        <v>1679394</v>
      </c>
    </row>
    <row r="2138" spans="1:20" ht="14.45" x14ac:dyDescent="0.3">
      <c r="A2138" s="9">
        <v>4160</v>
      </c>
      <c r="B2138" s="9" t="s">
        <v>14</v>
      </c>
      <c r="C2138" s="9" t="s">
        <v>920</v>
      </c>
      <c r="D2138" s="9" t="s">
        <v>228</v>
      </c>
      <c r="E2138" s="9" t="s">
        <v>223</v>
      </c>
      <c r="F2138" s="9" t="s">
        <v>1</v>
      </c>
      <c r="G2138" s="9" t="s">
        <v>823</v>
      </c>
      <c r="H2138" s="9" t="s">
        <v>2</v>
      </c>
      <c r="I2138" s="9">
        <v>14</v>
      </c>
      <c r="J2138" s="9" t="s">
        <v>8</v>
      </c>
      <c r="L2138" s="9" t="s">
        <v>50</v>
      </c>
      <c r="M2138" s="9">
        <v>44304</v>
      </c>
      <c r="N2138" s="17" t="str">
        <f t="shared" si="189"/>
        <v>8_40-45</v>
      </c>
      <c r="O2138" s="17" t="str">
        <f t="shared" si="190"/>
        <v>4_40-50</v>
      </c>
      <c r="P2138" s="17" t="str">
        <f t="shared" si="191"/>
        <v>04_40-50</v>
      </c>
      <c r="Q2138" s="9" t="s">
        <v>957</v>
      </c>
      <c r="R2138" s="9" t="s">
        <v>954</v>
      </c>
      <c r="S2138" s="9">
        <f t="shared" si="193"/>
        <v>184304640</v>
      </c>
      <c r="T2138" s="9">
        <f t="shared" si="192"/>
        <v>2497353</v>
      </c>
    </row>
    <row r="2139" spans="1:20" ht="14.45" x14ac:dyDescent="0.3">
      <c r="A2139" s="9">
        <v>4</v>
      </c>
      <c r="B2139" s="9" t="s">
        <v>14</v>
      </c>
      <c r="C2139" s="9" t="s">
        <v>113</v>
      </c>
      <c r="D2139" s="9" t="s">
        <v>224</v>
      </c>
      <c r="E2139" s="9" t="s">
        <v>223</v>
      </c>
      <c r="F2139" s="9" t="s">
        <v>1</v>
      </c>
      <c r="G2139" s="9" t="s">
        <v>97</v>
      </c>
      <c r="H2139" s="9" t="s">
        <v>2</v>
      </c>
      <c r="I2139" s="9">
        <v>15</v>
      </c>
      <c r="J2139" s="9" t="s">
        <v>11</v>
      </c>
      <c r="L2139" s="9" t="s">
        <v>50</v>
      </c>
      <c r="M2139" s="9">
        <v>41540</v>
      </c>
      <c r="N2139" s="17" t="str">
        <f t="shared" si="189"/>
        <v>8_40-45</v>
      </c>
      <c r="O2139" s="17" t="str">
        <f t="shared" si="190"/>
        <v>4_40-50</v>
      </c>
      <c r="P2139" s="17" t="str">
        <f t="shared" si="191"/>
        <v>04_40-50</v>
      </c>
      <c r="Q2139" s="9" t="s">
        <v>957</v>
      </c>
      <c r="R2139" s="9" t="s">
        <v>954</v>
      </c>
      <c r="S2139" s="9">
        <f t="shared" si="193"/>
        <v>166160</v>
      </c>
      <c r="T2139" s="9">
        <f t="shared" si="192"/>
        <v>2251</v>
      </c>
    </row>
    <row r="2140" spans="1:20" ht="14.45" x14ac:dyDescent="0.3">
      <c r="A2140" s="9">
        <v>3461</v>
      </c>
      <c r="B2140" s="9" t="s">
        <v>14</v>
      </c>
      <c r="C2140" s="9" t="s">
        <v>497</v>
      </c>
      <c r="D2140" s="9" t="s">
        <v>224</v>
      </c>
      <c r="E2140" s="9" t="s">
        <v>223</v>
      </c>
      <c r="F2140" s="9" t="s">
        <v>5</v>
      </c>
      <c r="G2140" s="9" t="s">
        <v>169</v>
      </c>
      <c r="H2140" s="9" t="s">
        <v>2</v>
      </c>
      <c r="I2140" s="9">
        <v>15</v>
      </c>
      <c r="J2140" s="9" t="s">
        <v>11</v>
      </c>
      <c r="L2140" s="9" t="s">
        <v>50</v>
      </c>
      <c r="M2140" s="9">
        <v>36757</v>
      </c>
      <c r="N2140" s="17" t="str">
        <f t="shared" si="189"/>
        <v>7_35-40</v>
      </c>
      <c r="O2140" s="17" t="str">
        <f t="shared" si="190"/>
        <v>3_30-40</v>
      </c>
      <c r="P2140" s="17" t="str">
        <f t="shared" si="191"/>
        <v>03_30-40</v>
      </c>
      <c r="Q2140" s="9" t="s">
        <v>957</v>
      </c>
      <c r="R2140" s="9" t="s">
        <v>954</v>
      </c>
      <c r="S2140" s="9">
        <f t="shared" si="193"/>
        <v>127215977</v>
      </c>
      <c r="T2140" s="9">
        <f t="shared" si="192"/>
        <v>1723794</v>
      </c>
    </row>
    <row r="2141" spans="1:20" ht="14.45" x14ac:dyDescent="0.3">
      <c r="A2141" s="9">
        <v>76</v>
      </c>
      <c r="B2141" s="9" t="s">
        <v>14</v>
      </c>
      <c r="C2141" s="9" t="s">
        <v>849</v>
      </c>
      <c r="D2141" s="9" t="s">
        <v>224</v>
      </c>
      <c r="E2141" s="9" t="s">
        <v>223</v>
      </c>
      <c r="F2141" s="9" t="s">
        <v>5</v>
      </c>
      <c r="G2141" s="9" t="s">
        <v>182</v>
      </c>
      <c r="H2141" s="9" t="s">
        <v>2</v>
      </c>
      <c r="I2141" s="9">
        <v>15</v>
      </c>
      <c r="J2141" s="9" t="s">
        <v>8</v>
      </c>
      <c r="L2141" s="9" t="s">
        <v>50</v>
      </c>
      <c r="M2141" s="9">
        <v>43991</v>
      </c>
      <c r="N2141" s="17" t="str">
        <f t="shared" si="189"/>
        <v>8_40-45</v>
      </c>
      <c r="O2141" s="17" t="str">
        <f t="shared" si="190"/>
        <v>4_40-50</v>
      </c>
      <c r="P2141" s="17" t="str">
        <f t="shared" si="191"/>
        <v>04_40-50</v>
      </c>
      <c r="Q2141" s="9" t="s">
        <v>957</v>
      </c>
      <c r="R2141" s="9" t="s">
        <v>954</v>
      </c>
      <c r="S2141" s="9">
        <f t="shared" si="193"/>
        <v>3343316</v>
      </c>
      <c r="T2141" s="9">
        <f t="shared" si="192"/>
        <v>45302</v>
      </c>
    </row>
    <row r="2142" spans="1:20" ht="14.45" x14ac:dyDescent="0.3">
      <c r="A2142" s="9">
        <v>2663</v>
      </c>
      <c r="B2142" s="9" t="s">
        <v>14</v>
      </c>
      <c r="C2142" s="9" t="s">
        <v>498</v>
      </c>
      <c r="D2142" s="9" t="s">
        <v>224</v>
      </c>
      <c r="E2142" s="9" t="s">
        <v>223</v>
      </c>
      <c r="F2142" s="9" t="s">
        <v>1</v>
      </c>
      <c r="G2142" s="9" t="s">
        <v>97</v>
      </c>
      <c r="H2142" s="9" t="s">
        <v>2</v>
      </c>
      <c r="I2142" s="9">
        <v>15</v>
      </c>
      <c r="J2142" s="9" t="s">
        <v>8</v>
      </c>
      <c r="L2142" s="9" t="s">
        <v>50</v>
      </c>
      <c r="M2142" s="9">
        <v>35390</v>
      </c>
      <c r="N2142" s="17" t="str">
        <f t="shared" si="189"/>
        <v>7_35-40</v>
      </c>
      <c r="O2142" s="17" t="str">
        <f t="shared" si="190"/>
        <v>3_30-40</v>
      </c>
      <c r="P2142" s="17" t="str">
        <f t="shared" si="191"/>
        <v>03_30-40</v>
      </c>
      <c r="Q2142" s="9" t="s">
        <v>957</v>
      </c>
      <c r="R2142" s="9" t="s">
        <v>954</v>
      </c>
      <c r="S2142" s="9">
        <f t="shared" si="193"/>
        <v>94243570</v>
      </c>
      <c r="T2142" s="9">
        <f t="shared" si="192"/>
        <v>1277013</v>
      </c>
    </row>
    <row r="2143" spans="1:20" ht="14.45" x14ac:dyDescent="0.3">
      <c r="A2143" s="9">
        <v>8679</v>
      </c>
      <c r="B2143" s="9" t="s">
        <v>14</v>
      </c>
      <c r="C2143" s="9" t="s">
        <v>359</v>
      </c>
      <c r="D2143" s="9" t="s">
        <v>224</v>
      </c>
      <c r="E2143" s="9" t="s">
        <v>223</v>
      </c>
      <c r="F2143" s="9" t="s">
        <v>1</v>
      </c>
      <c r="G2143" s="9" t="s">
        <v>97</v>
      </c>
      <c r="H2143" s="9" t="s">
        <v>2</v>
      </c>
      <c r="I2143" s="9">
        <v>15</v>
      </c>
      <c r="J2143" s="9" t="s">
        <v>8</v>
      </c>
      <c r="L2143" s="9" t="s">
        <v>50</v>
      </c>
      <c r="M2143" s="9">
        <v>37481</v>
      </c>
      <c r="N2143" s="17" t="str">
        <f t="shared" si="189"/>
        <v>7_35-40</v>
      </c>
      <c r="O2143" s="17" t="str">
        <f t="shared" si="190"/>
        <v>3_30-40</v>
      </c>
      <c r="P2143" s="17" t="str">
        <f t="shared" si="191"/>
        <v>03_30-40</v>
      </c>
      <c r="Q2143" s="9" t="s">
        <v>957</v>
      </c>
      <c r="R2143" s="9" t="s">
        <v>954</v>
      </c>
      <c r="S2143" s="9">
        <f t="shared" si="193"/>
        <v>325297599</v>
      </c>
      <c r="T2143" s="9">
        <f t="shared" si="192"/>
        <v>4407827</v>
      </c>
    </row>
    <row r="2144" spans="1:20" ht="14.45" x14ac:dyDescent="0.3">
      <c r="A2144" s="9">
        <v>419</v>
      </c>
      <c r="B2144" s="9" t="s">
        <v>14</v>
      </c>
      <c r="C2144" s="9" t="s">
        <v>982</v>
      </c>
      <c r="D2144" s="9" t="s">
        <v>224</v>
      </c>
      <c r="E2144" s="9" t="s">
        <v>223</v>
      </c>
      <c r="F2144" s="9" t="s">
        <v>1</v>
      </c>
      <c r="G2144" s="9" t="s">
        <v>823</v>
      </c>
      <c r="H2144" s="9" t="s">
        <v>2</v>
      </c>
      <c r="I2144" s="9">
        <v>15</v>
      </c>
      <c r="J2144" s="9" t="s">
        <v>8</v>
      </c>
      <c r="L2144" s="9" t="s">
        <v>50</v>
      </c>
      <c r="M2144" s="9">
        <v>41923</v>
      </c>
      <c r="N2144" s="17" t="str">
        <f t="shared" si="189"/>
        <v>8_40-45</v>
      </c>
      <c r="O2144" s="17" t="str">
        <f t="shared" si="190"/>
        <v>4_40-50</v>
      </c>
      <c r="P2144" s="17" t="str">
        <f t="shared" si="191"/>
        <v>04_40-50</v>
      </c>
      <c r="Q2144" s="9" t="s">
        <v>957</v>
      </c>
      <c r="R2144" s="9" t="s">
        <v>954</v>
      </c>
      <c r="S2144" s="9">
        <f t="shared" si="193"/>
        <v>17565737</v>
      </c>
      <c r="T2144" s="9">
        <f t="shared" si="192"/>
        <v>238018</v>
      </c>
    </row>
    <row r="2145" spans="1:20" ht="14.45" x14ac:dyDescent="0.3">
      <c r="A2145" s="9">
        <v>8</v>
      </c>
      <c r="B2145" s="9" t="s">
        <v>14</v>
      </c>
      <c r="C2145" s="9" t="s">
        <v>309</v>
      </c>
      <c r="D2145" s="9" t="s">
        <v>224</v>
      </c>
      <c r="E2145" s="9" t="s">
        <v>223</v>
      </c>
      <c r="F2145" s="9" t="s">
        <v>5</v>
      </c>
      <c r="G2145" s="9" t="s">
        <v>182</v>
      </c>
      <c r="H2145" s="9" t="s">
        <v>2</v>
      </c>
      <c r="I2145" s="9">
        <v>15</v>
      </c>
      <c r="J2145" s="9" t="s">
        <v>11</v>
      </c>
      <c r="L2145" s="9" t="s">
        <v>50</v>
      </c>
      <c r="M2145" s="9">
        <v>44349</v>
      </c>
      <c r="N2145" s="17" t="str">
        <f t="shared" si="189"/>
        <v>8_40-45</v>
      </c>
      <c r="O2145" s="17" t="str">
        <f t="shared" si="190"/>
        <v>4_40-50</v>
      </c>
      <c r="P2145" s="17" t="str">
        <f t="shared" si="191"/>
        <v>04_40-50</v>
      </c>
      <c r="Q2145" s="9" t="s">
        <v>957</v>
      </c>
      <c r="R2145" s="9" t="s">
        <v>954</v>
      </c>
      <c r="S2145" s="9">
        <f t="shared" si="193"/>
        <v>354792</v>
      </c>
      <c r="T2145" s="9">
        <f t="shared" si="192"/>
        <v>4807</v>
      </c>
    </row>
    <row r="2146" spans="1:20" ht="14.45" x14ac:dyDescent="0.3">
      <c r="A2146" s="9">
        <v>1451</v>
      </c>
      <c r="B2146" s="9" t="s">
        <v>14</v>
      </c>
      <c r="C2146" s="9" t="s">
        <v>582</v>
      </c>
      <c r="D2146" s="9" t="s">
        <v>224</v>
      </c>
      <c r="E2146" s="9" t="s">
        <v>223</v>
      </c>
      <c r="F2146" s="9" t="s">
        <v>5</v>
      </c>
      <c r="G2146" s="9" t="s">
        <v>518</v>
      </c>
      <c r="H2146" s="9" t="s">
        <v>2</v>
      </c>
      <c r="I2146" s="9">
        <v>15</v>
      </c>
      <c r="J2146" s="9" t="s">
        <v>8</v>
      </c>
      <c r="L2146" s="9" t="s">
        <v>50</v>
      </c>
      <c r="M2146" s="9">
        <v>45183</v>
      </c>
      <c r="N2146" s="17" t="str">
        <f t="shared" si="189"/>
        <v>9_45-50</v>
      </c>
      <c r="O2146" s="17" t="str">
        <f t="shared" si="190"/>
        <v>4_40-50</v>
      </c>
      <c r="P2146" s="17" t="str">
        <f t="shared" si="191"/>
        <v>04_40-50</v>
      </c>
      <c r="Q2146" s="9" t="s">
        <v>957</v>
      </c>
      <c r="R2146" s="9" t="s">
        <v>954</v>
      </c>
      <c r="S2146" s="9">
        <f t="shared" si="193"/>
        <v>65560533</v>
      </c>
      <c r="T2146" s="9">
        <f t="shared" si="192"/>
        <v>888354</v>
      </c>
    </row>
    <row r="2147" spans="1:20" ht="14.45" x14ac:dyDescent="0.3">
      <c r="A2147" s="9">
        <v>1247</v>
      </c>
      <c r="B2147" s="9" t="s">
        <v>14</v>
      </c>
      <c r="C2147" s="9" t="s">
        <v>921</v>
      </c>
      <c r="D2147" s="9" t="s">
        <v>224</v>
      </c>
      <c r="E2147" s="9" t="s">
        <v>223</v>
      </c>
      <c r="F2147" s="9" t="s">
        <v>5</v>
      </c>
      <c r="G2147" s="9" t="s">
        <v>798</v>
      </c>
      <c r="H2147" s="9" t="s">
        <v>2</v>
      </c>
      <c r="I2147" s="9">
        <v>15</v>
      </c>
      <c r="J2147" s="9" t="s">
        <v>8</v>
      </c>
      <c r="L2147" s="9" t="s">
        <v>46</v>
      </c>
      <c r="M2147" s="9">
        <v>33300</v>
      </c>
      <c r="N2147" s="17" t="str">
        <f t="shared" si="189"/>
        <v>6_30-35</v>
      </c>
      <c r="O2147" s="17" t="str">
        <f t="shared" si="190"/>
        <v>3_30-40</v>
      </c>
      <c r="P2147" s="17" t="str">
        <f t="shared" si="191"/>
        <v>03_30-40</v>
      </c>
      <c r="Q2147" s="9" t="s">
        <v>957</v>
      </c>
      <c r="R2147" s="9" t="s">
        <v>954</v>
      </c>
      <c r="S2147" s="9">
        <f t="shared" si="193"/>
        <v>41525100</v>
      </c>
      <c r="T2147" s="9">
        <f t="shared" si="192"/>
        <v>562671</v>
      </c>
    </row>
    <row r="2148" spans="1:20" ht="14.45" x14ac:dyDescent="0.3">
      <c r="A2148" s="9">
        <v>4</v>
      </c>
      <c r="B2148" s="9" t="s">
        <v>14</v>
      </c>
      <c r="C2148" s="9" t="s">
        <v>366</v>
      </c>
      <c r="D2148" s="9" t="s">
        <v>222</v>
      </c>
      <c r="E2148" s="9" t="s">
        <v>223</v>
      </c>
      <c r="F2148" s="9" t="s">
        <v>5</v>
      </c>
      <c r="G2148" s="9" t="s">
        <v>182</v>
      </c>
      <c r="H2148" s="9" t="s">
        <v>367</v>
      </c>
      <c r="I2148" s="9">
        <v>17</v>
      </c>
      <c r="J2148" s="9" t="s">
        <v>8</v>
      </c>
      <c r="L2148" s="9" t="s">
        <v>50</v>
      </c>
      <c r="M2148" s="9">
        <v>51965</v>
      </c>
      <c r="N2148" s="17" t="str">
        <f t="shared" si="189"/>
        <v>10_50-55</v>
      </c>
      <c r="O2148" s="17" t="str">
        <f t="shared" si="190"/>
        <v>5_50-60</v>
      </c>
      <c r="P2148" s="17" t="str">
        <f t="shared" si="191"/>
        <v>05_50-60</v>
      </c>
      <c r="Q2148" s="9" t="s">
        <v>957</v>
      </c>
      <c r="R2148" s="9" t="s">
        <v>954</v>
      </c>
      <c r="S2148" s="9">
        <f t="shared" si="193"/>
        <v>207860</v>
      </c>
      <c r="T2148" s="9">
        <f t="shared" si="192"/>
        <v>2817</v>
      </c>
    </row>
    <row r="2149" spans="1:20" ht="14.45" x14ac:dyDescent="0.3">
      <c r="A2149" s="9">
        <v>168</v>
      </c>
      <c r="B2149" s="9" t="s">
        <v>14</v>
      </c>
      <c r="C2149" s="9" t="s">
        <v>583</v>
      </c>
      <c r="D2149" s="9" t="s">
        <v>222</v>
      </c>
      <c r="E2149" s="9" t="s">
        <v>223</v>
      </c>
      <c r="F2149" s="9" t="s">
        <v>5</v>
      </c>
      <c r="G2149" s="9" t="s">
        <v>518</v>
      </c>
      <c r="H2149" s="9" t="s">
        <v>398</v>
      </c>
      <c r="I2149" s="9">
        <v>17</v>
      </c>
      <c r="J2149" s="9" t="s">
        <v>8</v>
      </c>
      <c r="L2149" s="9" t="s">
        <v>50</v>
      </c>
      <c r="M2149" s="9">
        <v>55840</v>
      </c>
      <c r="N2149" s="17" t="str">
        <f t="shared" si="189"/>
        <v>11_55-60</v>
      </c>
      <c r="O2149" s="17" t="str">
        <f t="shared" si="190"/>
        <v>5_50-60</v>
      </c>
      <c r="P2149" s="17" t="str">
        <f t="shared" si="191"/>
        <v>05_50-60</v>
      </c>
      <c r="Q2149" s="9" t="s">
        <v>957</v>
      </c>
      <c r="R2149" s="9" t="s">
        <v>954</v>
      </c>
      <c r="S2149" s="9">
        <f t="shared" si="193"/>
        <v>9381120</v>
      </c>
      <c r="T2149" s="9">
        <f t="shared" si="192"/>
        <v>127115</v>
      </c>
    </row>
    <row r="2150" spans="1:20" ht="14.45" x14ac:dyDescent="0.3">
      <c r="A2150" s="9">
        <v>120</v>
      </c>
      <c r="B2150" s="9" t="s">
        <v>14</v>
      </c>
      <c r="C2150" s="9" t="s">
        <v>368</v>
      </c>
      <c r="D2150" s="9" t="s">
        <v>224</v>
      </c>
      <c r="E2150" s="9" t="s">
        <v>223</v>
      </c>
      <c r="F2150" s="9" t="s">
        <v>1</v>
      </c>
      <c r="G2150" s="9" t="s">
        <v>97</v>
      </c>
      <c r="H2150" s="9" t="s">
        <v>2</v>
      </c>
      <c r="I2150" s="9">
        <v>17</v>
      </c>
      <c r="J2150" s="9" t="s">
        <v>12</v>
      </c>
      <c r="L2150" s="9" t="s">
        <v>50</v>
      </c>
      <c r="M2150" s="9">
        <v>42813</v>
      </c>
      <c r="N2150" s="17" t="str">
        <f t="shared" si="189"/>
        <v>8_40-45</v>
      </c>
      <c r="O2150" s="17" t="str">
        <f t="shared" si="190"/>
        <v>4_40-50</v>
      </c>
      <c r="P2150" s="17" t="str">
        <f t="shared" si="191"/>
        <v>04_40-50</v>
      </c>
      <c r="Q2150" s="9" t="s">
        <v>957</v>
      </c>
      <c r="R2150" s="9" t="s">
        <v>954</v>
      </c>
      <c r="S2150" s="9">
        <f t="shared" si="193"/>
        <v>5137560</v>
      </c>
      <c r="T2150" s="9">
        <f t="shared" si="192"/>
        <v>69615</v>
      </c>
    </row>
    <row r="2151" spans="1:20" ht="14.45" x14ac:dyDescent="0.3">
      <c r="A2151" s="9">
        <v>2204</v>
      </c>
      <c r="B2151" s="9" t="s">
        <v>14</v>
      </c>
      <c r="C2151" s="9" t="s">
        <v>853</v>
      </c>
      <c r="D2151" s="9" t="s">
        <v>224</v>
      </c>
      <c r="E2151" s="9" t="s">
        <v>223</v>
      </c>
      <c r="F2151" s="9" t="s">
        <v>1</v>
      </c>
      <c r="G2151" s="9" t="s">
        <v>303</v>
      </c>
      <c r="H2151" s="9" t="s">
        <v>2</v>
      </c>
      <c r="I2151" s="9">
        <v>17</v>
      </c>
      <c r="J2151" s="9" t="s">
        <v>8</v>
      </c>
      <c r="L2151" s="9" t="s">
        <v>50</v>
      </c>
      <c r="M2151" s="9">
        <v>51615</v>
      </c>
      <c r="N2151" s="17" t="str">
        <f t="shared" si="189"/>
        <v>10_50-55</v>
      </c>
      <c r="O2151" s="17" t="str">
        <f t="shared" si="190"/>
        <v>5_50-60</v>
      </c>
      <c r="P2151" s="17" t="str">
        <f t="shared" si="191"/>
        <v>05_50-60</v>
      </c>
      <c r="Q2151" s="9" t="s">
        <v>957</v>
      </c>
      <c r="R2151" s="9" t="s">
        <v>954</v>
      </c>
      <c r="S2151" s="9">
        <f t="shared" si="193"/>
        <v>113759460</v>
      </c>
      <c r="T2151" s="9">
        <f t="shared" si="192"/>
        <v>1541456</v>
      </c>
    </row>
    <row r="2152" spans="1:20" ht="14.45" x14ac:dyDescent="0.3">
      <c r="A2152" s="9">
        <v>23</v>
      </c>
      <c r="B2152" s="9" t="s">
        <v>14</v>
      </c>
      <c r="C2152" s="9" t="s">
        <v>460</v>
      </c>
      <c r="D2152" s="9" t="s">
        <v>225</v>
      </c>
      <c r="E2152" s="9" t="s">
        <v>223</v>
      </c>
      <c r="F2152" s="9" t="s">
        <v>5</v>
      </c>
      <c r="G2152" s="9" t="s">
        <v>350</v>
      </c>
      <c r="H2152" s="9" t="s">
        <v>147</v>
      </c>
      <c r="I2152" s="9">
        <v>15</v>
      </c>
      <c r="J2152" s="9" t="s">
        <v>8</v>
      </c>
      <c r="L2152" s="9" t="s">
        <v>50</v>
      </c>
      <c r="M2152" s="9">
        <v>114262</v>
      </c>
      <c r="N2152" s="17" t="str">
        <f t="shared" si="189"/>
        <v>22_110-115</v>
      </c>
      <c r="O2152" s="17" t="str">
        <f t="shared" si="190"/>
        <v>11_110-120</v>
      </c>
      <c r="P2152" s="17" t="str">
        <f t="shared" si="191"/>
        <v>08_80&gt;</v>
      </c>
      <c r="Q2152" s="9" t="s">
        <v>957</v>
      </c>
      <c r="R2152" s="9" t="s">
        <v>954</v>
      </c>
      <c r="S2152" s="9">
        <f t="shared" si="193"/>
        <v>2628026</v>
      </c>
      <c r="T2152" s="9">
        <f t="shared" si="192"/>
        <v>35610</v>
      </c>
    </row>
    <row r="2153" spans="1:20" ht="14.45" x14ac:dyDescent="0.3">
      <c r="A2153" s="9">
        <v>228</v>
      </c>
      <c r="B2153" s="9" t="s">
        <v>14</v>
      </c>
      <c r="C2153" s="9" t="s">
        <v>983</v>
      </c>
      <c r="D2153" s="9" t="s">
        <v>225</v>
      </c>
      <c r="E2153" s="9" t="s">
        <v>223</v>
      </c>
      <c r="F2153" s="9" t="s">
        <v>1</v>
      </c>
      <c r="G2153" s="9" t="s">
        <v>661</v>
      </c>
      <c r="H2153" s="9" t="s">
        <v>658</v>
      </c>
      <c r="I2153" s="9">
        <v>15</v>
      </c>
      <c r="J2153" s="9" t="s">
        <v>8</v>
      </c>
      <c r="L2153" s="9" t="s">
        <v>50</v>
      </c>
      <c r="M2153" s="9">
        <v>175990</v>
      </c>
      <c r="N2153" s="17" t="str">
        <f t="shared" si="189"/>
        <v>35_175-180</v>
      </c>
      <c r="O2153" s="17" t="str">
        <f t="shared" si="190"/>
        <v>17_170-180</v>
      </c>
      <c r="P2153" s="17" t="str">
        <f t="shared" si="191"/>
        <v>08_80&gt;</v>
      </c>
      <c r="Q2153" s="9" t="s">
        <v>957</v>
      </c>
      <c r="R2153" s="9" t="s">
        <v>954</v>
      </c>
      <c r="S2153" s="9">
        <f t="shared" si="193"/>
        <v>40125720</v>
      </c>
      <c r="T2153" s="9">
        <f t="shared" si="192"/>
        <v>543709</v>
      </c>
    </row>
    <row r="2154" spans="1:20" ht="14.45" x14ac:dyDescent="0.3">
      <c r="A2154" s="9">
        <v>156</v>
      </c>
      <c r="B2154" s="9" t="s">
        <v>14</v>
      </c>
      <c r="C2154" s="9" t="s">
        <v>584</v>
      </c>
      <c r="D2154" s="9" t="s">
        <v>228</v>
      </c>
      <c r="E2154" s="9" t="s">
        <v>223</v>
      </c>
      <c r="F2154" s="9" t="s">
        <v>5</v>
      </c>
      <c r="G2154" s="9" t="s">
        <v>518</v>
      </c>
      <c r="H2154" s="9" t="s">
        <v>2</v>
      </c>
      <c r="I2154" s="9">
        <v>13</v>
      </c>
      <c r="J2154" s="9" t="s">
        <v>8</v>
      </c>
      <c r="L2154" s="9" t="s">
        <v>50</v>
      </c>
      <c r="M2154" s="9">
        <v>54521</v>
      </c>
      <c r="N2154" s="17" t="str">
        <f t="shared" si="189"/>
        <v>10_50-55</v>
      </c>
      <c r="O2154" s="17" t="str">
        <f t="shared" si="190"/>
        <v>5_50-60</v>
      </c>
      <c r="P2154" s="17" t="str">
        <f t="shared" si="191"/>
        <v>05_50-60</v>
      </c>
      <c r="Q2154" s="9" t="s">
        <v>957</v>
      </c>
      <c r="R2154" s="9" t="s">
        <v>954</v>
      </c>
      <c r="S2154" s="9">
        <f t="shared" si="193"/>
        <v>8505276</v>
      </c>
      <c r="T2154" s="9">
        <f t="shared" si="192"/>
        <v>115248</v>
      </c>
    </row>
    <row r="2155" spans="1:20" ht="14.45" x14ac:dyDescent="0.3">
      <c r="A2155" s="9">
        <v>291</v>
      </c>
      <c r="B2155" s="9" t="s">
        <v>14</v>
      </c>
      <c r="C2155" s="9" t="s">
        <v>725</v>
      </c>
      <c r="D2155" s="9" t="s">
        <v>228</v>
      </c>
      <c r="E2155" s="9" t="s">
        <v>223</v>
      </c>
      <c r="F2155" s="9" t="s">
        <v>5</v>
      </c>
      <c r="G2155" s="9" t="s">
        <v>518</v>
      </c>
      <c r="H2155" s="9" t="s">
        <v>2</v>
      </c>
      <c r="I2155" s="9">
        <v>14</v>
      </c>
      <c r="J2155" s="9" t="s">
        <v>8</v>
      </c>
      <c r="L2155" s="9" t="s">
        <v>50</v>
      </c>
      <c r="M2155" s="9">
        <v>54069</v>
      </c>
      <c r="N2155" s="17" t="str">
        <f t="shared" si="189"/>
        <v>10_50-55</v>
      </c>
      <c r="O2155" s="17" t="str">
        <f t="shared" si="190"/>
        <v>5_50-60</v>
      </c>
      <c r="P2155" s="17" t="str">
        <f t="shared" si="191"/>
        <v>05_50-60</v>
      </c>
      <c r="Q2155" s="9" t="s">
        <v>957</v>
      </c>
      <c r="R2155" s="9" t="s">
        <v>954</v>
      </c>
      <c r="S2155" s="9">
        <f t="shared" si="193"/>
        <v>15734079</v>
      </c>
      <c r="T2155" s="9">
        <f t="shared" si="192"/>
        <v>213199</v>
      </c>
    </row>
    <row r="2156" spans="1:20" ht="14.45" x14ac:dyDescent="0.3">
      <c r="A2156" s="9">
        <v>745</v>
      </c>
      <c r="B2156" s="9" t="s">
        <v>14</v>
      </c>
      <c r="C2156" s="9" t="s">
        <v>362</v>
      </c>
      <c r="D2156" s="9" t="s">
        <v>225</v>
      </c>
      <c r="E2156" s="9" t="s">
        <v>223</v>
      </c>
      <c r="F2156" s="9" t="s">
        <v>5</v>
      </c>
      <c r="G2156" s="9" t="s">
        <v>350</v>
      </c>
      <c r="H2156" s="9" t="s">
        <v>197</v>
      </c>
      <c r="I2156" s="9">
        <v>15</v>
      </c>
      <c r="J2156" s="9" t="s">
        <v>8</v>
      </c>
      <c r="L2156" s="9" t="s">
        <v>50</v>
      </c>
      <c r="M2156" s="9">
        <v>77677</v>
      </c>
      <c r="N2156" s="17" t="str">
        <f t="shared" si="189"/>
        <v>15_75-80</v>
      </c>
      <c r="O2156" s="17" t="str">
        <f t="shared" si="190"/>
        <v>7_70-80</v>
      </c>
      <c r="P2156" s="17" t="str">
        <f t="shared" si="191"/>
        <v>07_70-80</v>
      </c>
      <c r="Q2156" s="9" t="s">
        <v>957</v>
      </c>
      <c r="R2156" s="9" t="s">
        <v>954</v>
      </c>
      <c r="S2156" s="9">
        <f t="shared" si="193"/>
        <v>57869365</v>
      </c>
      <c r="T2156" s="9">
        <f t="shared" si="192"/>
        <v>784138</v>
      </c>
    </row>
    <row r="2157" spans="1:20" ht="14.45" x14ac:dyDescent="0.3">
      <c r="A2157" s="9">
        <v>613</v>
      </c>
      <c r="B2157" s="9" t="s">
        <v>14</v>
      </c>
      <c r="C2157" s="9" t="s">
        <v>418</v>
      </c>
      <c r="D2157" s="9" t="s">
        <v>225</v>
      </c>
      <c r="E2157" s="9" t="s">
        <v>223</v>
      </c>
      <c r="F2157" s="9" t="s">
        <v>1</v>
      </c>
      <c r="G2157" s="9" t="s">
        <v>303</v>
      </c>
      <c r="H2157" s="9" t="s">
        <v>112</v>
      </c>
      <c r="I2157" s="9">
        <v>15</v>
      </c>
      <c r="J2157" s="9" t="s">
        <v>8</v>
      </c>
      <c r="L2157" s="9" t="s">
        <v>50</v>
      </c>
      <c r="M2157" s="9">
        <v>69987</v>
      </c>
      <c r="N2157" s="17" t="str">
        <f t="shared" si="189"/>
        <v>13_65-70</v>
      </c>
      <c r="O2157" s="17" t="str">
        <f t="shared" si="190"/>
        <v>6_60-70</v>
      </c>
      <c r="P2157" s="17" t="str">
        <f t="shared" si="191"/>
        <v>06_60-70</v>
      </c>
      <c r="Q2157" s="9" t="s">
        <v>957</v>
      </c>
      <c r="R2157" s="9" t="s">
        <v>954</v>
      </c>
      <c r="S2157" s="9">
        <f t="shared" si="193"/>
        <v>42902031</v>
      </c>
      <c r="T2157" s="9">
        <f t="shared" si="192"/>
        <v>581328</v>
      </c>
    </row>
    <row r="2158" spans="1:20" ht="14.45" x14ac:dyDescent="0.3">
      <c r="A2158" s="9">
        <v>761</v>
      </c>
      <c r="B2158" s="9" t="s">
        <v>14</v>
      </c>
      <c r="C2158" s="9" t="s">
        <v>585</v>
      </c>
      <c r="D2158" s="9" t="s">
        <v>222</v>
      </c>
      <c r="E2158" s="9" t="s">
        <v>223</v>
      </c>
      <c r="F2158" s="9" t="s">
        <v>5</v>
      </c>
      <c r="G2158" s="9" t="s">
        <v>518</v>
      </c>
      <c r="H2158" s="9" t="s">
        <v>563</v>
      </c>
      <c r="I2158" s="9">
        <v>15</v>
      </c>
      <c r="J2158" s="9" t="s">
        <v>8</v>
      </c>
      <c r="L2158" s="9" t="s">
        <v>50</v>
      </c>
      <c r="M2158" s="9">
        <v>65810</v>
      </c>
      <c r="N2158" s="17" t="str">
        <f t="shared" si="189"/>
        <v>13_65-70</v>
      </c>
      <c r="O2158" s="17" t="str">
        <f t="shared" si="190"/>
        <v>6_60-70</v>
      </c>
      <c r="P2158" s="17" t="str">
        <f t="shared" si="191"/>
        <v>06_60-70</v>
      </c>
      <c r="Q2158" s="9" t="s">
        <v>957</v>
      </c>
      <c r="R2158" s="9" t="s">
        <v>954</v>
      </c>
      <c r="S2158" s="9">
        <f t="shared" si="193"/>
        <v>50081410</v>
      </c>
      <c r="T2158" s="9">
        <f t="shared" si="192"/>
        <v>678610</v>
      </c>
    </row>
    <row r="2159" spans="1:20" ht="14.45" x14ac:dyDescent="0.3">
      <c r="A2159" s="9">
        <v>1562</v>
      </c>
      <c r="B2159" s="9" t="s">
        <v>14</v>
      </c>
      <c r="C2159" s="9" t="s">
        <v>523</v>
      </c>
      <c r="D2159" s="9" t="s">
        <v>224</v>
      </c>
      <c r="E2159" s="9" t="s">
        <v>223</v>
      </c>
      <c r="F2159" s="9" t="s">
        <v>1</v>
      </c>
      <c r="G2159" s="9" t="s">
        <v>303</v>
      </c>
      <c r="H2159" s="9" t="s">
        <v>2</v>
      </c>
      <c r="I2159" s="9">
        <v>15</v>
      </c>
      <c r="J2159" s="9" t="s">
        <v>8</v>
      </c>
      <c r="L2159" s="9" t="s">
        <v>50</v>
      </c>
      <c r="M2159" s="9">
        <v>48591</v>
      </c>
      <c r="N2159" s="17" t="str">
        <f t="shared" si="189"/>
        <v>9_45-50</v>
      </c>
      <c r="O2159" s="17" t="str">
        <f t="shared" si="190"/>
        <v>4_40-50</v>
      </c>
      <c r="P2159" s="17" t="str">
        <f t="shared" si="191"/>
        <v>04_40-50</v>
      </c>
      <c r="Q2159" s="9" t="s">
        <v>957</v>
      </c>
      <c r="R2159" s="9" t="s">
        <v>954</v>
      </c>
      <c r="S2159" s="9">
        <f t="shared" si="193"/>
        <v>75899142</v>
      </c>
      <c r="T2159" s="9">
        <f t="shared" si="192"/>
        <v>1028444</v>
      </c>
    </row>
    <row r="2160" spans="1:20" ht="14.45" x14ac:dyDescent="0.3">
      <c r="A2160" s="9">
        <v>673</v>
      </c>
      <c r="B2160" s="9" t="s">
        <v>14</v>
      </c>
      <c r="C2160" s="9" t="s">
        <v>922</v>
      </c>
      <c r="D2160" s="9" t="s">
        <v>224</v>
      </c>
      <c r="E2160" s="9" t="s">
        <v>223</v>
      </c>
      <c r="F2160" s="9" t="s">
        <v>1</v>
      </c>
      <c r="G2160" s="9" t="s">
        <v>823</v>
      </c>
      <c r="H2160" s="9" t="s">
        <v>2</v>
      </c>
      <c r="I2160" s="9">
        <v>15</v>
      </c>
      <c r="J2160" s="9" t="s">
        <v>8</v>
      </c>
      <c r="L2160" s="9" t="s">
        <v>50</v>
      </c>
      <c r="M2160" s="9">
        <v>42540</v>
      </c>
      <c r="N2160" s="17" t="str">
        <f t="shared" si="189"/>
        <v>8_40-45</v>
      </c>
      <c r="O2160" s="17" t="str">
        <f t="shared" si="190"/>
        <v>4_40-50</v>
      </c>
      <c r="P2160" s="17" t="str">
        <f t="shared" si="191"/>
        <v>04_40-50</v>
      </c>
      <c r="Q2160" s="9" t="s">
        <v>957</v>
      </c>
      <c r="R2160" s="9" t="s">
        <v>954</v>
      </c>
      <c r="S2160" s="9">
        <f t="shared" si="193"/>
        <v>28629420</v>
      </c>
      <c r="T2160" s="9">
        <f t="shared" si="192"/>
        <v>387933</v>
      </c>
    </row>
    <row r="2161" spans="1:20" ht="14.45" x14ac:dyDescent="0.3">
      <c r="A2161" s="9">
        <v>88</v>
      </c>
      <c r="B2161" s="9" t="s">
        <v>14</v>
      </c>
      <c r="C2161" s="9" t="s">
        <v>495</v>
      </c>
      <c r="D2161" s="9" t="s">
        <v>225</v>
      </c>
      <c r="E2161" s="9" t="s">
        <v>223</v>
      </c>
      <c r="F2161" s="9" t="s">
        <v>5</v>
      </c>
      <c r="G2161" s="9" t="s">
        <v>350</v>
      </c>
      <c r="H2161" s="9" t="s">
        <v>148</v>
      </c>
      <c r="I2161" s="9">
        <v>16</v>
      </c>
      <c r="J2161" s="9" t="s">
        <v>8</v>
      </c>
      <c r="L2161" s="9" t="s">
        <v>50</v>
      </c>
      <c r="M2161" s="9">
        <v>86832</v>
      </c>
      <c r="N2161" s="17" t="str">
        <f t="shared" si="189"/>
        <v>17_85-90</v>
      </c>
      <c r="O2161" s="17" t="str">
        <f t="shared" si="190"/>
        <v>8_80-90</v>
      </c>
      <c r="P2161" s="17" t="str">
        <f t="shared" si="191"/>
        <v>08_80&gt;</v>
      </c>
      <c r="Q2161" s="9" t="s">
        <v>957</v>
      </c>
      <c r="R2161" s="9" t="s">
        <v>954</v>
      </c>
      <c r="S2161" s="9">
        <f t="shared" si="193"/>
        <v>7641216</v>
      </c>
      <c r="T2161" s="9">
        <f t="shared" si="192"/>
        <v>103540</v>
      </c>
    </row>
    <row r="2162" spans="1:20" ht="14.45" x14ac:dyDescent="0.3">
      <c r="A2162" s="9">
        <v>407</v>
      </c>
      <c r="B2162" s="9" t="s">
        <v>14</v>
      </c>
      <c r="C2162" s="9" t="s">
        <v>363</v>
      </c>
      <c r="D2162" s="9" t="s">
        <v>225</v>
      </c>
      <c r="E2162" s="9" t="s">
        <v>223</v>
      </c>
      <c r="F2162" s="9" t="s">
        <v>5</v>
      </c>
      <c r="G2162" s="9" t="s">
        <v>350</v>
      </c>
      <c r="H2162" s="9" t="s">
        <v>197</v>
      </c>
      <c r="I2162" s="9">
        <v>17</v>
      </c>
      <c r="J2162" s="9" t="s">
        <v>8</v>
      </c>
      <c r="L2162" s="9" t="s">
        <v>50</v>
      </c>
      <c r="M2162" s="9">
        <v>84740</v>
      </c>
      <c r="N2162" s="17" t="str">
        <f t="shared" si="189"/>
        <v>16_80-85</v>
      </c>
      <c r="O2162" s="17" t="str">
        <f t="shared" si="190"/>
        <v>8_80-90</v>
      </c>
      <c r="P2162" s="17" t="str">
        <f t="shared" si="191"/>
        <v>08_80&gt;</v>
      </c>
      <c r="Q2162" s="9" t="s">
        <v>957</v>
      </c>
      <c r="R2162" s="9" t="s">
        <v>954</v>
      </c>
      <c r="S2162" s="9">
        <f t="shared" si="193"/>
        <v>34489180</v>
      </c>
      <c r="T2162" s="9">
        <f t="shared" si="192"/>
        <v>467333</v>
      </c>
    </row>
    <row r="2163" spans="1:20" ht="14.45" x14ac:dyDescent="0.3">
      <c r="A2163" s="9">
        <v>924</v>
      </c>
      <c r="B2163" s="9" t="s">
        <v>14</v>
      </c>
      <c r="C2163" s="9" t="s">
        <v>586</v>
      </c>
      <c r="D2163" s="9" t="s">
        <v>228</v>
      </c>
      <c r="E2163" s="9" t="s">
        <v>223</v>
      </c>
      <c r="F2163" s="9" t="s">
        <v>5</v>
      </c>
      <c r="G2163" s="9" t="s">
        <v>518</v>
      </c>
      <c r="H2163" s="9" t="s">
        <v>2</v>
      </c>
      <c r="I2163" s="9">
        <v>14</v>
      </c>
      <c r="J2163" s="9" t="s">
        <v>8</v>
      </c>
      <c r="K2163" s="9" t="s">
        <v>7</v>
      </c>
      <c r="L2163" s="9" t="s">
        <v>50</v>
      </c>
      <c r="M2163" s="9">
        <v>53969</v>
      </c>
      <c r="N2163" s="17" t="str">
        <f t="shared" si="189"/>
        <v>10_50-55</v>
      </c>
      <c r="O2163" s="17" t="str">
        <f t="shared" si="190"/>
        <v>5_50-60</v>
      </c>
      <c r="P2163" s="17" t="str">
        <f t="shared" si="191"/>
        <v>05_50-60</v>
      </c>
      <c r="Q2163" s="9" t="s">
        <v>957</v>
      </c>
      <c r="R2163" s="9" t="s">
        <v>954</v>
      </c>
      <c r="S2163" s="9">
        <f t="shared" si="193"/>
        <v>49867356</v>
      </c>
      <c r="T2163" s="9">
        <f t="shared" si="192"/>
        <v>675709</v>
      </c>
    </row>
    <row r="2164" spans="1:20" ht="14.45" x14ac:dyDescent="0.3">
      <c r="A2164" s="9">
        <v>2077</v>
      </c>
      <c r="B2164" s="9" t="s">
        <v>14</v>
      </c>
      <c r="C2164" s="9" t="s">
        <v>311</v>
      </c>
      <c r="D2164" s="9" t="s">
        <v>228</v>
      </c>
      <c r="E2164" s="9" t="s">
        <v>227</v>
      </c>
      <c r="F2164" s="9" t="s">
        <v>5</v>
      </c>
      <c r="G2164" s="9" t="s">
        <v>169</v>
      </c>
      <c r="H2164" s="9" t="s">
        <v>2</v>
      </c>
      <c r="I2164" s="9">
        <v>13</v>
      </c>
      <c r="J2164" s="9" t="s">
        <v>8</v>
      </c>
      <c r="L2164" s="9" t="s">
        <v>50</v>
      </c>
      <c r="M2164" s="9">
        <v>61876</v>
      </c>
      <c r="N2164" s="17" t="str">
        <f t="shared" si="189"/>
        <v>12_60-65</v>
      </c>
      <c r="O2164" s="17" t="str">
        <f t="shared" si="190"/>
        <v>6_60-70</v>
      </c>
      <c r="P2164" s="17" t="str">
        <f t="shared" si="191"/>
        <v>06_60-70</v>
      </c>
      <c r="Q2164" s="9" t="s">
        <v>957</v>
      </c>
      <c r="R2164" s="9" t="s">
        <v>954</v>
      </c>
      <c r="S2164" s="9">
        <f t="shared" si="193"/>
        <v>128516452</v>
      </c>
      <c r="T2164" s="9">
        <f t="shared" si="192"/>
        <v>1741415</v>
      </c>
    </row>
    <row r="2165" spans="1:20" ht="14.45" x14ac:dyDescent="0.3">
      <c r="A2165" s="9">
        <v>805</v>
      </c>
      <c r="B2165" s="9" t="s">
        <v>14</v>
      </c>
      <c r="C2165" s="9" t="s">
        <v>618</v>
      </c>
      <c r="D2165" s="9" t="s">
        <v>228</v>
      </c>
      <c r="E2165" s="9" t="s">
        <v>227</v>
      </c>
      <c r="F2165" s="9" t="s">
        <v>5</v>
      </c>
      <c r="G2165" s="9" t="s">
        <v>518</v>
      </c>
      <c r="H2165" s="9" t="s">
        <v>2</v>
      </c>
      <c r="I2165" s="9">
        <v>13</v>
      </c>
      <c r="J2165" s="9" t="s">
        <v>8</v>
      </c>
      <c r="L2165" s="9" t="s">
        <v>50</v>
      </c>
      <c r="M2165" s="9">
        <v>80500</v>
      </c>
      <c r="N2165" s="17" t="str">
        <f t="shared" si="189"/>
        <v>16_80-85</v>
      </c>
      <c r="O2165" s="17" t="str">
        <f t="shared" si="190"/>
        <v>8_80-90</v>
      </c>
      <c r="P2165" s="17" t="str">
        <f t="shared" si="191"/>
        <v>08_80&gt;</v>
      </c>
      <c r="Q2165" s="9" t="s">
        <v>957</v>
      </c>
      <c r="R2165" s="9" t="s">
        <v>954</v>
      </c>
      <c r="S2165" s="9">
        <f t="shared" si="193"/>
        <v>64802500</v>
      </c>
      <c r="T2165" s="9">
        <f t="shared" si="192"/>
        <v>878083</v>
      </c>
    </row>
    <row r="2166" spans="1:20" ht="14.45" x14ac:dyDescent="0.3">
      <c r="A2166" s="9">
        <v>586</v>
      </c>
      <c r="B2166" s="9" t="s">
        <v>14</v>
      </c>
      <c r="C2166" s="9" t="s">
        <v>310</v>
      </c>
      <c r="D2166" s="9" t="s">
        <v>228</v>
      </c>
      <c r="E2166" s="9" t="s">
        <v>227</v>
      </c>
      <c r="F2166" s="9" t="s">
        <v>5</v>
      </c>
      <c r="G2166" s="9" t="s">
        <v>169</v>
      </c>
      <c r="H2166" s="9" t="s">
        <v>2</v>
      </c>
      <c r="I2166" s="9">
        <v>14</v>
      </c>
      <c r="J2166" s="9" t="s">
        <v>11</v>
      </c>
      <c r="L2166" s="9" t="s">
        <v>50</v>
      </c>
      <c r="M2166" s="9">
        <v>63867</v>
      </c>
      <c r="N2166" s="17" t="str">
        <f t="shared" si="189"/>
        <v>12_60-65</v>
      </c>
      <c r="O2166" s="17" t="str">
        <f t="shared" si="190"/>
        <v>6_60-70</v>
      </c>
      <c r="P2166" s="17" t="str">
        <f t="shared" si="191"/>
        <v>06_60-70</v>
      </c>
      <c r="Q2166" s="9" t="s">
        <v>957</v>
      </c>
      <c r="R2166" s="9" t="s">
        <v>954</v>
      </c>
      <c r="S2166" s="9">
        <f t="shared" si="193"/>
        <v>37426062</v>
      </c>
      <c r="T2166" s="9">
        <f t="shared" si="192"/>
        <v>507128</v>
      </c>
    </row>
    <row r="2167" spans="1:20" ht="14.45" x14ac:dyDescent="0.3">
      <c r="A2167" s="9">
        <v>565</v>
      </c>
      <c r="B2167" s="9" t="s">
        <v>14</v>
      </c>
      <c r="C2167" s="9" t="s">
        <v>619</v>
      </c>
      <c r="D2167" s="9" t="s">
        <v>228</v>
      </c>
      <c r="E2167" s="9" t="s">
        <v>227</v>
      </c>
      <c r="F2167" s="9" t="s">
        <v>5</v>
      </c>
      <c r="G2167" s="9" t="s">
        <v>518</v>
      </c>
      <c r="H2167" s="9" t="s">
        <v>2</v>
      </c>
      <c r="I2167" s="9">
        <v>14</v>
      </c>
      <c r="J2167" s="9" t="s">
        <v>8</v>
      </c>
      <c r="L2167" s="9" t="s">
        <v>50</v>
      </c>
      <c r="M2167" s="9">
        <v>66203</v>
      </c>
      <c r="N2167" s="17" t="str">
        <f t="shared" si="189"/>
        <v>13_65-70</v>
      </c>
      <c r="O2167" s="17" t="str">
        <f t="shared" si="190"/>
        <v>6_60-70</v>
      </c>
      <c r="P2167" s="17" t="str">
        <f t="shared" si="191"/>
        <v>06_60-70</v>
      </c>
      <c r="Q2167" s="9" t="s">
        <v>957</v>
      </c>
      <c r="R2167" s="9" t="s">
        <v>954</v>
      </c>
      <c r="S2167" s="9">
        <f t="shared" si="193"/>
        <v>37404695</v>
      </c>
      <c r="T2167" s="9">
        <f t="shared" si="192"/>
        <v>506839</v>
      </c>
    </row>
    <row r="2168" spans="1:20" ht="14.45" x14ac:dyDescent="0.3">
      <c r="A2168" s="9">
        <v>251</v>
      </c>
      <c r="B2168" s="9" t="s">
        <v>14</v>
      </c>
      <c r="C2168" s="9" t="s">
        <v>419</v>
      </c>
      <c r="D2168" s="9" t="s">
        <v>228</v>
      </c>
      <c r="E2168" s="9" t="s">
        <v>227</v>
      </c>
      <c r="F2168" s="9" t="s">
        <v>1</v>
      </c>
      <c r="G2168" s="9" t="s">
        <v>303</v>
      </c>
      <c r="H2168" s="9" t="s">
        <v>2</v>
      </c>
      <c r="I2168" s="9">
        <v>14</v>
      </c>
      <c r="J2168" s="9" t="s">
        <v>8</v>
      </c>
      <c r="L2168" s="9" t="s">
        <v>50</v>
      </c>
      <c r="M2168" s="9">
        <v>57694</v>
      </c>
      <c r="N2168" s="17" t="str">
        <f t="shared" si="189"/>
        <v>11_55-60</v>
      </c>
      <c r="O2168" s="17" t="str">
        <f t="shared" si="190"/>
        <v>5_50-60</v>
      </c>
      <c r="P2168" s="17" t="str">
        <f t="shared" si="191"/>
        <v>05_50-60</v>
      </c>
      <c r="Q2168" s="9" t="s">
        <v>957</v>
      </c>
      <c r="R2168" s="9" t="s">
        <v>954</v>
      </c>
      <c r="S2168" s="9">
        <f t="shared" si="193"/>
        <v>14481194</v>
      </c>
      <c r="T2168" s="9">
        <f t="shared" si="192"/>
        <v>196222</v>
      </c>
    </row>
    <row r="2169" spans="1:20" ht="14.45" x14ac:dyDescent="0.3">
      <c r="A2169" s="9">
        <v>2202</v>
      </c>
      <c r="B2169" s="9" t="s">
        <v>14</v>
      </c>
      <c r="C2169" s="9" t="s">
        <v>312</v>
      </c>
      <c r="D2169" s="9" t="s">
        <v>224</v>
      </c>
      <c r="E2169" s="9" t="s">
        <v>227</v>
      </c>
      <c r="F2169" s="9" t="s">
        <v>5</v>
      </c>
      <c r="G2169" s="9" t="s">
        <v>169</v>
      </c>
      <c r="H2169" s="9" t="s">
        <v>2</v>
      </c>
      <c r="I2169" s="9">
        <v>15</v>
      </c>
      <c r="J2169" s="9" t="s">
        <v>8</v>
      </c>
      <c r="L2169" s="9" t="s">
        <v>50</v>
      </c>
      <c r="M2169" s="9">
        <v>71303</v>
      </c>
      <c r="N2169" s="17" t="str">
        <f t="shared" si="189"/>
        <v>14_70-75</v>
      </c>
      <c r="O2169" s="17" t="str">
        <f t="shared" si="190"/>
        <v>7_70-80</v>
      </c>
      <c r="P2169" s="17" t="str">
        <f t="shared" si="191"/>
        <v>07_70-80</v>
      </c>
      <c r="Q2169" s="9" t="s">
        <v>957</v>
      </c>
      <c r="R2169" s="9" t="s">
        <v>954</v>
      </c>
      <c r="S2169" s="9">
        <f t="shared" si="193"/>
        <v>157009206</v>
      </c>
      <c r="T2169" s="9">
        <f t="shared" si="192"/>
        <v>2127496</v>
      </c>
    </row>
    <row r="2170" spans="1:20" ht="14.45" x14ac:dyDescent="0.3">
      <c r="A2170" s="9">
        <v>115</v>
      </c>
      <c r="B2170" s="9" t="s">
        <v>14</v>
      </c>
      <c r="C2170" s="9" t="s">
        <v>587</v>
      </c>
      <c r="D2170" s="9" t="s">
        <v>224</v>
      </c>
      <c r="E2170" s="9" t="s">
        <v>227</v>
      </c>
      <c r="F2170" s="9" t="s">
        <v>5</v>
      </c>
      <c r="G2170" s="9" t="s">
        <v>518</v>
      </c>
      <c r="H2170" s="9" t="s">
        <v>2</v>
      </c>
      <c r="I2170" s="9">
        <v>15</v>
      </c>
      <c r="J2170" s="9" t="s">
        <v>8</v>
      </c>
      <c r="L2170" s="9" t="s">
        <v>50</v>
      </c>
      <c r="M2170" s="9">
        <v>77484</v>
      </c>
      <c r="N2170" s="17" t="str">
        <f t="shared" si="189"/>
        <v>15_75-80</v>
      </c>
      <c r="O2170" s="17" t="str">
        <f t="shared" si="190"/>
        <v>7_70-80</v>
      </c>
      <c r="P2170" s="17" t="str">
        <f t="shared" si="191"/>
        <v>07_70-80</v>
      </c>
      <c r="Q2170" s="9" t="s">
        <v>957</v>
      </c>
      <c r="R2170" s="9" t="s">
        <v>954</v>
      </c>
      <c r="S2170" s="9">
        <f t="shared" si="193"/>
        <v>8910660</v>
      </c>
      <c r="T2170" s="9">
        <f t="shared" si="192"/>
        <v>120741</v>
      </c>
    </row>
    <row r="2171" spans="1:20" ht="14.45" x14ac:dyDescent="0.3">
      <c r="A2171" s="9">
        <v>772</v>
      </c>
      <c r="B2171" s="9" t="s">
        <v>14</v>
      </c>
      <c r="C2171" s="9" t="s">
        <v>732</v>
      </c>
      <c r="D2171" s="9" t="s">
        <v>224</v>
      </c>
      <c r="E2171" s="9" t="s">
        <v>227</v>
      </c>
      <c r="F2171" s="9" t="s">
        <v>1</v>
      </c>
      <c r="G2171" s="9" t="s">
        <v>303</v>
      </c>
      <c r="H2171" s="9" t="s">
        <v>2</v>
      </c>
      <c r="I2171" s="9">
        <v>15</v>
      </c>
      <c r="J2171" s="9" t="s">
        <v>8</v>
      </c>
      <c r="L2171" s="9" t="s">
        <v>50</v>
      </c>
      <c r="M2171" s="9">
        <v>65122</v>
      </c>
      <c r="N2171" s="17" t="str">
        <f t="shared" si="189"/>
        <v>13_65-70</v>
      </c>
      <c r="O2171" s="17" t="str">
        <f t="shared" si="190"/>
        <v>6_60-70</v>
      </c>
      <c r="P2171" s="17" t="str">
        <f t="shared" si="191"/>
        <v>06_60-70</v>
      </c>
      <c r="Q2171" s="9" t="s">
        <v>957</v>
      </c>
      <c r="R2171" s="9" t="s">
        <v>954</v>
      </c>
      <c r="S2171" s="9">
        <f t="shared" si="193"/>
        <v>50274184</v>
      </c>
      <c r="T2171" s="9">
        <f t="shared" si="192"/>
        <v>681222</v>
      </c>
    </row>
    <row r="2172" spans="1:20" ht="14.45" x14ac:dyDescent="0.3">
      <c r="A2172" s="9">
        <v>41</v>
      </c>
      <c r="B2172" s="9" t="s">
        <v>14</v>
      </c>
      <c r="C2172" s="9" t="s">
        <v>282</v>
      </c>
      <c r="D2172" s="9" t="s">
        <v>222</v>
      </c>
      <c r="E2172" s="9" t="s">
        <v>227</v>
      </c>
      <c r="F2172" s="9" t="s">
        <v>5</v>
      </c>
      <c r="G2172" s="9" t="s">
        <v>169</v>
      </c>
      <c r="H2172" s="9" t="s">
        <v>925</v>
      </c>
      <c r="I2172" s="9">
        <v>17</v>
      </c>
      <c r="J2172" s="9" t="s">
        <v>8</v>
      </c>
      <c r="L2172" s="9" t="s">
        <v>50</v>
      </c>
      <c r="M2172" s="9">
        <v>64690</v>
      </c>
      <c r="N2172" s="17" t="str">
        <f t="shared" ref="N2172:N2234" si="194">CONCATENATE(ROUNDDOWN(M2172/5000,0),"_",ROUNDDOWN(M2172/5000,0)*5,"-",ROUNDUP((M2172+1)/5000,0)*5)</f>
        <v>12_60-65</v>
      </c>
      <c r="O2172" s="17" t="str">
        <f t="shared" ref="O2172:O2234" si="195">CONCATENATE(ROUNDDOWN(M2172/10000,0),"_",ROUNDDOWN(M2172/10000,0)*10,"-",ROUNDUP((M2172+1)/10000,0)*10)</f>
        <v>6_60-70</v>
      </c>
      <c r="P2172" s="17" t="str">
        <f t="shared" ref="P2172:P2234" si="196">IF(M2172&lt;20000,"01_&lt;20",IF(M2172&lt;80000,CONCATENATE(IF((ROUNDDOWN(M2172/10000,0)+1)&lt;10,0,),ROUNDDOWN(M2172/10000,0),"_",ROUNDDOWN(M2172/10000,0)*10,"-",ROUNDUP((M2172+1)/10000,0)*10),"08_80&gt;"))</f>
        <v>06_60-70</v>
      </c>
      <c r="Q2172" s="9" t="s">
        <v>957</v>
      </c>
      <c r="R2172" s="9" t="s">
        <v>954</v>
      </c>
      <c r="S2172" s="9">
        <f t="shared" si="193"/>
        <v>2652290</v>
      </c>
      <c r="T2172" s="9">
        <f t="shared" si="192"/>
        <v>35939</v>
      </c>
    </row>
    <row r="2173" spans="1:20" ht="14.45" x14ac:dyDescent="0.3">
      <c r="A2173" s="9">
        <v>99</v>
      </c>
      <c r="B2173" s="9" t="s">
        <v>14</v>
      </c>
      <c r="C2173" s="9" t="s">
        <v>620</v>
      </c>
      <c r="D2173" s="9" t="s">
        <v>228</v>
      </c>
      <c r="E2173" s="9" t="s">
        <v>227</v>
      </c>
      <c r="F2173" s="9" t="s">
        <v>5</v>
      </c>
      <c r="G2173" s="9" t="s">
        <v>518</v>
      </c>
      <c r="H2173" s="9" t="s">
        <v>2</v>
      </c>
      <c r="I2173" s="9">
        <v>13</v>
      </c>
      <c r="J2173" s="9" t="s">
        <v>8</v>
      </c>
      <c r="L2173" s="9" t="s">
        <v>50</v>
      </c>
      <c r="M2173" s="9">
        <v>77237</v>
      </c>
      <c r="N2173" s="17" t="str">
        <f t="shared" si="194"/>
        <v>15_75-80</v>
      </c>
      <c r="O2173" s="17" t="str">
        <f t="shared" si="195"/>
        <v>7_70-80</v>
      </c>
      <c r="P2173" s="17" t="str">
        <f t="shared" si="196"/>
        <v>07_70-80</v>
      </c>
      <c r="Q2173" s="9" t="s">
        <v>957</v>
      </c>
      <c r="R2173" s="9" t="s">
        <v>954</v>
      </c>
      <c r="S2173" s="9">
        <f t="shared" si="193"/>
        <v>7646463</v>
      </c>
      <c r="T2173" s="9">
        <f t="shared" si="192"/>
        <v>103611</v>
      </c>
    </row>
    <row r="2174" spans="1:20" ht="14.45" x14ac:dyDescent="0.3">
      <c r="A2174" s="9">
        <v>36</v>
      </c>
      <c r="B2174" s="9" t="s">
        <v>14</v>
      </c>
      <c r="C2174" s="9" t="s">
        <v>621</v>
      </c>
      <c r="D2174" s="9" t="s">
        <v>228</v>
      </c>
      <c r="E2174" s="9" t="s">
        <v>227</v>
      </c>
      <c r="F2174" s="9" t="s">
        <v>1</v>
      </c>
      <c r="G2174" s="9" t="s">
        <v>303</v>
      </c>
      <c r="H2174" s="9" t="s">
        <v>2</v>
      </c>
      <c r="I2174" s="9">
        <v>13</v>
      </c>
      <c r="J2174" s="9" t="s">
        <v>8</v>
      </c>
      <c r="L2174" s="9" t="s">
        <v>50</v>
      </c>
      <c r="M2174" s="9">
        <v>86870</v>
      </c>
      <c r="N2174" s="17" t="str">
        <f t="shared" si="194"/>
        <v>17_85-90</v>
      </c>
      <c r="O2174" s="17" t="str">
        <f t="shared" si="195"/>
        <v>8_80-90</v>
      </c>
      <c r="P2174" s="17" t="str">
        <f t="shared" si="196"/>
        <v>08_80&gt;</v>
      </c>
      <c r="Q2174" s="9" t="s">
        <v>957</v>
      </c>
      <c r="R2174" s="9" t="s">
        <v>954</v>
      </c>
      <c r="S2174" s="9">
        <f t="shared" si="193"/>
        <v>3127320</v>
      </c>
      <c r="T2174" s="9">
        <f t="shared" ref="T2174:T2237" si="197">ROUND(S2174/73.8,0)</f>
        <v>42376</v>
      </c>
    </row>
    <row r="2175" spans="1:20" ht="14.45" x14ac:dyDescent="0.3">
      <c r="A2175" s="9">
        <v>81</v>
      </c>
      <c r="B2175" s="9" t="s">
        <v>14</v>
      </c>
      <c r="C2175" s="9" t="s">
        <v>138</v>
      </c>
      <c r="D2175" s="9" t="s">
        <v>228</v>
      </c>
      <c r="E2175" s="9" t="s">
        <v>227</v>
      </c>
      <c r="F2175" s="9" t="s">
        <v>5</v>
      </c>
      <c r="G2175" s="9" t="s">
        <v>93</v>
      </c>
      <c r="H2175" s="9" t="s">
        <v>2</v>
      </c>
      <c r="I2175" s="9">
        <v>14</v>
      </c>
      <c r="J2175" s="9" t="s">
        <v>8</v>
      </c>
      <c r="L2175" s="9" t="s">
        <v>50</v>
      </c>
      <c r="M2175" s="9">
        <v>76690</v>
      </c>
      <c r="N2175" s="17" t="str">
        <f t="shared" si="194"/>
        <v>15_75-80</v>
      </c>
      <c r="O2175" s="17" t="str">
        <f t="shared" si="195"/>
        <v>7_70-80</v>
      </c>
      <c r="P2175" s="17" t="str">
        <f t="shared" si="196"/>
        <v>07_70-80</v>
      </c>
      <c r="Q2175" s="9" t="s">
        <v>957</v>
      </c>
      <c r="R2175" s="9" t="s">
        <v>954</v>
      </c>
      <c r="S2175" s="9">
        <f t="shared" si="193"/>
        <v>6211890</v>
      </c>
      <c r="T2175" s="9">
        <f t="shared" si="197"/>
        <v>84172</v>
      </c>
    </row>
    <row r="2176" spans="1:20" ht="14.45" x14ac:dyDescent="0.3">
      <c r="A2176" s="9">
        <v>259</v>
      </c>
      <c r="B2176" s="9" t="s">
        <v>14</v>
      </c>
      <c r="C2176" s="9" t="s">
        <v>622</v>
      </c>
      <c r="D2176" s="9" t="s">
        <v>228</v>
      </c>
      <c r="E2176" s="9" t="s">
        <v>227</v>
      </c>
      <c r="F2176" s="9" t="s">
        <v>5</v>
      </c>
      <c r="G2176" s="9" t="s">
        <v>518</v>
      </c>
      <c r="H2176" s="9" t="s">
        <v>2</v>
      </c>
      <c r="I2176" s="9">
        <v>14</v>
      </c>
      <c r="J2176" s="9" t="s">
        <v>8</v>
      </c>
      <c r="L2176" s="9" t="s">
        <v>50</v>
      </c>
      <c r="M2176" s="9">
        <v>84815</v>
      </c>
      <c r="N2176" s="17" t="str">
        <f t="shared" si="194"/>
        <v>16_80-85</v>
      </c>
      <c r="O2176" s="17" t="str">
        <f t="shared" si="195"/>
        <v>8_80-90</v>
      </c>
      <c r="P2176" s="17" t="str">
        <f t="shared" si="196"/>
        <v>08_80&gt;</v>
      </c>
      <c r="Q2176" s="9" t="s">
        <v>957</v>
      </c>
      <c r="R2176" s="9" t="s">
        <v>954</v>
      </c>
      <c r="S2176" s="9">
        <f t="shared" si="193"/>
        <v>21967085</v>
      </c>
      <c r="T2176" s="9">
        <f t="shared" si="197"/>
        <v>297657</v>
      </c>
    </row>
    <row r="2177" spans="1:20" ht="14.45" x14ac:dyDescent="0.3">
      <c r="A2177" s="9">
        <v>57</v>
      </c>
      <c r="B2177" s="9" t="s">
        <v>14</v>
      </c>
      <c r="C2177" s="9" t="s">
        <v>139</v>
      </c>
      <c r="D2177" s="9" t="s">
        <v>224</v>
      </c>
      <c r="E2177" s="9" t="s">
        <v>227</v>
      </c>
      <c r="F2177" s="9" t="s">
        <v>5</v>
      </c>
      <c r="G2177" s="9" t="s">
        <v>93</v>
      </c>
      <c r="H2177" s="9" t="s">
        <v>2</v>
      </c>
      <c r="I2177" s="9">
        <v>15</v>
      </c>
      <c r="J2177" s="9" t="s">
        <v>8</v>
      </c>
      <c r="L2177" s="9" t="s">
        <v>50</v>
      </c>
      <c r="M2177" s="9">
        <v>76990</v>
      </c>
      <c r="N2177" s="17" t="str">
        <f t="shared" si="194"/>
        <v>15_75-80</v>
      </c>
      <c r="O2177" s="17" t="str">
        <f t="shared" si="195"/>
        <v>7_70-80</v>
      </c>
      <c r="P2177" s="17" t="str">
        <f t="shared" si="196"/>
        <v>07_70-80</v>
      </c>
      <c r="Q2177" s="9" t="s">
        <v>957</v>
      </c>
      <c r="R2177" s="9" t="s">
        <v>954</v>
      </c>
      <c r="S2177" s="9">
        <f t="shared" si="193"/>
        <v>4388430</v>
      </c>
      <c r="T2177" s="9">
        <f t="shared" si="197"/>
        <v>59464</v>
      </c>
    </row>
    <row r="2178" spans="1:20" ht="14.45" x14ac:dyDescent="0.3">
      <c r="A2178" s="9">
        <v>138</v>
      </c>
      <c r="B2178" s="9" t="s">
        <v>14</v>
      </c>
      <c r="C2178" s="9" t="s">
        <v>588</v>
      </c>
      <c r="D2178" s="9" t="s">
        <v>224</v>
      </c>
      <c r="E2178" s="9" t="s">
        <v>227</v>
      </c>
      <c r="F2178" s="9" t="s">
        <v>5</v>
      </c>
      <c r="G2178" s="9" t="s">
        <v>518</v>
      </c>
      <c r="H2178" s="9" t="s">
        <v>2</v>
      </c>
      <c r="I2178" s="9">
        <v>15</v>
      </c>
      <c r="J2178" s="9" t="s">
        <v>8</v>
      </c>
      <c r="L2178" s="9" t="s">
        <v>50</v>
      </c>
      <c r="M2178" s="9">
        <v>86096</v>
      </c>
      <c r="N2178" s="17" t="str">
        <f t="shared" si="194"/>
        <v>17_85-90</v>
      </c>
      <c r="O2178" s="17" t="str">
        <f t="shared" si="195"/>
        <v>8_80-90</v>
      </c>
      <c r="P2178" s="17" t="str">
        <f t="shared" si="196"/>
        <v>08_80&gt;</v>
      </c>
      <c r="Q2178" s="9" t="s">
        <v>957</v>
      </c>
      <c r="R2178" s="9" t="s">
        <v>954</v>
      </c>
      <c r="S2178" s="9">
        <f t="shared" si="193"/>
        <v>11881248</v>
      </c>
      <c r="T2178" s="9">
        <f t="shared" si="197"/>
        <v>160993</v>
      </c>
    </row>
    <row r="2179" spans="1:20" ht="14.45" x14ac:dyDescent="0.3">
      <c r="A2179" s="9">
        <v>7</v>
      </c>
      <c r="B2179" s="9" t="s">
        <v>14</v>
      </c>
      <c r="C2179" s="9" t="s">
        <v>733</v>
      </c>
      <c r="D2179" s="9" t="s">
        <v>228</v>
      </c>
      <c r="E2179" s="9" t="s">
        <v>227</v>
      </c>
      <c r="F2179" s="9" t="s">
        <v>1</v>
      </c>
      <c r="G2179" s="9" t="s">
        <v>303</v>
      </c>
      <c r="H2179" s="9" t="s">
        <v>2</v>
      </c>
      <c r="I2179" s="9">
        <v>13</v>
      </c>
      <c r="J2179" s="9" t="s">
        <v>8</v>
      </c>
      <c r="K2179" s="9" t="s">
        <v>7</v>
      </c>
      <c r="L2179" s="9" t="s">
        <v>50</v>
      </c>
      <c r="M2179" s="9">
        <v>69023</v>
      </c>
      <c r="N2179" s="17" t="str">
        <f t="shared" si="194"/>
        <v>13_65-70</v>
      </c>
      <c r="O2179" s="17" t="str">
        <f t="shared" si="195"/>
        <v>6_60-70</v>
      </c>
      <c r="P2179" s="17" t="str">
        <f t="shared" si="196"/>
        <v>06_60-70</v>
      </c>
      <c r="Q2179" s="9" t="s">
        <v>957</v>
      </c>
      <c r="R2179" s="9" t="s">
        <v>954</v>
      </c>
      <c r="S2179" s="9">
        <f t="shared" ref="S2179:S2242" si="198">M2179*A2179</f>
        <v>483161</v>
      </c>
      <c r="T2179" s="9">
        <f t="shared" si="197"/>
        <v>6547</v>
      </c>
    </row>
    <row r="2180" spans="1:20" ht="14.45" x14ac:dyDescent="0.3">
      <c r="A2180" s="9">
        <v>29</v>
      </c>
      <c r="B2180" s="9" t="s">
        <v>14</v>
      </c>
      <c r="C2180" s="9" t="s">
        <v>984</v>
      </c>
      <c r="D2180" s="9" t="s">
        <v>228</v>
      </c>
      <c r="E2180" s="9" t="s">
        <v>227</v>
      </c>
      <c r="F2180" s="9" t="s">
        <v>1</v>
      </c>
      <c r="G2180" s="9" t="s">
        <v>823</v>
      </c>
      <c r="H2180" s="9" t="s">
        <v>2</v>
      </c>
      <c r="I2180" s="9">
        <v>13</v>
      </c>
      <c r="J2180" s="9" t="s">
        <v>8</v>
      </c>
      <c r="K2180" s="9" t="s">
        <v>7</v>
      </c>
      <c r="L2180" s="9" t="s">
        <v>50</v>
      </c>
      <c r="M2180" s="9">
        <v>73080</v>
      </c>
      <c r="N2180" s="17" t="str">
        <f t="shared" si="194"/>
        <v>14_70-75</v>
      </c>
      <c r="O2180" s="17" t="str">
        <f t="shared" si="195"/>
        <v>7_70-80</v>
      </c>
      <c r="P2180" s="17" t="str">
        <f t="shared" si="196"/>
        <v>07_70-80</v>
      </c>
      <c r="Q2180" s="9" t="s">
        <v>957</v>
      </c>
      <c r="R2180" s="9" t="s">
        <v>954</v>
      </c>
      <c r="S2180" s="9">
        <f t="shared" si="198"/>
        <v>2119320</v>
      </c>
      <c r="T2180" s="9">
        <f t="shared" si="197"/>
        <v>28717</v>
      </c>
    </row>
    <row r="2181" spans="1:20" ht="14.45" x14ac:dyDescent="0.3">
      <c r="A2181" s="9">
        <v>40</v>
      </c>
      <c r="B2181" s="9" t="s">
        <v>14</v>
      </c>
      <c r="C2181" s="9" t="s">
        <v>734</v>
      </c>
      <c r="D2181" s="9" t="s">
        <v>228</v>
      </c>
      <c r="E2181" s="9" t="s">
        <v>223</v>
      </c>
      <c r="F2181" s="9" t="s">
        <v>5</v>
      </c>
      <c r="G2181" s="9" t="s">
        <v>169</v>
      </c>
      <c r="H2181" s="9" t="s">
        <v>2</v>
      </c>
      <c r="I2181" s="9">
        <v>13</v>
      </c>
      <c r="J2181" s="9" t="s">
        <v>8</v>
      </c>
      <c r="K2181" s="9" t="s">
        <v>7</v>
      </c>
      <c r="L2181" s="9" t="s">
        <v>50</v>
      </c>
      <c r="M2181" s="9">
        <v>105660</v>
      </c>
      <c r="N2181" s="17" t="str">
        <f t="shared" si="194"/>
        <v>21_105-110</v>
      </c>
      <c r="O2181" s="17" t="str">
        <f t="shared" si="195"/>
        <v>10_100-110</v>
      </c>
      <c r="P2181" s="17" t="str">
        <f t="shared" si="196"/>
        <v>08_80&gt;</v>
      </c>
      <c r="Q2181" s="9" t="s">
        <v>957</v>
      </c>
      <c r="R2181" s="9" t="s">
        <v>954</v>
      </c>
      <c r="S2181" s="9">
        <f t="shared" si="198"/>
        <v>4226400</v>
      </c>
      <c r="T2181" s="9">
        <f t="shared" si="197"/>
        <v>57268</v>
      </c>
    </row>
    <row r="2182" spans="1:20" ht="14.45" x14ac:dyDescent="0.3">
      <c r="A2182" s="9">
        <v>136</v>
      </c>
      <c r="B2182" s="9" t="s">
        <v>14</v>
      </c>
      <c r="C2182" s="9" t="s">
        <v>589</v>
      </c>
      <c r="D2182" s="9" t="s">
        <v>228</v>
      </c>
      <c r="E2182" s="9" t="s">
        <v>223</v>
      </c>
      <c r="F2182" s="9" t="s">
        <v>5</v>
      </c>
      <c r="G2182" s="9" t="s">
        <v>518</v>
      </c>
      <c r="H2182" s="9" t="s">
        <v>2</v>
      </c>
      <c r="I2182" s="9">
        <v>13</v>
      </c>
      <c r="J2182" s="9" t="s">
        <v>8</v>
      </c>
      <c r="K2182" s="9" t="s">
        <v>7</v>
      </c>
      <c r="L2182" s="9" t="s">
        <v>50</v>
      </c>
      <c r="M2182" s="9">
        <v>122789</v>
      </c>
      <c r="N2182" s="17" t="str">
        <f t="shared" si="194"/>
        <v>24_120-125</v>
      </c>
      <c r="O2182" s="17" t="str">
        <f t="shared" si="195"/>
        <v>12_120-130</v>
      </c>
      <c r="P2182" s="17" t="str">
        <f t="shared" si="196"/>
        <v>08_80&gt;</v>
      </c>
      <c r="Q2182" s="9" t="s">
        <v>957</v>
      </c>
      <c r="R2182" s="9" t="s">
        <v>954</v>
      </c>
      <c r="S2182" s="9">
        <f t="shared" si="198"/>
        <v>16699304</v>
      </c>
      <c r="T2182" s="9">
        <f t="shared" si="197"/>
        <v>226278</v>
      </c>
    </row>
    <row r="2183" spans="1:20" ht="14.45" x14ac:dyDescent="0.3">
      <c r="A2183" s="9">
        <v>116</v>
      </c>
      <c r="B2183" s="9" t="s">
        <v>14</v>
      </c>
      <c r="C2183" s="9" t="s">
        <v>927</v>
      </c>
      <c r="D2183" s="9" t="s">
        <v>228</v>
      </c>
      <c r="E2183" s="9" t="s">
        <v>223</v>
      </c>
      <c r="F2183" s="9" t="s">
        <v>5</v>
      </c>
      <c r="G2183" s="9" t="s">
        <v>518</v>
      </c>
      <c r="H2183" s="9" t="s">
        <v>2</v>
      </c>
      <c r="I2183" s="9">
        <v>13</v>
      </c>
      <c r="J2183" s="9" t="s">
        <v>8</v>
      </c>
      <c r="K2183" s="9" t="s">
        <v>7</v>
      </c>
      <c r="L2183" s="9" t="s">
        <v>50</v>
      </c>
      <c r="M2183" s="9">
        <v>137259</v>
      </c>
      <c r="N2183" s="17" t="str">
        <f t="shared" si="194"/>
        <v>27_135-140</v>
      </c>
      <c r="O2183" s="17" t="str">
        <f t="shared" si="195"/>
        <v>13_130-140</v>
      </c>
      <c r="P2183" s="17" t="str">
        <f t="shared" si="196"/>
        <v>08_80&gt;</v>
      </c>
      <c r="Q2183" s="9" t="s">
        <v>957</v>
      </c>
      <c r="R2183" s="9" t="s">
        <v>954</v>
      </c>
      <c r="S2183" s="9">
        <f t="shared" si="198"/>
        <v>15922044</v>
      </c>
      <c r="T2183" s="9">
        <f t="shared" si="197"/>
        <v>215746</v>
      </c>
    </row>
    <row r="2184" spans="1:20" ht="14.45" x14ac:dyDescent="0.3">
      <c r="A2184" s="9">
        <v>32</v>
      </c>
      <c r="B2184" s="9" t="s">
        <v>14</v>
      </c>
      <c r="C2184" s="9" t="s">
        <v>735</v>
      </c>
      <c r="D2184" s="9" t="s">
        <v>225</v>
      </c>
      <c r="E2184" s="9" t="s">
        <v>223</v>
      </c>
      <c r="F2184" s="9" t="s">
        <v>5</v>
      </c>
      <c r="G2184" s="9" t="s">
        <v>169</v>
      </c>
      <c r="H2184" s="9" t="s">
        <v>736</v>
      </c>
      <c r="I2184" s="9">
        <v>15</v>
      </c>
      <c r="J2184" s="9" t="s">
        <v>55</v>
      </c>
      <c r="K2184" s="9" t="s">
        <v>7</v>
      </c>
      <c r="L2184" s="9" t="s">
        <v>50</v>
      </c>
      <c r="M2184" s="9">
        <v>166376</v>
      </c>
      <c r="N2184" s="17" t="str">
        <f t="shared" si="194"/>
        <v>33_165-170</v>
      </c>
      <c r="O2184" s="17" t="str">
        <f t="shared" si="195"/>
        <v>16_160-170</v>
      </c>
      <c r="P2184" s="17" t="str">
        <f t="shared" si="196"/>
        <v>08_80&gt;</v>
      </c>
      <c r="Q2184" s="9" t="s">
        <v>957</v>
      </c>
      <c r="R2184" s="9" t="s">
        <v>954</v>
      </c>
      <c r="S2184" s="9">
        <f t="shared" si="198"/>
        <v>5324032</v>
      </c>
      <c r="T2184" s="9">
        <f t="shared" si="197"/>
        <v>72141</v>
      </c>
    </row>
    <row r="2185" spans="1:20" ht="14.45" x14ac:dyDescent="0.3">
      <c r="A2185" s="9">
        <v>23</v>
      </c>
      <c r="B2185" s="9" t="s">
        <v>14</v>
      </c>
      <c r="C2185" s="9" t="s">
        <v>737</v>
      </c>
      <c r="D2185" s="9" t="s">
        <v>224</v>
      </c>
      <c r="E2185" s="9" t="s">
        <v>223</v>
      </c>
      <c r="F2185" s="9" t="s">
        <v>5</v>
      </c>
      <c r="G2185" s="9" t="s">
        <v>518</v>
      </c>
      <c r="H2185" s="9" t="s">
        <v>2</v>
      </c>
      <c r="I2185" s="9">
        <v>15</v>
      </c>
      <c r="J2185" s="9" t="s">
        <v>55</v>
      </c>
      <c r="K2185" s="9" t="s">
        <v>7</v>
      </c>
      <c r="L2185" s="9" t="s">
        <v>50</v>
      </c>
      <c r="M2185" s="9">
        <v>144689</v>
      </c>
      <c r="N2185" s="17" t="str">
        <f t="shared" si="194"/>
        <v>28_140-145</v>
      </c>
      <c r="O2185" s="17" t="str">
        <f t="shared" si="195"/>
        <v>14_140-150</v>
      </c>
      <c r="P2185" s="17" t="str">
        <f t="shared" si="196"/>
        <v>08_80&gt;</v>
      </c>
      <c r="Q2185" s="9" t="s">
        <v>957</v>
      </c>
      <c r="R2185" s="9" t="s">
        <v>954</v>
      </c>
      <c r="S2185" s="9">
        <f t="shared" si="198"/>
        <v>3327847</v>
      </c>
      <c r="T2185" s="9">
        <f t="shared" si="197"/>
        <v>45093</v>
      </c>
    </row>
    <row r="2186" spans="1:20" ht="14.45" x14ac:dyDescent="0.3">
      <c r="A2186" s="9">
        <v>29</v>
      </c>
      <c r="B2186" s="9" t="s">
        <v>14</v>
      </c>
      <c r="C2186" s="9" t="s">
        <v>524</v>
      </c>
      <c r="D2186" s="9" t="s">
        <v>230</v>
      </c>
      <c r="E2186" s="9" t="s">
        <v>227</v>
      </c>
      <c r="F2186" s="9" t="s">
        <v>5</v>
      </c>
      <c r="G2186" s="9" t="s">
        <v>350</v>
      </c>
      <c r="H2186" s="9" t="s">
        <v>99</v>
      </c>
      <c r="I2186" s="9">
        <v>15</v>
      </c>
      <c r="J2186" s="9" t="s">
        <v>52</v>
      </c>
      <c r="L2186" s="9" t="s">
        <v>50</v>
      </c>
      <c r="M2186" s="9">
        <v>192430</v>
      </c>
      <c r="N2186" s="17" t="str">
        <f t="shared" si="194"/>
        <v>38_190-195</v>
      </c>
      <c r="O2186" s="17" t="str">
        <f t="shared" si="195"/>
        <v>19_190-200</v>
      </c>
      <c r="P2186" s="17" t="str">
        <f t="shared" si="196"/>
        <v>08_80&gt;</v>
      </c>
      <c r="Q2186" s="9" t="s">
        <v>957</v>
      </c>
      <c r="R2186" s="9" t="s">
        <v>954</v>
      </c>
      <c r="S2186" s="9">
        <f t="shared" si="198"/>
        <v>5580470</v>
      </c>
      <c r="T2186" s="9">
        <f t="shared" si="197"/>
        <v>75616</v>
      </c>
    </row>
    <row r="2187" spans="1:20" ht="14.45" x14ac:dyDescent="0.3">
      <c r="A2187" s="9">
        <v>9</v>
      </c>
      <c r="B2187" s="9" t="s">
        <v>14</v>
      </c>
      <c r="C2187" s="9" t="s">
        <v>163</v>
      </c>
      <c r="D2187" s="9" t="s">
        <v>230</v>
      </c>
      <c r="E2187" s="9" t="s">
        <v>227</v>
      </c>
      <c r="F2187" s="9" t="s">
        <v>5</v>
      </c>
      <c r="G2187" s="9" t="s">
        <v>75</v>
      </c>
      <c r="H2187" s="9" t="s">
        <v>164</v>
      </c>
      <c r="I2187" s="9">
        <v>15</v>
      </c>
      <c r="J2187" s="9" t="s">
        <v>52</v>
      </c>
      <c r="L2187" s="9" t="s">
        <v>50</v>
      </c>
      <c r="M2187" s="9">
        <v>225695</v>
      </c>
      <c r="N2187" s="17" t="str">
        <f t="shared" si="194"/>
        <v>45_225-230</v>
      </c>
      <c r="O2187" s="17" t="str">
        <f t="shared" si="195"/>
        <v>22_220-230</v>
      </c>
      <c r="P2187" s="17" t="str">
        <f t="shared" si="196"/>
        <v>08_80&gt;</v>
      </c>
      <c r="Q2187" s="9" t="s">
        <v>957</v>
      </c>
      <c r="R2187" s="9" t="s">
        <v>954</v>
      </c>
      <c r="S2187" s="9">
        <f t="shared" si="198"/>
        <v>2031255</v>
      </c>
      <c r="T2187" s="9">
        <f t="shared" si="197"/>
        <v>27524</v>
      </c>
    </row>
    <row r="2188" spans="1:20" ht="14.45" x14ac:dyDescent="0.3">
      <c r="A2188" s="9">
        <v>177</v>
      </c>
      <c r="B2188" s="9" t="s">
        <v>14</v>
      </c>
      <c r="C2188" s="9" t="s">
        <v>590</v>
      </c>
      <c r="D2188" s="9" t="s">
        <v>230</v>
      </c>
      <c r="E2188" s="9" t="s">
        <v>227</v>
      </c>
      <c r="F2188" s="9" t="s">
        <v>5</v>
      </c>
      <c r="G2188" s="9" t="s">
        <v>350</v>
      </c>
      <c r="H2188" s="9" t="s">
        <v>184</v>
      </c>
      <c r="I2188" s="9">
        <v>15</v>
      </c>
      <c r="J2188" s="9" t="s">
        <v>52</v>
      </c>
      <c r="L2188" s="9" t="s">
        <v>50</v>
      </c>
      <c r="M2188" s="9">
        <v>127390</v>
      </c>
      <c r="N2188" s="17" t="str">
        <f t="shared" si="194"/>
        <v>25_125-130</v>
      </c>
      <c r="O2188" s="17" t="str">
        <f t="shared" si="195"/>
        <v>12_120-130</v>
      </c>
      <c r="P2188" s="17" t="str">
        <f t="shared" si="196"/>
        <v>08_80&gt;</v>
      </c>
      <c r="Q2188" s="9" t="s">
        <v>957</v>
      </c>
      <c r="R2188" s="9" t="s">
        <v>954</v>
      </c>
      <c r="S2188" s="9">
        <f t="shared" si="198"/>
        <v>22548030</v>
      </c>
      <c r="T2188" s="9">
        <f t="shared" si="197"/>
        <v>305529</v>
      </c>
    </row>
    <row r="2189" spans="1:20" ht="14.45" x14ac:dyDescent="0.3">
      <c r="A2189" s="9">
        <v>14</v>
      </c>
      <c r="B2189" s="9" t="s">
        <v>14</v>
      </c>
      <c r="C2189" s="9" t="s">
        <v>738</v>
      </c>
      <c r="D2189" s="9" t="s">
        <v>230</v>
      </c>
      <c r="E2189" s="9" t="s">
        <v>227</v>
      </c>
      <c r="F2189" s="9" t="s">
        <v>5</v>
      </c>
      <c r="G2189" s="9" t="s">
        <v>75</v>
      </c>
      <c r="H2189" s="9" t="s">
        <v>739</v>
      </c>
      <c r="I2189" s="9">
        <v>15</v>
      </c>
      <c r="J2189" s="9" t="s">
        <v>52</v>
      </c>
      <c r="L2189" s="9" t="s">
        <v>50</v>
      </c>
      <c r="M2189" s="9">
        <v>178990</v>
      </c>
      <c r="N2189" s="17" t="str">
        <f t="shared" si="194"/>
        <v>35_175-180</v>
      </c>
      <c r="O2189" s="17" t="str">
        <f t="shared" si="195"/>
        <v>17_170-180</v>
      </c>
      <c r="P2189" s="17" t="str">
        <f t="shared" si="196"/>
        <v>08_80&gt;</v>
      </c>
      <c r="Q2189" s="9" t="s">
        <v>957</v>
      </c>
      <c r="R2189" s="9" t="s">
        <v>954</v>
      </c>
      <c r="S2189" s="9">
        <f t="shared" si="198"/>
        <v>2505860</v>
      </c>
      <c r="T2189" s="9">
        <f t="shared" si="197"/>
        <v>33955</v>
      </c>
    </row>
    <row r="2190" spans="1:20" ht="14.45" x14ac:dyDescent="0.3">
      <c r="A2190" s="9">
        <v>34</v>
      </c>
      <c r="B2190" s="9" t="s">
        <v>14</v>
      </c>
      <c r="C2190" s="9" t="s">
        <v>525</v>
      </c>
      <c r="D2190" s="9" t="s">
        <v>230</v>
      </c>
      <c r="E2190" s="9" t="s">
        <v>227</v>
      </c>
      <c r="F2190" s="9" t="s">
        <v>5</v>
      </c>
      <c r="G2190" s="9" t="s">
        <v>350</v>
      </c>
      <c r="H2190" s="9" t="s">
        <v>526</v>
      </c>
      <c r="I2190" s="9">
        <v>15</v>
      </c>
      <c r="J2190" s="9" t="s">
        <v>52</v>
      </c>
      <c r="L2190" s="9" t="s">
        <v>50</v>
      </c>
      <c r="M2190" s="9">
        <v>207113</v>
      </c>
      <c r="N2190" s="17" t="str">
        <f t="shared" si="194"/>
        <v>41_205-210</v>
      </c>
      <c r="O2190" s="17" t="str">
        <f t="shared" si="195"/>
        <v>20_200-210</v>
      </c>
      <c r="P2190" s="17" t="str">
        <f t="shared" si="196"/>
        <v>08_80&gt;</v>
      </c>
      <c r="Q2190" s="9" t="s">
        <v>957</v>
      </c>
      <c r="R2190" s="9" t="s">
        <v>954</v>
      </c>
      <c r="S2190" s="9">
        <f t="shared" si="198"/>
        <v>7041842</v>
      </c>
      <c r="T2190" s="9">
        <f t="shared" si="197"/>
        <v>95418</v>
      </c>
    </row>
    <row r="2191" spans="1:20" ht="14.45" x14ac:dyDescent="0.3">
      <c r="A2191" s="9">
        <v>2</v>
      </c>
      <c r="B2191" s="9" t="s">
        <v>14</v>
      </c>
      <c r="C2191" s="9" t="s">
        <v>165</v>
      </c>
      <c r="D2191" s="9" t="s">
        <v>230</v>
      </c>
      <c r="E2191" s="9" t="s">
        <v>227</v>
      </c>
      <c r="F2191" s="9" t="s">
        <v>5</v>
      </c>
      <c r="G2191" s="9" t="s">
        <v>75</v>
      </c>
      <c r="H2191" s="9" t="s">
        <v>166</v>
      </c>
      <c r="I2191" s="9">
        <v>17</v>
      </c>
      <c r="J2191" s="9" t="s">
        <v>8</v>
      </c>
      <c r="L2191" s="9" t="s">
        <v>50</v>
      </c>
      <c r="M2191" s="9">
        <v>114700</v>
      </c>
      <c r="N2191" s="17" t="str">
        <f t="shared" si="194"/>
        <v>22_110-115</v>
      </c>
      <c r="O2191" s="17" t="str">
        <f t="shared" si="195"/>
        <v>11_110-120</v>
      </c>
      <c r="P2191" s="17" t="str">
        <f t="shared" si="196"/>
        <v>08_80&gt;</v>
      </c>
      <c r="Q2191" s="9" t="s">
        <v>957</v>
      </c>
      <c r="R2191" s="9" t="s">
        <v>954</v>
      </c>
      <c r="S2191" s="9">
        <f t="shared" si="198"/>
        <v>229400</v>
      </c>
      <c r="T2191" s="9">
        <f t="shared" si="197"/>
        <v>3108</v>
      </c>
    </row>
    <row r="2192" spans="1:20" ht="14.45" x14ac:dyDescent="0.3">
      <c r="A2192" s="9">
        <v>23</v>
      </c>
      <c r="B2192" s="9" t="s">
        <v>14</v>
      </c>
      <c r="C2192" s="9" t="s">
        <v>527</v>
      </c>
      <c r="D2192" s="9" t="s">
        <v>230</v>
      </c>
      <c r="E2192" s="9" t="s">
        <v>227</v>
      </c>
      <c r="F2192" s="9" t="s">
        <v>5</v>
      </c>
      <c r="G2192" s="9" t="s">
        <v>350</v>
      </c>
      <c r="H2192" s="9" t="s">
        <v>528</v>
      </c>
      <c r="I2192" s="9">
        <v>14</v>
      </c>
      <c r="J2192" s="9" t="s">
        <v>8</v>
      </c>
      <c r="L2192" s="9" t="s">
        <v>50</v>
      </c>
      <c r="M2192" s="9">
        <v>127200</v>
      </c>
      <c r="N2192" s="17" t="str">
        <f t="shared" si="194"/>
        <v>25_125-130</v>
      </c>
      <c r="O2192" s="17" t="str">
        <f t="shared" si="195"/>
        <v>12_120-130</v>
      </c>
      <c r="P2192" s="17" t="str">
        <f t="shared" si="196"/>
        <v>08_80&gt;</v>
      </c>
      <c r="Q2192" s="9" t="s">
        <v>957</v>
      </c>
      <c r="R2192" s="9" t="s">
        <v>954</v>
      </c>
      <c r="S2192" s="9">
        <f t="shared" si="198"/>
        <v>2925600</v>
      </c>
      <c r="T2192" s="9">
        <f t="shared" si="197"/>
        <v>39642</v>
      </c>
    </row>
    <row r="2193" spans="1:20" ht="14.45" x14ac:dyDescent="0.3">
      <c r="A2193" s="9">
        <v>5</v>
      </c>
      <c r="B2193" s="9" t="s">
        <v>14</v>
      </c>
      <c r="C2193" s="9" t="s">
        <v>928</v>
      </c>
      <c r="D2193" s="9" t="s">
        <v>230</v>
      </c>
      <c r="E2193" s="9" t="s">
        <v>227</v>
      </c>
      <c r="F2193" s="9" t="s">
        <v>5</v>
      </c>
      <c r="G2193" s="9" t="s">
        <v>182</v>
      </c>
      <c r="H2193" s="9" t="s">
        <v>929</v>
      </c>
      <c r="I2193" s="9">
        <v>14</v>
      </c>
      <c r="J2193" s="9" t="s">
        <v>8</v>
      </c>
      <c r="L2193" s="9" t="s">
        <v>50</v>
      </c>
      <c r="M2193" s="9">
        <v>124990</v>
      </c>
      <c r="N2193" s="17" t="str">
        <f t="shared" si="194"/>
        <v>24_120-125</v>
      </c>
      <c r="O2193" s="17" t="str">
        <f t="shared" si="195"/>
        <v>12_120-130</v>
      </c>
      <c r="P2193" s="17" t="str">
        <f t="shared" si="196"/>
        <v>08_80&gt;</v>
      </c>
      <c r="Q2193" s="9" t="s">
        <v>957</v>
      </c>
      <c r="R2193" s="9" t="s">
        <v>954</v>
      </c>
      <c r="S2193" s="9">
        <f t="shared" si="198"/>
        <v>624950</v>
      </c>
      <c r="T2193" s="9">
        <f t="shared" si="197"/>
        <v>8468</v>
      </c>
    </row>
    <row r="2194" spans="1:20" ht="14.45" x14ac:dyDescent="0.3">
      <c r="A2194" s="9">
        <v>103</v>
      </c>
      <c r="B2194" s="9" t="s">
        <v>14</v>
      </c>
      <c r="C2194" s="9" t="s">
        <v>529</v>
      </c>
      <c r="D2194" s="9" t="s">
        <v>230</v>
      </c>
      <c r="E2194" s="9" t="s">
        <v>227</v>
      </c>
      <c r="F2194" s="9" t="s">
        <v>5</v>
      </c>
      <c r="G2194" s="9" t="s">
        <v>350</v>
      </c>
      <c r="H2194" s="9" t="s">
        <v>187</v>
      </c>
      <c r="I2194" s="9">
        <v>15</v>
      </c>
      <c r="J2194" s="9" t="s">
        <v>55</v>
      </c>
      <c r="L2194" s="9" t="s">
        <v>50</v>
      </c>
      <c r="M2194" s="9">
        <v>139150</v>
      </c>
      <c r="N2194" s="17" t="str">
        <f t="shared" si="194"/>
        <v>27_135-140</v>
      </c>
      <c r="O2194" s="17" t="str">
        <f t="shared" si="195"/>
        <v>13_130-140</v>
      </c>
      <c r="P2194" s="17" t="str">
        <f t="shared" si="196"/>
        <v>08_80&gt;</v>
      </c>
      <c r="Q2194" s="9" t="s">
        <v>957</v>
      </c>
      <c r="R2194" s="9" t="s">
        <v>954</v>
      </c>
      <c r="S2194" s="9">
        <f t="shared" si="198"/>
        <v>14332450</v>
      </c>
      <c r="T2194" s="9">
        <f t="shared" si="197"/>
        <v>194207</v>
      </c>
    </row>
    <row r="2195" spans="1:20" ht="14.45" x14ac:dyDescent="0.3">
      <c r="A2195" s="9">
        <v>7</v>
      </c>
      <c r="B2195" s="9" t="s">
        <v>14</v>
      </c>
      <c r="C2195" s="9" t="s">
        <v>930</v>
      </c>
      <c r="D2195" s="9" t="s">
        <v>230</v>
      </c>
      <c r="E2195" s="9" t="s">
        <v>227</v>
      </c>
      <c r="F2195" s="9" t="s">
        <v>5</v>
      </c>
      <c r="G2195" s="9" t="s">
        <v>518</v>
      </c>
      <c r="H2195" s="9" t="s">
        <v>929</v>
      </c>
      <c r="I2195" s="9">
        <v>15</v>
      </c>
      <c r="J2195" s="9" t="s">
        <v>8</v>
      </c>
      <c r="L2195" s="9" t="s">
        <v>50</v>
      </c>
      <c r="M2195" s="9">
        <v>126890</v>
      </c>
      <c r="N2195" s="17" t="str">
        <f t="shared" si="194"/>
        <v>25_125-130</v>
      </c>
      <c r="O2195" s="17" t="str">
        <f t="shared" si="195"/>
        <v>12_120-130</v>
      </c>
      <c r="P2195" s="17" t="str">
        <f t="shared" si="196"/>
        <v>08_80&gt;</v>
      </c>
      <c r="Q2195" s="9" t="s">
        <v>957</v>
      </c>
      <c r="R2195" s="9" t="s">
        <v>954</v>
      </c>
      <c r="S2195" s="9">
        <f t="shared" si="198"/>
        <v>888230</v>
      </c>
      <c r="T2195" s="9">
        <f t="shared" si="197"/>
        <v>12036</v>
      </c>
    </row>
    <row r="2196" spans="1:20" ht="14.45" x14ac:dyDescent="0.3">
      <c r="A2196" s="9">
        <v>14</v>
      </c>
      <c r="B2196" s="9" t="s">
        <v>14</v>
      </c>
      <c r="C2196" s="9" t="s">
        <v>743</v>
      </c>
      <c r="D2196" s="9" t="s">
        <v>230</v>
      </c>
      <c r="E2196" s="9" t="s">
        <v>227</v>
      </c>
      <c r="F2196" s="9" t="s">
        <v>5</v>
      </c>
      <c r="G2196" s="9" t="s">
        <v>350</v>
      </c>
      <c r="H2196" s="9" t="s">
        <v>184</v>
      </c>
      <c r="I2196" s="9">
        <v>15</v>
      </c>
      <c r="J2196" s="9" t="s">
        <v>8</v>
      </c>
      <c r="L2196" s="9" t="s">
        <v>50</v>
      </c>
      <c r="M2196" s="9">
        <v>229990</v>
      </c>
      <c r="N2196" s="17" t="str">
        <f t="shared" si="194"/>
        <v>45_225-230</v>
      </c>
      <c r="O2196" s="17" t="str">
        <f t="shared" si="195"/>
        <v>22_220-230</v>
      </c>
      <c r="P2196" s="17" t="str">
        <f t="shared" si="196"/>
        <v>08_80&gt;</v>
      </c>
      <c r="Q2196" s="9" t="s">
        <v>957</v>
      </c>
      <c r="R2196" s="9" t="s">
        <v>954</v>
      </c>
      <c r="S2196" s="9">
        <f t="shared" si="198"/>
        <v>3219860</v>
      </c>
      <c r="T2196" s="9">
        <f t="shared" si="197"/>
        <v>43630</v>
      </c>
    </row>
    <row r="2197" spans="1:20" ht="14.45" x14ac:dyDescent="0.3">
      <c r="A2197" s="9">
        <v>9</v>
      </c>
      <c r="B2197" s="9" t="s">
        <v>14</v>
      </c>
      <c r="C2197" s="9" t="s">
        <v>591</v>
      </c>
      <c r="D2197" s="9" t="s">
        <v>230</v>
      </c>
      <c r="E2197" s="9" t="s">
        <v>227</v>
      </c>
      <c r="F2197" s="9" t="s">
        <v>5</v>
      </c>
      <c r="G2197" s="9" t="s">
        <v>350</v>
      </c>
      <c r="H2197" s="9" t="s">
        <v>592</v>
      </c>
      <c r="I2197" s="9">
        <v>17</v>
      </c>
      <c r="J2197" s="9" t="s">
        <v>55</v>
      </c>
      <c r="L2197" s="9" t="s">
        <v>50</v>
      </c>
      <c r="M2197" s="9">
        <v>228536</v>
      </c>
      <c r="N2197" s="17" t="str">
        <f t="shared" si="194"/>
        <v>45_225-230</v>
      </c>
      <c r="O2197" s="17" t="str">
        <f t="shared" si="195"/>
        <v>22_220-230</v>
      </c>
      <c r="P2197" s="17" t="str">
        <f t="shared" si="196"/>
        <v>08_80&gt;</v>
      </c>
      <c r="Q2197" s="9" t="s">
        <v>957</v>
      </c>
      <c r="R2197" s="9" t="s">
        <v>954</v>
      </c>
      <c r="S2197" s="9">
        <f t="shared" si="198"/>
        <v>2056824</v>
      </c>
      <c r="T2197" s="9">
        <f t="shared" si="197"/>
        <v>27870</v>
      </c>
    </row>
    <row r="2198" spans="1:20" ht="14.45" x14ac:dyDescent="0.3">
      <c r="A2198" s="9">
        <v>5</v>
      </c>
      <c r="B2198" s="9" t="s">
        <v>14</v>
      </c>
      <c r="C2198" s="9" t="s">
        <v>89</v>
      </c>
      <c r="D2198" s="9" t="s">
        <v>230</v>
      </c>
      <c r="E2198" s="9" t="s">
        <v>227</v>
      </c>
      <c r="F2198" s="9" t="s">
        <v>5</v>
      </c>
      <c r="G2198" s="9" t="s">
        <v>75</v>
      </c>
      <c r="H2198" s="9" t="s">
        <v>87</v>
      </c>
      <c r="I2198" s="9">
        <v>15</v>
      </c>
      <c r="J2198" s="9" t="s">
        <v>52</v>
      </c>
      <c r="K2198" s="9" t="s">
        <v>7</v>
      </c>
      <c r="L2198" s="9" t="s">
        <v>50</v>
      </c>
      <c r="M2198" s="9">
        <v>200105</v>
      </c>
      <c r="N2198" s="17" t="str">
        <f t="shared" si="194"/>
        <v>40_200-205</v>
      </c>
      <c r="O2198" s="17" t="str">
        <f t="shared" si="195"/>
        <v>20_200-210</v>
      </c>
      <c r="P2198" s="17" t="str">
        <f t="shared" si="196"/>
        <v>08_80&gt;</v>
      </c>
      <c r="Q2198" s="9" t="s">
        <v>957</v>
      </c>
      <c r="R2198" s="9" t="s">
        <v>954</v>
      </c>
      <c r="S2198" s="9">
        <f t="shared" si="198"/>
        <v>1000525</v>
      </c>
      <c r="T2198" s="9">
        <f t="shared" si="197"/>
        <v>13557</v>
      </c>
    </row>
    <row r="2199" spans="1:20" ht="14.45" x14ac:dyDescent="0.3">
      <c r="A2199" s="9">
        <v>341</v>
      </c>
      <c r="B2199" s="9" t="s">
        <v>15</v>
      </c>
      <c r="C2199" s="9" t="s">
        <v>931</v>
      </c>
      <c r="D2199" s="9" t="s">
        <v>228</v>
      </c>
      <c r="E2199" s="9" t="s">
        <v>223</v>
      </c>
      <c r="F2199" s="9" t="s">
        <v>5</v>
      </c>
      <c r="G2199" s="9" t="s">
        <v>182</v>
      </c>
      <c r="H2199" s="9" t="s">
        <v>2</v>
      </c>
      <c r="I2199" s="9">
        <v>14</v>
      </c>
      <c r="J2199" s="9" t="s">
        <v>8</v>
      </c>
      <c r="L2199" s="9" t="s">
        <v>50</v>
      </c>
      <c r="M2199" s="9">
        <v>47253</v>
      </c>
      <c r="N2199" s="17" t="str">
        <f t="shared" si="194"/>
        <v>9_45-50</v>
      </c>
      <c r="O2199" s="17" t="str">
        <f t="shared" si="195"/>
        <v>4_40-50</v>
      </c>
      <c r="P2199" s="17" t="str">
        <f t="shared" si="196"/>
        <v>04_40-50</v>
      </c>
      <c r="Q2199" s="9" t="s">
        <v>957</v>
      </c>
      <c r="R2199" s="9" t="s">
        <v>954</v>
      </c>
      <c r="S2199" s="9">
        <f t="shared" si="198"/>
        <v>16113273</v>
      </c>
      <c r="T2199" s="9">
        <f t="shared" si="197"/>
        <v>218337</v>
      </c>
    </row>
    <row r="2200" spans="1:20" ht="14.45" x14ac:dyDescent="0.3">
      <c r="A2200" s="9">
        <v>47</v>
      </c>
      <c r="B2200" s="9" t="s">
        <v>15</v>
      </c>
      <c r="C2200" s="9" t="s">
        <v>932</v>
      </c>
      <c r="D2200" s="9" t="s">
        <v>228</v>
      </c>
      <c r="E2200" s="9" t="s">
        <v>223</v>
      </c>
      <c r="F2200" s="9" t="s">
        <v>5</v>
      </c>
      <c r="G2200" s="9" t="s">
        <v>518</v>
      </c>
      <c r="H2200" s="9" t="s">
        <v>2</v>
      </c>
      <c r="I2200" s="9">
        <v>14</v>
      </c>
      <c r="J2200" s="9" t="s">
        <v>8</v>
      </c>
      <c r="L2200" s="9" t="s">
        <v>50</v>
      </c>
      <c r="M2200" s="9">
        <v>39900</v>
      </c>
      <c r="N2200" s="17" t="str">
        <f t="shared" si="194"/>
        <v>7_35-40</v>
      </c>
      <c r="O2200" s="17" t="str">
        <f t="shared" si="195"/>
        <v>3_30-40</v>
      </c>
      <c r="P2200" s="17" t="str">
        <f t="shared" si="196"/>
        <v>03_30-40</v>
      </c>
      <c r="Q2200" s="9" t="s">
        <v>957</v>
      </c>
      <c r="R2200" s="9" t="s">
        <v>954</v>
      </c>
      <c r="S2200" s="9">
        <f t="shared" si="198"/>
        <v>1875300</v>
      </c>
      <c r="T2200" s="9">
        <f t="shared" si="197"/>
        <v>25411</v>
      </c>
    </row>
    <row r="2201" spans="1:20" ht="14.45" x14ac:dyDescent="0.3">
      <c r="A2201" s="9">
        <v>6787</v>
      </c>
      <c r="B2201" s="9" t="s">
        <v>15</v>
      </c>
      <c r="C2201" s="9" t="s">
        <v>933</v>
      </c>
      <c r="D2201" s="9" t="s">
        <v>224</v>
      </c>
      <c r="E2201" s="9" t="s">
        <v>223</v>
      </c>
      <c r="F2201" s="9" t="s">
        <v>1</v>
      </c>
      <c r="G2201" s="9" t="s">
        <v>97</v>
      </c>
      <c r="H2201" s="9" t="s">
        <v>2</v>
      </c>
      <c r="I2201" s="9">
        <v>15</v>
      </c>
      <c r="J2201" s="9" t="s">
        <v>8</v>
      </c>
      <c r="L2201" s="9" t="s">
        <v>50</v>
      </c>
      <c r="M2201" s="9">
        <v>36079</v>
      </c>
      <c r="N2201" s="17" t="str">
        <f t="shared" si="194"/>
        <v>7_35-40</v>
      </c>
      <c r="O2201" s="17" t="str">
        <f t="shared" si="195"/>
        <v>3_30-40</v>
      </c>
      <c r="P2201" s="17" t="str">
        <f t="shared" si="196"/>
        <v>03_30-40</v>
      </c>
      <c r="Q2201" s="9" t="s">
        <v>957</v>
      </c>
      <c r="R2201" s="9" t="s">
        <v>954</v>
      </c>
      <c r="S2201" s="9">
        <f t="shared" si="198"/>
        <v>244868173</v>
      </c>
      <c r="T2201" s="9">
        <f t="shared" si="197"/>
        <v>3317997</v>
      </c>
    </row>
    <row r="2202" spans="1:20" ht="14.45" x14ac:dyDescent="0.3">
      <c r="A2202" s="9">
        <v>645</v>
      </c>
      <c r="B2202" s="9" t="s">
        <v>15</v>
      </c>
      <c r="C2202" s="9" t="s">
        <v>420</v>
      </c>
      <c r="D2202" s="9" t="s">
        <v>224</v>
      </c>
      <c r="E2202" s="9" t="s">
        <v>223</v>
      </c>
      <c r="F2202" s="9" t="s">
        <v>1</v>
      </c>
      <c r="G2202" s="9" t="s">
        <v>303</v>
      </c>
      <c r="H2202" s="9" t="s">
        <v>2</v>
      </c>
      <c r="I2202" s="9">
        <v>15</v>
      </c>
      <c r="J2202" s="9" t="s">
        <v>8</v>
      </c>
      <c r="L2202" s="9" t="s">
        <v>50</v>
      </c>
      <c r="M2202" s="9">
        <v>45941</v>
      </c>
      <c r="N2202" s="17" t="str">
        <f t="shared" si="194"/>
        <v>9_45-50</v>
      </c>
      <c r="O2202" s="17" t="str">
        <f t="shared" si="195"/>
        <v>4_40-50</v>
      </c>
      <c r="P2202" s="17" t="str">
        <f t="shared" si="196"/>
        <v>04_40-50</v>
      </c>
      <c r="Q2202" s="9" t="s">
        <v>957</v>
      </c>
      <c r="R2202" s="9" t="s">
        <v>954</v>
      </c>
      <c r="S2202" s="9">
        <f t="shared" si="198"/>
        <v>29631945</v>
      </c>
      <c r="T2202" s="9">
        <f t="shared" si="197"/>
        <v>401517</v>
      </c>
    </row>
    <row r="2203" spans="1:20" ht="14.45" x14ac:dyDescent="0.3">
      <c r="A2203" s="9">
        <v>2488</v>
      </c>
      <c r="B2203" s="9" t="s">
        <v>15</v>
      </c>
      <c r="C2203" s="9" t="s">
        <v>745</v>
      </c>
      <c r="D2203" s="9" t="s">
        <v>224</v>
      </c>
      <c r="E2203" s="9" t="s">
        <v>223</v>
      </c>
      <c r="F2203" s="9" t="s">
        <v>5</v>
      </c>
      <c r="G2203" s="9" t="s">
        <v>76</v>
      </c>
      <c r="H2203" s="9" t="s">
        <v>2</v>
      </c>
      <c r="I2203" s="9">
        <v>15</v>
      </c>
      <c r="J2203" s="9" t="s">
        <v>8</v>
      </c>
      <c r="L2203" s="9" t="s">
        <v>46</v>
      </c>
      <c r="M2203" s="9">
        <v>28248</v>
      </c>
      <c r="N2203" s="17" t="str">
        <f t="shared" si="194"/>
        <v>5_25-30</v>
      </c>
      <c r="O2203" s="17" t="str">
        <f t="shared" si="195"/>
        <v>2_20-30</v>
      </c>
      <c r="P2203" s="17" t="str">
        <f t="shared" si="196"/>
        <v>02_20-30</v>
      </c>
      <c r="Q2203" s="9" t="s">
        <v>957</v>
      </c>
      <c r="R2203" s="9" t="s">
        <v>954</v>
      </c>
      <c r="S2203" s="9">
        <f t="shared" si="198"/>
        <v>70281024</v>
      </c>
      <c r="T2203" s="9">
        <f t="shared" si="197"/>
        <v>952317</v>
      </c>
    </row>
    <row r="2204" spans="1:20" ht="14.45" x14ac:dyDescent="0.3">
      <c r="A2204" s="9">
        <v>839</v>
      </c>
      <c r="B2204" s="9" t="s">
        <v>15</v>
      </c>
      <c r="C2204" s="9" t="s">
        <v>375</v>
      </c>
      <c r="D2204" s="9" t="s">
        <v>224</v>
      </c>
      <c r="E2204" s="9" t="s">
        <v>223</v>
      </c>
      <c r="F2204" s="9" t="s">
        <v>5</v>
      </c>
      <c r="G2204" s="9" t="s">
        <v>182</v>
      </c>
      <c r="H2204" s="9" t="s">
        <v>2</v>
      </c>
      <c r="I2204" s="9">
        <v>15</v>
      </c>
      <c r="J2204" s="9" t="s">
        <v>8</v>
      </c>
      <c r="L2204" s="9" t="s">
        <v>50</v>
      </c>
      <c r="M2204" s="9">
        <v>44126</v>
      </c>
      <c r="N2204" s="17" t="str">
        <f t="shared" si="194"/>
        <v>8_40-45</v>
      </c>
      <c r="O2204" s="17" t="str">
        <f t="shared" si="195"/>
        <v>4_40-50</v>
      </c>
      <c r="P2204" s="17" t="str">
        <f t="shared" si="196"/>
        <v>04_40-50</v>
      </c>
      <c r="Q2204" s="9" t="s">
        <v>957</v>
      </c>
      <c r="R2204" s="9" t="s">
        <v>954</v>
      </c>
      <c r="S2204" s="9">
        <f t="shared" si="198"/>
        <v>37021714</v>
      </c>
      <c r="T2204" s="9">
        <f t="shared" si="197"/>
        <v>501649</v>
      </c>
    </row>
    <row r="2205" spans="1:20" ht="14.45" x14ac:dyDescent="0.3">
      <c r="A2205" s="9">
        <v>4</v>
      </c>
      <c r="B2205" s="9" t="s">
        <v>15</v>
      </c>
      <c r="C2205" s="9" t="s">
        <v>934</v>
      </c>
      <c r="D2205" s="9" t="s">
        <v>224</v>
      </c>
      <c r="E2205" s="9" t="s">
        <v>223</v>
      </c>
      <c r="F2205" s="9" t="s">
        <v>1</v>
      </c>
      <c r="G2205" s="9" t="s">
        <v>59</v>
      </c>
      <c r="H2205" s="9" t="s">
        <v>2</v>
      </c>
      <c r="I2205" s="9">
        <v>15</v>
      </c>
      <c r="J2205" s="9" t="s">
        <v>11</v>
      </c>
      <c r="L2205" s="9" t="s">
        <v>50</v>
      </c>
      <c r="M2205" s="9">
        <v>30790</v>
      </c>
      <c r="N2205" s="17" t="str">
        <f t="shared" si="194"/>
        <v>6_30-35</v>
      </c>
      <c r="O2205" s="17" t="str">
        <f t="shared" si="195"/>
        <v>3_30-40</v>
      </c>
      <c r="P2205" s="17" t="str">
        <f t="shared" si="196"/>
        <v>03_30-40</v>
      </c>
      <c r="Q2205" s="9" t="s">
        <v>957</v>
      </c>
      <c r="R2205" s="9" t="s">
        <v>954</v>
      </c>
      <c r="S2205" s="9">
        <f t="shared" si="198"/>
        <v>123160</v>
      </c>
      <c r="T2205" s="9">
        <f t="shared" si="197"/>
        <v>1669</v>
      </c>
    </row>
    <row r="2206" spans="1:20" ht="14.45" x14ac:dyDescent="0.3">
      <c r="A2206" s="9">
        <v>349</v>
      </c>
      <c r="B2206" s="9" t="s">
        <v>15</v>
      </c>
      <c r="C2206" s="9" t="s">
        <v>370</v>
      </c>
      <c r="D2206" s="9" t="s">
        <v>228</v>
      </c>
      <c r="E2206" s="9" t="s">
        <v>223</v>
      </c>
      <c r="F2206" s="9" t="s">
        <v>1</v>
      </c>
      <c r="G2206" s="9" t="s">
        <v>303</v>
      </c>
      <c r="H2206" s="9" t="s">
        <v>2</v>
      </c>
      <c r="I2206" s="9">
        <v>14</v>
      </c>
      <c r="J2206" s="9" t="s">
        <v>8</v>
      </c>
      <c r="L2206" s="9" t="s">
        <v>50</v>
      </c>
      <c r="M2206" s="9">
        <v>59845</v>
      </c>
      <c r="N2206" s="17" t="str">
        <f t="shared" si="194"/>
        <v>11_55-60</v>
      </c>
      <c r="O2206" s="17" t="str">
        <f t="shared" si="195"/>
        <v>5_50-60</v>
      </c>
      <c r="P2206" s="17" t="str">
        <f t="shared" si="196"/>
        <v>05_50-60</v>
      </c>
      <c r="Q2206" s="9" t="s">
        <v>957</v>
      </c>
      <c r="R2206" s="9" t="s">
        <v>954</v>
      </c>
      <c r="S2206" s="9">
        <f t="shared" si="198"/>
        <v>20885905</v>
      </c>
      <c r="T2206" s="9">
        <f t="shared" si="197"/>
        <v>283007</v>
      </c>
    </row>
    <row r="2207" spans="1:20" ht="14.45" x14ac:dyDescent="0.3">
      <c r="A2207" s="9">
        <v>129</v>
      </c>
      <c r="B2207" s="9" t="s">
        <v>15</v>
      </c>
      <c r="C2207" s="9" t="s">
        <v>339</v>
      </c>
      <c r="D2207" s="9" t="s">
        <v>228</v>
      </c>
      <c r="E2207" s="9" t="s">
        <v>223</v>
      </c>
      <c r="F2207" s="9" t="s">
        <v>5</v>
      </c>
      <c r="G2207" s="9" t="s">
        <v>182</v>
      </c>
      <c r="H2207" s="9" t="s">
        <v>2</v>
      </c>
      <c r="I2207" s="9">
        <v>14</v>
      </c>
      <c r="J2207" s="9" t="s">
        <v>8</v>
      </c>
      <c r="L2207" s="9" t="s">
        <v>50</v>
      </c>
      <c r="M2207" s="9">
        <v>51798</v>
      </c>
      <c r="N2207" s="17" t="str">
        <f t="shared" si="194"/>
        <v>10_50-55</v>
      </c>
      <c r="O2207" s="17" t="str">
        <f t="shared" si="195"/>
        <v>5_50-60</v>
      </c>
      <c r="P2207" s="17" t="str">
        <f t="shared" si="196"/>
        <v>05_50-60</v>
      </c>
      <c r="Q2207" s="9" t="s">
        <v>957</v>
      </c>
      <c r="R2207" s="9" t="s">
        <v>954</v>
      </c>
      <c r="S2207" s="9">
        <f t="shared" si="198"/>
        <v>6681942</v>
      </c>
      <c r="T2207" s="9">
        <f t="shared" si="197"/>
        <v>90541</v>
      </c>
    </row>
    <row r="2208" spans="1:20" ht="14.45" x14ac:dyDescent="0.3">
      <c r="A2208" s="9">
        <v>39</v>
      </c>
      <c r="B2208" s="9" t="s">
        <v>15</v>
      </c>
      <c r="C2208" s="9" t="s">
        <v>593</v>
      </c>
      <c r="D2208" s="9" t="s">
        <v>228</v>
      </c>
      <c r="E2208" s="9" t="s">
        <v>223</v>
      </c>
      <c r="F2208" s="9" t="s">
        <v>5</v>
      </c>
      <c r="G2208" s="9" t="s">
        <v>518</v>
      </c>
      <c r="H2208" s="9" t="s">
        <v>2</v>
      </c>
      <c r="I2208" s="9">
        <v>14</v>
      </c>
      <c r="J2208" s="9" t="s">
        <v>8</v>
      </c>
      <c r="L2208" s="9" t="s">
        <v>50</v>
      </c>
      <c r="M2208" s="9">
        <v>70734</v>
      </c>
      <c r="N2208" s="17" t="str">
        <f t="shared" si="194"/>
        <v>14_70-75</v>
      </c>
      <c r="O2208" s="17" t="str">
        <f t="shared" si="195"/>
        <v>7_70-80</v>
      </c>
      <c r="P2208" s="17" t="str">
        <f t="shared" si="196"/>
        <v>07_70-80</v>
      </c>
      <c r="Q2208" s="9" t="s">
        <v>957</v>
      </c>
      <c r="R2208" s="9" t="s">
        <v>954</v>
      </c>
      <c r="S2208" s="9">
        <f t="shared" si="198"/>
        <v>2758626</v>
      </c>
      <c r="T2208" s="9">
        <f t="shared" si="197"/>
        <v>37380</v>
      </c>
    </row>
    <row r="2209" spans="1:20" ht="14.45" x14ac:dyDescent="0.3">
      <c r="A2209" s="9">
        <v>250</v>
      </c>
      <c r="B2209" s="9" t="s">
        <v>15</v>
      </c>
      <c r="C2209" s="9" t="s">
        <v>376</v>
      </c>
      <c r="D2209" s="9" t="s">
        <v>224</v>
      </c>
      <c r="E2209" s="9" t="s">
        <v>223</v>
      </c>
      <c r="F2209" s="9" t="s">
        <v>1</v>
      </c>
      <c r="G2209" s="9" t="s">
        <v>303</v>
      </c>
      <c r="H2209" s="9" t="s">
        <v>2</v>
      </c>
      <c r="I2209" s="9">
        <v>15</v>
      </c>
      <c r="J2209" s="9" t="s">
        <v>8</v>
      </c>
      <c r="L2209" s="9" t="s">
        <v>50</v>
      </c>
      <c r="M2209" s="9">
        <v>64244</v>
      </c>
      <c r="N2209" s="17" t="str">
        <f t="shared" si="194"/>
        <v>12_60-65</v>
      </c>
      <c r="O2209" s="17" t="str">
        <f t="shared" si="195"/>
        <v>6_60-70</v>
      </c>
      <c r="P2209" s="17" t="str">
        <f t="shared" si="196"/>
        <v>06_60-70</v>
      </c>
      <c r="Q2209" s="9" t="s">
        <v>957</v>
      </c>
      <c r="R2209" s="9" t="s">
        <v>954</v>
      </c>
      <c r="S2209" s="9">
        <f t="shared" si="198"/>
        <v>16061000</v>
      </c>
      <c r="T2209" s="9">
        <f t="shared" si="197"/>
        <v>217629</v>
      </c>
    </row>
    <row r="2210" spans="1:20" ht="14.45" x14ac:dyDescent="0.3">
      <c r="A2210" s="9">
        <v>2</v>
      </c>
      <c r="B2210" s="9" t="s">
        <v>15</v>
      </c>
      <c r="C2210" s="9" t="s">
        <v>594</v>
      </c>
      <c r="D2210" s="9" t="s">
        <v>224</v>
      </c>
      <c r="E2210" s="9" t="s">
        <v>223</v>
      </c>
      <c r="F2210" s="9" t="s">
        <v>5</v>
      </c>
      <c r="G2210" s="9" t="s">
        <v>518</v>
      </c>
      <c r="H2210" s="9" t="s">
        <v>2</v>
      </c>
      <c r="I2210" s="9">
        <v>15</v>
      </c>
      <c r="J2210" s="9" t="s">
        <v>8</v>
      </c>
      <c r="L2210" s="9" t="s">
        <v>50</v>
      </c>
      <c r="M2210" s="9">
        <v>67461</v>
      </c>
      <c r="N2210" s="17" t="str">
        <f t="shared" si="194"/>
        <v>13_65-70</v>
      </c>
      <c r="O2210" s="17" t="str">
        <f t="shared" si="195"/>
        <v>6_60-70</v>
      </c>
      <c r="P2210" s="17" t="str">
        <f t="shared" si="196"/>
        <v>06_60-70</v>
      </c>
      <c r="Q2210" s="9" t="s">
        <v>957</v>
      </c>
      <c r="R2210" s="9" t="s">
        <v>954</v>
      </c>
      <c r="S2210" s="9">
        <f t="shared" si="198"/>
        <v>134922</v>
      </c>
      <c r="T2210" s="9">
        <f t="shared" si="197"/>
        <v>1828</v>
      </c>
    </row>
    <row r="2211" spans="1:20" ht="14.45" x14ac:dyDescent="0.3">
      <c r="A2211" s="9">
        <v>4</v>
      </c>
      <c r="B2211" s="9" t="s">
        <v>15</v>
      </c>
      <c r="C2211" s="9" t="s">
        <v>748</v>
      </c>
      <c r="D2211" s="9" t="s">
        <v>225</v>
      </c>
      <c r="E2211" s="9" t="s">
        <v>223</v>
      </c>
      <c r="F2211" s="9" t="s">
        <v>5</v>
      </c>
      <c r="G2211" s="9" t="s">
        <v>350</v>
      </c>
      <c r="H2211" s="9" t="s">
        <v>112</v>
      </c>
      <c r="I2211" s="9">
        <v>15</v>
      </c>
      <c r="J2211" s="9" t="s">
        <v>8</v>
      </c>
      <c r="L2211" s="9" t="s">
        <v>50</v>
      </c>
      <c r="M2211" s="9">
        <v>90993</v>
      </c>
      <c r="N2211" s="17" t="str">
        <f t="shared" si="194"/>
        <v>18_90-95</v>
      </c>
      <c r="O2211" s="17" t="str">
        <f t="shared" si="195"/>
        <v>9_90-100</v>
      </c>
      <c r="P2211" s="17" t="str">
        <f t="shared" si="196"/>
        <v>08_80&gt;</v>
      </c>
      <c r="Q2211" s="9" t="s">
        <v>957</v>
      </c>
      <c r="R2211" s="9" t="s">
        <v>954</v>
      </c>
      <c r="S2211" s="9">
        <f t="shared" si="198"/>
        <v>363972</v>
      </c>
      <c r="T2211" s="9">
        <f t="shared" si="197"/>
        <v>4932</v>
      </c>
    </row>
    <row r="2212" spans="1:20" ht="14.45" x14ac:dyDescent="0.3">
      <c r="A2212" s="9">
        <v>935</v>
      </c>
      <c r="B2212" s="9" t="s">
        <v>15</v>
      </c>
      <c r="C2212" s="9" t="s">
        <v>749</v>
      </c>
      <c r="D2212" s="9" t="s">
        <v>229</v>
      </c>
      <c r="E2212" s="9" t="s">
        <v>223</v>
      </c>
      <c r="F2212" s="9" t="s">
        <v>1</v>
      </c>
      <c r="G2212" s="9" t="s">
        <v>97</v>
      </c>
      <c r="H2212" s="9" t="s">
        <v>2</v>
      </c>
      <c r="I2212" s="9">
        <v>11</v>
      </c>
      <c r="J2212" s="9" t="s">
        <v>4</v>
      </c>
      <c r="K2212" s="9" t="s">
        <v>7</v>
      </c>
      <c r="L2212" s="9" t="s">
        <v>50</v>
      </c>
      <c r="M2212" s="9">
        <v>33790</v>
      </c>
      <c r="N2212" s="17" t="str">
        <f t="shared" si="194"/>
        <v>6_30-35</v>
      </c>
      <c r="O2212" s="17" t="str">
        <f t="shared" si="195"/>
        <v>3_30-40</v>
      </c>
      <c r="P2212" s="17" t="str">
        <f t="shared" si="196"/>
        <v>03_30-40</v>
      </c>
      <c r="Q2212" s="9" t="s">
        <v>957</v>
      </c>
      <c r="R2212" s="9" t="s">
        <v>954</v>
      </c>
      <c r="S2212" s="9">
        <f t="shared" si="198"/>
        <v>31593650</v>
      </c>
      <c r="T2212" s="9">
        <f t="shared" si="197"/>
        <v>428098</v>
      </c>
    </row>
    <row r="2213" spans="1:20" ht="14.45" x14ac:dyDescent="0.3">
      <c r="A2213" s="9">
        <v>4661</v>
      </c>
      <c r="B2213" s="9" t="s">
        <v>15</v>
      </c>
      <c r="C2213" s="9" t="s">
        <v>464</v>
      </c>
      <c r="D2213" s="9" t="s">
        <v>225</v>
      </c>
      <c r="E2213" s="9" t="s">
        <v>223</v>
      </c>
      <c r="F2213" s="9" t="s">
        <v>1</v>
      </c>
      <c r="G2213" s="9" t="s">
        <v>303</v>
      </c>
      <c r="H2213" s="9" t="s">
        <v>112</v>
      </c>
      <c r="I2213" s="9">
        <v>15</v>
      </c>
      <c r="J2213" s="9" t="s">
        <v>8</v>
      </c>
      <c r="L2213" s="9" t="s">
        <v>50</v>
      </c>
      <c r="M2213" s="9">
        <v>71643</v>
      </c>
      <c r="N2213" s="17" t="str">
        <f t="shared" si="194"/>
        <v>14_70-75</v>
      </c>
      <c r="O2213" s="17" t="str">
        <f t="shared" si="195"/>
        <v>7_70-80</v>
      </c>
      <c r="P2213" s="17" t="str">
        <f t="shared" si="196"/>
        <v>07_70-80</v>
      </c>
      <c r="Q2213" s="9" t="s">
        <v>957</v>
      </c>
      <c r="R2213" s="9" t="s">
        <v>954</v>
      </c>
      <c r="S2213" s="9">
        <f t="shared" si="198"/>
        <v>333928023</v>
      </c>
      <c r="T2213" s="9">
        <f t="shared" si="197"/>
        <v>4524770</v>
      </c>
    </row>
    <row r="2214" spans="1:20" ht="14.45" x14ac:dyDescent="0.3">
      <c r="A2214" s="9">
        <v>493</v>
      </c>
      <c r="B2214" s="9" t="s">
        <v>15</v>
      </c>
      <c r="C2214" s="9" t="s">
        <v>421</v>
      </c>
      <c r="D2214" s="9" t="s">
        <v>225</v>
      </c>
      <c r="E2214" s="9" t="s">
        <v>223</v>
      </c>
      <c r="F2214" s="9" t="s">
        <v>5</v>
      </c>
      <c r="G2214" s="9" t="s">
        <v>350</v>
      </c>
      <c r="H2214" s="9" t="s">
        <v>112</v>
      </c>
      <c r="I2214" s="9">
        <v>15</v>
      </c>
      <c r="J2214" s="9" t="s">
        <v>8</v>
      </c>
      <c r="L2214" s="9" t="s">
        <v>50</v>
      </c>
      <c r="M2214" s="9">
        <v>74949</v>
      </c>
      <c r="N2214" s="17" t="str">
        <f t="shared" si="194"/>
        <v>14_70-75</v>
      </c>
      <c r="O2214" s="17" t="str">
        <f t="shared" si="195"/>
        <v>7_70-80</v>
      </c>
      <c r="P2214" s="17" t="str">
        <f t="shared" si="196"/>
        <v>07_70-80</v>
      </c>
      <c r="Q2214" s="9" t="s">
        <v>957</v>
      </c>
      <c r="R2214" s="9" t="s">
        <v>954</v>
      </c>
      <c r="S2214" s="9">
        <f t="shared" si="198"/>
        <v>36949857</v>
      </c>
      <c r="T2214" s="9">
        <f t="shared" si="197"/>
        <v>500676</v>
      </c>
    </row>
    <row r="2215" spans="1:20" ht="14.45" x14ac:dyDescent="0.3">
      <c r="A2215" s="9">
        <v>18</v>
      </c>
      <c r="B2215" s="9" t="s">
        <v>15</v>
      </c>
      <c r="C2215" s="9" t="s">
        <v>314</v>
      </c>
      <c r="D2215" s="9" t="s">
        <v>224</v>
      </c>
      <c r="E2215" s="9" t="s">
        <v>223</v>
      </c>
      <c r="F2215" s="9" t="s">
        <v>5</v>
      </c>
      <c r="G2215" s="9" t="s">
        <v>169</v>
      </c>
      <c r="H2215" s="9" t="s">
        <v>2</v>
      </c>
      <c r="I2215" s="9">
        <v>15</v>
      </c>
      <c r="J2215" s="9" t="s">
        <v>8</v>
      </c>
      <c r="L2215" s="9" t="s">
        <v>50</v>
      </c>
      <c r="M2215" s="9">
        <v>48046</v>
      </c>
      <c r="N2215" s="17" t="str">
        <f t="shared" si="194"/>
        <v>9_45-50</v>
      </c>
      <c r="O2215" s="17" t="str">
        <f t="shared" si="195"/>
        <v>4_40-50</v>
      </c>
      <c r="P2215" s="17" t="str">
        <f t="shared" si="196"/>
        <v>04_40-50</v>
      </c>
      <c r="Q2215" s="9" t="s">
        <v>957</v>
      </c>
      <c r="R2215" s="9" t="s">
        <v>954</v>
      </c>
      <c r="S2215" s="9">
        <f t="shared" si="198"/>
        <v>864828</v>
      </c>
      <c r="T2215" s="9">
        <f t="shared" si="197"/>
        <v>11719</v>
      </c>
    </row>
    <row r="2216" spans="1:20" ht="14.45" x14ac:dyDescent="0.3">
      <c r="A2216" s="9">
        <v>2928</v>
      </c>
      <c r="B2216" s="9" t="s">
        <v>15</v>
      </c>
      <c r="C2216" s="9" t="s">
        <v>120</v>
      </c>
      <c r="D2216" s="9" t="s">
        <v>224</v>
      </c>
      <c r="E2216" s="9" t="s">
        <v>223</v>
      </c>
      <c r="F2216" s="9" t="s">
        <v>1</v>
      </c>
      <c r="G2216" s="9" t="s">
        <v>97</v>
      </c>
      <c r="H2216" s="9" t="s">
        <v>2</v>
      </c>
      <c r="I2216" s="9">
        <v>15</v>
      </c>
      <c r="J2216" s="9" t="s">
        <v>8</v>
      </c>
      <c r="L2216" s="9" t="s">
        <v>50</v>
      </c>
      <c r="M2216" s="9">
        <v>39975</v>
      </c>
      <c r="N2216" s="17" t="str">
        <f t="shared" si="194"/>
        <v>7_35-40</v>
      </c>
      <c r="O2216" s="17" t="str">
        <f t="shared" si="195"/>
        <v>3_30-40</v>
      </c>
      <c r="P2216" s="17" t="str">
        <f t="shared" si="196"/>
        <v>03_30-40</v>
      </c>
      <c r="Q2216" s="9" t="s">
        <v>957</v>
      </c>
      <c r="R2216" s="9" t="s">
        <v>954</v>
      </c>
      <c r="S2216" s="9">
        <f t="shared" si="198"/>
        <v>117046800</v>
      </c>
      <c r="T2216" s="9">
        <f t="shared" si="197"/>
        <v>1586000</v>
      </c>
    </row>
    <row r="2217" spans="1:20" ht="14.45" x14ac:dyDescent="0.3">
      <c r="A2217" s="9">
        <v>8</v>
      </c>
      <c r="B2217" s="9" t="s">
        <v>15</v>
      </c>
      <c r="C2217" s="9" t="s">
        <v>167</v>
      </c>
      <c r="D2217" s="9" t="s">
        <v>224</v>
      </c>
      <c r="E2217" s="9" t="s">
        <v>223</v>
      </c>
      <c r="F2217" s="9" t="s">
        <v>1</v>
      </c>
      <c r="G2217" s="9" t="s">
        <v>97</v>
      </c>
      <c r="H2217" s="9" t="s">
        <v>2</v>
      </c>
      <c r="I2217" s="9">
        <v>17</v>
      </c>
      <c r="J2217" s="9" t="s">
        <v>8</v>
      </c>
      <c r="L2217" s="9" t="s">
        <v>50</v>
      </c>
      <c r="M2217" s="9">
        <v>63443</v>
      </c>
      <c r="N2217" s="17" t="str">
        <f t="shared" si="194"/>
        <v>12_60-65</v>
      </c>
      <c r="O2217" s="17" t="str">
        <f t="shared" si="195"/>
        <v>6_60-70</v>
      </c>
      <c r="P2217" s="17" t="str">
        <f t="shared" si="196"/>
        <v>06_60-70</v>
      </c>
      <c r="Q2217" s="9" t="s">
        <v>957</v>
      </c>
      <c r="R2217" s="9" t="s">
        <v>954</v>
      </c>
      <c r="S2217" s="9">
        <f t="shared" si="198"/>
        <v>507544</v>
      </c>
      <c r="T2217" s="9">
        <f t="shared" si="197"/>
        <v>6877</v>
      </c>
    </row>
    <row r="2218" spans="1:20" ht="14.45" x14ac:dyDescent="0.3">
      <c r="A2218" s="9">
        <v>1585</v>
      </c>
      <c r="B2218" s="9" t="s">
        <v>15</v>
      </c>
      <c r="C2218" s="9" t="s">
        <v>117</v>
      </c>
      <c r="D2218" s="9" t="s">
        <v>225</v>
      </c>
      <c r="E2218" s="9" t="s">
        <v>223</v>
      </c>
      <c r="F2218" s="9" t="s">
        <v>5</v>
      </c>
      <c r="G2218" s="9" t="s">
        <v>75</v>
      </c>
      <c r="H2218" s="9" t="s">
        <v>116</v>
      </c>
      <c r="I2218" s="9">
        <v>17</v>
      </c>
      <c r="J2218" s="9" t="s">
        <v>8</v>
      </c>
      <c r="L2218" s="9" t="s">
        <v>50</v>
      </c>
      <c r="M2218" s="9">
        <v>63491</v>
      </c>
      <c r="N2218" s="17" t="str">
        <f t="shared" si="194"/>
        <v>12_60-65</v>
      </c>
      <c r="O2218" s="17" t="str">
        <f t="shared" si="195"/>
        <v>6_60-70</v>
      </c>
      <c r="P2218" s="17" t="str">
        <f t="shared" si="196"/>
        <v>06_60-70</v>
      </c>
      <c r="Q2218" s="9" t="s">
        <v>957</v>
      </c>
      <c r="R2218" s="9" t="s">
        <v>954</v>
      </c>
      <c r="S2218" s="9">
        <f t="shared" si="198"/>
        <v>100633235</v>
      </c>
      <c r="T2218" s="9">
        <f t="shared" si="197"/>
        <v>1363594</v>
      </c>
    </row>
    <row r="2219" spans="1:20" ht="14.45" x14ac:dyDescent="0.3">
      <c r="A2219" s="9">
        <v>4</v>
      </c>
      <c r="B2219" s="9" t="s">
        <v>15</v>
      </c>
      <c r="C2219" s="9" t="s">
        <v>985</v>
      </c>
      <c r="D2219" s="9" t="s">
        <v>224</v>
      </c>
      <c r="E2219" s="9" t="s">
        <v>223</v>
      </c>
      <c r="F2219" s="9" t="s">
        <v>5</v>
      </c>
      <c r="G2219" s="9" t="s">
        <v>93</v>
      </c>
      <c r="H2219" s="9" t="s">
        <v>2</v>
      </c>
      <c r="I2219" s="9">
        <v>17</v>
      </c>
      <c r="J2219" s="9" t="s">
        <v>8</v>
      </c>
      <c r="L2219" s="9" t="s">
        <v>50</v>
      </c>
      <c r="M2219" s="9">
        <v>37990</v>
      </c>
      <c r="N2219" s="17" t="str">
        <f t="shared" si="194"/>
        <v>7_35-40</v>
      </c>
      <c r="O2219" s="17" t="str">
        <f t="shared" si="195"/>
        <v>3_30-40</v>
      </c>
      <c r="P2219" s="17" t="str">
        <f t="shared" si="196"/>
        <v>03_30-40</v>
      </c>
      <c r="Q2219" s="9" t="s">
        <v>957</v>
      </c>
      <c r="R2219" s="9" t="s">
        <v>954</v>
      </c>
      <c r="S2219" s="9">
        <f t="shared" si="198"/>
        <v>151960</v>
      </c>
      <c r="T2219" s="9">
        <f t="shared" si="197"/>
        <v>2059</v>
      </c>
    </row>
    <row r="2220" spans="1:20" ht="14.45" x14ac:dyDescent="0.3">
      <c r="A2220" s="9">
        <v>397</v>
      </c>
      <c r="B2220" s="9" t="s">
        <v>15</v>
      </c>
      <c r="C2220" s="9" t="s">
        <v>750</v>
      </c>
      <c r="D2220" s="9" t="s">
        <v>224</v>
      </c>
      <c r="E2220" s="9" t="s">
        <v>223</v>
      </c>
      <c r="F2220" s="9" t="s">
        <v>1</v>
      </c>
      <c r="G2220" s="9" t="s">
        <v>97</v>
      </c>
      <c r="H2220" s="9" t="s">
        <v>2</v>
      </c>
      <c r="I2220" s="9">
        <v>15</v>
      </c>
      <c r="J2220" s="9" t="s">
        <v>8</v>
      </c>
      <c r="L2220" s="9" t="s">
        <v>50</v>
      </c>
      <c r="M2220" s="9">
        <v>38332</v>
      </c>
      <c r="N2220" s="17" t="str">
        <f t="shared" si="194"/>
        <v>7_35-40</v>
      </c>
      <c r="O2220" s="17" t="str">
        <f t="shared" si="195"/>
        <v>3_30-40</v>
      </c>
      <c r="P2220" s="17" t="str">
        <f t="shared" si="196"/>
        <v>03_30-40</v>
      </c>
      <c r="Q2220" s="9" t="s">
        <v>957</v>
      </c>
      <c r="R2220" s="9" t="s">
        <v>954</v>
      </c>
      <c r="S2220" s="9">
        <f t="shared" si="198"/>
        <v>15217804</v>
      </c>
      <c r="T2220" s="9">
        <f t="shared" si="197"/>
        <v>206203</v>
      </c>
    </row>
    <row r="2221" spans="1:20" ht="14.45" x14ac:dyDescent="0.3">
      <c r="A2221" s="9">
        <v>2</v>
      </c>
      <c r="B2221" s="9" t="s">
        <v>15</v>
      </c>
      <c r="C2221" s="9" t="s">
        <v>142</v>
      </c>
      <c r="D2221" s="9" t="s">
        <v>224</v>
      </c>
      <c r="E2221" s="9" t="s">
        <v>223</v>
      </c>
      <c r="F2221" s="9" t="s">
        <v>1</v>
      </c>
      <c r="G2221" s="9" t="s">
        <v>59</v>
      </c>
      <c r="H2221" s="9" t="s">
        <v>2</v>
      </c>
      <c r="I2221" s="9">
        <v>15</v>
      </c>
      <c r="J2221" s="9" t="s">
        <v>8</v>
      </c>
      <c r="L2221" s="9" t="s">
        <v>50</v>
      </c>
      <c r="M2221" s="9">
        <v>30937</v>
      </c>
      <c r="N2221" s="17" t="str">
        <f t="shared" si="194"/>
        <v>6_30-35</v>
      </c>
      <c r="O2221" s="17" t="str">
        <f t="shared" si="195"/>
        <v>3_30-40</v>
      </c>
      <c r="P2221" s="17" t="str">
        <f t="shared" si="196"/>
        <v>03_30-40</v>
      </c>
      <c r="Q2221" s="9" t="s">
        <v>957</v>
      </c>
      <c r="R2221" s="9" t="s">
        <v>954</v>
      </c>
      <c r="S2221" s="9">
        <f t="shared" si="198"/>
        <v>61874</v>
      </c>
      <c r="T2221" s="9">
        <f t="shared" si="197"/>
        <v>838</v>
      </c>
    </row>
    <row r="2222" spans="1:20" ht="14.45" x14ac:dyDescent="0.3">
      <c r="A2222" s="9">
        <v>2981</v>
      </c>
      <c r="B2222" s="9" t="s">
        <v>15</v>
      </c>
      <c r="C2222" s="9" t="s">
        <v>432</v>
      </c>
      <c r="D2222" s="9" t="s">
        <v>224</v>
      </c>
      <c r="E2222" s="9" t="s">
        <v>223</v>
      </c>
      <c r="F2222" s="9" t="s">
        <v>5</v>
      </c>
      <c r="G2222" s="9" t="s">
        <v>182</v>
      </c>
      <c r="H2222" s="9" t="s">
        <v>2</v>
      </c>
      <c r="I2222" s="9">
        <v>15</v>
      </c>
      <c r="J2222" s="9" t="s">
        <v>8</v>
      </c>
      <c r="L2222" s="9" t="s">
        <v>50</v>
      </c>
      <c r="M2222" s="9">
        <v>39845</v>
      </c>
      <c r="N2222" s="17" t="str">
        <f t="shared" si="194"/>
        <v>7_35-40</v>
      </c>
      <c r="O2222" s="17" t="str">
        <f t="shared" si="195"/>
        <v>3_30-40</v>
      </c>
      <c r="P2222" s="17" t="str">
        <f t="shared" si="196"/>
        <v>03_30-40</v>
      </c>
      <c r="Q2222" s="9" t="s">
        <v>957</v>
      </c>
      <c r="R2222" s="9" t="s">
        <v>954</v>
      </c>
      <c r="S2222" s="9">
        <f t="shared" si="198"/>
        <v>118777945</v>
      </c>
      <c r="T2222" s="9">
        <f t="shared" si="197"/>
        <v>1609457</v>
      </c>
    </row>
    <row r="2223" spans="1:20" ht="14.45" x14ac:dyDescent="0.3">
      <c r="A2223" s="9">
        <v>301</v>
      </c>
      <c r="B2223" s="9" t="s">
        <v>15</v>
      </c>
      <c r="C2223" s="9" t="s">
        <v>938</v>
      </c>
      <c r="D2223" s="9" t="s">
        <v>225</v>
      </c>
      <c r="E2223" s="9" t="s">
        <v>223</v>
      </c>
      <c r="F2223" s="9" t="s">
        <v>1</v>
      </c>
      <c r="G2223" s="9" t="s">
        <v>661</v>
      </c>
      <c r="H2223" s="9" t="s">
        <v>788</v>
      </c>
      <c r="I2223" s="9">
        <v>15</v>
      </c>
      <c r="J2223" s="9" t="s">
        <v>43</v>
      </c>
      <c r="L2223" s="9" t="s">
        <v>50</v>
      </c>
      <c r="M2223" s="9">
        <v>139990</v>
      </c>
      <c r="N2223" s="17" t="str">
        <f t="shared" si="194"/>
        <v>27_135-140</v>
      </c>
      <c r="O2223" s="17" t="str">
        <f t="shared" si="195"/>
        <v>13_130-140</v>
      </c>
      <c r="P2223" s="17" t="str">
        <f t="shared" si="196"/>
        <v>08_80&gt;</v>
      </c>
      <c r="Q2223" s="9" t="s">
        <v>957</v>
      </c>
      <c r="R2223" s="9" t="s">
        <v>954</v>
      </c>
      <c r="S2223" s="9">
        <f t="shared" si="198"/>
        <v>42136990</v>
      </c>
      <c r="T2223" s="9">
        <f t="shared" si="197"/>
        <v>570962</v>
      </c>
    </row>
    <row r="2224" spans="1:20" ht="14.45" x14ac:dyDescent="0.3">
      <c r="A2224" s="9">
        <v>341</v>
      </c>
      <c r="B2224" s="9" t="s">
        <v>15</v>
      </c>
      <c r="C2224" s="9" t="s">
        <v>427</v>
      </c>
      <c r="D2224" s="9" t="s">
        <v>225</v>
      </c>
      <c r="E2224" s="9" t="s">
        <v>223</v>
      </c>
      <c r="F2224" s="9" t="s">
        <v>1</v>
      </c>
      <c r="G2224" s="9" t="s">
        <v>303</v>
      </c>
      <c r="H2224" s="9" t="s">
        <v>197</v>
      </c>
      <c r="I2224" s="9">
        <v>15</v>
      </c>
      <c r="J2224" s="9" t="s">
        <v>8</v>
      </c>
      <c r="L2224" s="9" t="s">
        <v>50</v>
      </c>
      <c r="M2224" s="9">
        <v>82190</v>
      </c>
      <c r="N2224" s="17" t="str">
        <f t="shared" si="194"/>
        <v>16_80-85</v>
      </c>
      <c r="O2224" s="17" t="str">
        <f t="shared" si="195"/>
        <v>8_80-90</v>
      </c>
      <c r="P2224" s="17" t="str">
        <f t="shared" si="196"/>
        <v>08_80&gt;</v>
      </c>
      <c r="Q2224" s="9" t="s">
        <v>957</v>
      </c>
      <c r="R2224" s="9" t="s">
        <v>954</v>
      </c>
      <c r="S2224" s="9">
        <f t="shared" si="198"/>
        <v>28026790</v>
      </c>
      <c r="T2224" s="9">
        <f t="shared" si="197"/>
        <v>379767</v>
      </c>
    </row>
    <row r="2225" spans="1:20" ht="14.45" x14ac:dyDescent="0.3">
      <c r="A2225" s="9">
        <v>291</v>
      </c>
      <c r="B2225" s="9" t="s">
        <v>15</v>
      </c>
      <c r="C2225" s="9" t="s">
        <v>465</v>
      </c>
      <c r="D2225" s="9" t="s">
        <v>225</v>
      </c>
      <c r="E2225" s="9" t="s">
        <v>223</v>
      </c>
      <c r="F2225" s="9" t="s">
        <v>5</v>
      </c>
      <c r="G2225" s="9" t="s">
        <v>350</v>
      </c>
      <c r="H2225" s="9" t="s">
        <v>147</v>
      </c>
      <c r="I2225" s="9">
        <v>17</v>
      </c>
      <c r="J2225" s="9" t="s">
        <v>8</v>
      </c>
      <c r="L2225" s="9" t="s">
        <v>50</v>
      </c>
      <c r="M2225" s="9">
        <v>96904</v>
      </c>
      <c r="N2225" s="17" t="str">
        <f t="shared" si="194"/>
        <v>19_95-100</v>
      </c>
      <c r="O2225" s="17" t="str">
        <f t="shared" si="195"/>
        <v>9_90-100</v>
      </c>
      <c r="P2225" s="17" t="str">
        <f t="shared" si="196"/>
        <v>08_80&gt;</v>
      </c>
      <c r="Q2225" s="9" t="s">
        <v>957</v>
      </c>
      <c r="R2225" s="9" t="s">
        <v>954</v>
      </c>
      <c r="S2225" s="9">
        <f t="shared" si="198"/>
        <v>28199064</v>
      </c>
      <c r="T2225" s="9">
        <f t="shared" si="197"/>
        <v>382101</v>
      </c>
    </row>
    <row r="2226" spans="1:20" ht="14.45" x14ac:dyDescent="0.3">
      <c r="A2226" s="9">
        <v>21</v>
      </c>
      <c r="B2226" s="9" t="s">
        <v>15</v>
      </c>
      <c r="C2226" s="9" t="s">
        <v>428</v>
      </c>
      <c r="D2226" s="9" t="s">
        <v>225</v>
      </c>
      <c r="E2226" s="9" t="s">
        <v>223</v>
      </c>
      <c r="F2226" s="9" t="s">
        <v>5</v>
      </c>
      <c r="G2226" s="9" t="s">
        <v>350</v>
      </c>
      <c r="H2226" s="9" t="s">
        <v>148</v>
      </c>
      <c r="I2226" s="9">
        <v>15</v>
      </c>
      <c r="J2226" s="9" t="s">
        <v>8</v>
      </c>
      <c r="L2226" s="9" t="s">
        <v>50</v>
      </c>
      <c r="M2226" s="9">
        <v>97415</v>
      </c>
      <c r="N2226" s="17" t="str">
        <f t="shared" si="194"/>
        <v>19_95-100</v>
      </c>
      <c r="O2226" s="17" t="str">
        <f t="shared" si="195"/>
        <v>9_90-100</v>
      </c>
      <c r="P2226" s="17" t="str">
        <f t="shared" si="196"/>
        <v>08_80&gt;</v>
      </c>
      <c r="Q2226" s="9" t="s">
        <v>957</v>
      </c>
      <c r="R2226" s="9" t="s">
        <v>954</v>
      </c>
      <c r="S2226" s="9">
        <f t="shared" si="198"/>
        <v>2045715</v>
      </c>
      <c r="T2226" s="9">
        <f t="shared" si="197"/>
        <v>27720</v>
      </c>
    </row>
    <row r="2227" spans="1:20" ht="14.45" x14ac:dyDescent="0.3">
      <c r="A2227" s="9">
        <v>395</v>
      </c>
      <c r="B2227" s="9" t="s">
        <v>15</v>
      </c>
      <c r="C2227" s="9" t="s">
        <v>422</v>
      </c>
      <c r="D2227" s="9" t="s">
        <v>225</v>
      </c>
      <c r="E2227" s="9" t="s">
        <v>223</v>
      </c>
      <c r="F2227" s="9" t="s">
        <v>5</v>
      </c>
      <c r="G2227" s="9" t="s">
        <v>350</v>
      </c>
      <c r="H2227" s="9" t="s">
        <v>197</v>
      </c>
      <c r="I2227" s="9">
        <v>15</v>
      </c>
      <c r="J2227" s="9" t="s">
        <v>8</v>
      </c>
      <c r="L2227" s="9" t="s">
        <v>50</v>
      </c>
      <c r="M2227" s="9">
        <v>84990</v>
      </c>
      <c r="N2227" s="17" t="str">
        <f t="shared" si="194"/>
        <v>16_80-85</v>
      </c>
      <c r="O2227" s="17" t="str">
        <f t="shared" si="195"/>
        <v>8_80-90</v>
      </c>
      <c r="P2227" s="17" t="str">
        <f t="shared" si="196"/>
        <v>08_80&gt;</v>
      </c>
      <c r="Q2227" s="9" t="s">
        <v>957</v>
      </c>
      <c r="R2227" s="9" t="s">
        <v>954</v>
      </c>
      <c r="S2227" s="9">
        <f t="shared" si="198"/>
        <v>33571050</v>
      </c>
      <c r="T2227" s="9">
        <f t="shared" si="197"/>
        <v>454892</v>
      </c>
    </row>
    <row r="2228" spans="1:20" ht="14.45" x14ac:dyDescent="0.3">
      <c r="A2228" s="9">
        <v>16</v>
      </c>
      <c r="B2228" s="9" t="s">
        <v>15</v>
      </c>
      <c r="C2228" s="9" t="s">
        <v>986</v>
      </c>
      <c r="D2228" s="9" t="s">
        <v>225</v>
      </c>
      <c r="E2228" s="9" t="s">
        <v>223</v>
      </c>
      <c r="F2228" s="9" t="s">
        <v>1</v>
      </c>
      <c r="G2228" s="9" t="s">
        <v>661</v>
      </c>
      <c r="H2228" s="9" t="s">
        <v>987</v>
      </c>
      <c r="I2228" s="9">
        <v>16</v>
      </c>
      <c r="J2228" s="9" t="s">
        <v>43</v>
      </c>
      <c r="L2228" s="9" t="s">
        <v>50</v>
      </c>
      <c r="M2228" s="9">
        <v>175990</v>
      </c>
      <c r="N2228" s="17" t="str">
        <f t="shared" si="194"/>
        <v>35_175-180</v>
      </c>
      <c r="O2228" s="17" t="str">
        <f t="shared" si="195"/>
        <v>17_170-180</v>
      </c>
      <c r="P2228" s="17" t="str">
        <f t="shared" si="196"/>
        <v>08_80&gt;</v>
      </c>
      <c r="Q2228" s="9" t="s">
        <v>957</v>
      </c>
      <c r="R2228" s="9" t="s">
        <v>954</v>
      </c>
      <c r="S2228" s="9">
        <f t="shared" si="198"/>
        <v>2815840</v>
      </c>
      <c r="T2228" s="9">
        <f t="shared" si="197"/>
        <v>38155</v>
      </c>
    </row>
    <row r="2229" spans="1:20" ht="14.45" x14ac:dyDescent="0.3">
      <c r="A2229" s="9">
        <v>137</v>
      </c>
      <c r="B2229" s="9" t="s">
        <v>15</v>
      </c>
      <c r="C2229" s="9" t="s">
        <v>429</v>
      </c>
      <c r="D2229" s="9" t="s">
        <v>225</v>
      </c>
      <c r="E2229" s="9" t="s">
        <v>223</v>
      </c>
      <c r="F2229" s="9" t="s">
        <v>5</v>
      </c>
      <c r="G2229" s="9" t="s">
        <v>350</v>
      </c>
      <c r="H2229" s="9" t="s">
        <v>100</v>
      </c>
      <c r="I2229" s="9">
        <v>15</v>
      </c>
      <c r="J2229" s="9" t="s">
        <v>8</v>
      </c>
      <c r="L2229" s="9" t="s">
        <v>50</v>
      </c>
      <c r="M2229" s="9">
        <v>146381</v>
      </c>
      <c r="N2229" s="17" t="str">
        <f t="shared" si="194"/>
        <v>29_145-150</v>
      </c>
      <c r="O2229" s="17" t="str">
        <f t="shared" si="195"/>
        <v>14_140-150</v>
      </c>
      <c r="P2229" s="17" t="str">
        <f t="shared" si="196"/>
        <v>08_80&gt;</v>
      </c>
      <c r="Q2229" s="9" t="s">
        <v>957</v>
      </c>
      <c r="R2229" s="9" t="s">
        <v>954</v>
      </c>
      <c r="S2229" s="9">
        <f t="shared" si="198"/>
        <v>20054197</v>
      </c>
      <c r="T2229" s="9">
        <f t="shared" si="197"/>
        <v>271737</v>
      </c>
    </row>
    <row r="2230" spans="1:20" ht="14.45" x14ac:dyDescent="0.3">
      <c r="A2230" s="9">
        <v>8</v>
      </c>
      <c r="B2230" s="9" t="s">
        <v>15</v>
      </c>
      <c r="C2230" s="9" t="s">
        <v>502</v>
      </c>
      <c r="D2230" s="9" t="s">
        <v>225</v>
      </c>
      <c r="E2230" s="9" t="s">
        <v>223</v>
      </c>
      <c r="F2230" s="9" t="s">
        <v>5</v>
      </c>
      <c r="G2230" s="9" t="s">
        <v>350</v>
      </c>
      <c r="H2230" s="9" t="s">
        <v>342</v>
      </c>
      <c r="I2230" s="9">
        <v>15</v>
      </c>
      <c r="J2230" s="9" t="s">
        <v>8</v>
      </c>
      <c r="L2230" s="9" t="s">
        <v>50</v>
      </c>
      <c r="M2230" s="9">
        <v>185246</v>
      </c>
      <c r="N2230" s="17" t="str">
        <f t="shared" si="194"/>
        <v>37_185-190</v>
      </c>
      <c r="O2230" s="17" t="str">
        <f t="shared" si="195"/>
        <v>18_180-190</v>
      </c>
      <c r="P2230" s="17" t="str">
        <f t="shared" si="196"/>
        <v>08_80&gt;</v>
      </c>
      <c r="Q2230" s="9" t="s">
        <v>957</v>
      </c>
      <c r="R2230" s="9" t="s">
        <v>954</v>
      </c>
      <c r="S2230" s="9">
        <f t="shared" si="198"/>
        <v>1481968</v>
      </c>
      <c r="T2230" s="9">
        <f t="shared" si="197"/>
        <v>20081</v>
      </c>
    </row>
    <row r="2231" spans="1:20" ht="14.45" x14ac:dyDescent="0.3">
      <c r="A2231" s="9">
        <v>2</v>
      </c>
      <c r="B2231" s="9" t="s">
        <v>15</v>
      </c>
      <c r="C2231" s="9" t="s">
        <v>939</v>
      </c>
      <c r="D2231" s="9" t="s">
        <v>225</v>
      </c>
      <c r="E2231" s="9" t="s">
        <v>223</v>
      </c>
      <c r="F2231" s="9" t="s">
        <v>5</v>
      </c>
      <c r="G2231" s="9" t="s">
        <v>350</v>
      </c>
      <c r="H2231" s="9" t="s">
        <v>98</v>
      </c>
      <c r="I2231" s="9">
        <v>15</v>
      </c>
      <c r="J2231" s="9" t="s">
        <v>8</v>
      </c>
      <c r="L2231" s="9" t="s">
        <v>50</v>
      </c>
      <c r="M2231" s="9">
        <v>202490</v>
      </c>
      <c r="N2231" s="17" t="str">
        <f t="shared" si="194"/>
        <v>40_200-205</v>
      </c>
      <c r="O2231" s="17" t="str">
        <f t="shared" si="195"/>
        <v>20_200-210</v>
      </c>
      <c r="P2231" s="17" t="str">
        <f t="shared" si="196"/>
        <v>08_80&gt;</v>
      </c>
      <c r="Q2231" s="9" t="s">
        <v>957</v>
      </c>
      <c r="R2231" s="9" t="s">
        <v>954</v>
      </c>
      <c r="S2231" s="9">
        <f t="shared" si="198"/>
        <v>404980</v>
      </c>
      <c r="T2231" s="9">
        <f t="shared" si="197"/>
        <v>5488</v>
      </c>
    </row>
    <row r="2232" spans="1:20" ht="14.45" x14ac:dyDescent="0.3">
      <c r="A2232" s="9">
        <v>11</v>
      </c>
      <c r="B2232" s="9" t="s">
        <v>15</v>
      </c>
      <c r="C2232" s="9" t="s">
        <v>231</v>
      </c>
      <c r="D2232" s="9" t="s">
        <v>228</v>
      </c>
      <c r="E2232" s="9" t="s">
        <v>227</v>
      </c>
      <c r="F2232" s="9" t="s">
        <v>5</v>
      </c>
      <c r="G2232" s="9" t="s">
        <v>169</v>
      </c>
      <c r="H2232" s="9" t="s">
        <v>2</v>
      </c>
      <c r="I2232" s="9">
        <v>13</v>
      </c>
      <c r="J2232" s="9" t="s">
        <v>8</v>
      </c>
      <c r="L2232" s="9" t="s">
        <v>50</v>
      </c>
      <c r="M2232" s="9">
        <v>69231</v>
      </c>
      <c r="N2232" s="17" t="str">
        <f t="shared" si="194"/>
        <v>13_65-70</v>
      </c>
      <c r="O2232" s="17" t="str">
        <f t="shared" si="195"/>
        <v>6_60-70</v>
      </c>
      <c r="P2232" s="17" t="str">
        <f t="shared" si="196"/>
        <v>06_60-70</v>
      </c>
      <c r="Q2232" s="9" t="s">
        <v>957</v>
      </c>
      <c r="R2232" s="9" t="s">
        <v>954</v>
      </c>
      <c r="S2232" s="9">
        <f t="shared" si="198"/>
        <v>761541</v>
      </c>
      <c r="T2232" s="9">
        <f t="shared" si="197"/>
        <v>10319</v>
      </c>
    </row>
    <row r="2233" spans="1:20" ht="14.45" x14ac:dyDescent="0.3">
      <c r="A2233" s="9">
        <v>435</v>
      </c>
      <c r="B2233" s="9" t="s">
        <v>15</v>
      </c>
      <c r="C2233" s="9" t="s">
        <v>595</v>
      </c>
      <c r="D2233" s="9" t="s">
        <v>228</v>
      </c>
      <c r="E2233" s="9" t="s">
        <v>227</v>
      </c>
      <c r="F2233" s="9" t="s">
        <v>5</v>
      </c>
      <c r="G2233" s="9" t="s">
        <v>518</v>
      </c>
      <c r="H2233" s="9" t="s">
        <v>2</v>
      </c>
      <c r="I2233" s="9">
        <v>13</v>
      </c>
      <c r="J2233" s="9" t="s">
        <v>596</v>
      </c>
      <c r="L2233" s="9" t="s">
        <v>50</v>
      </c>
      <c r="M2233" s="9">
        <v>77712</v>
      </c>
      <c r="N2233" s="17" t="str">
        <f t="shared" si="194"/>
        <v>15_75-80</v>
      </c>
      <c r="O2233" s="17" t="str">
        <f t="shared" si="195"/>
        <v>7_70-80</v>
      </c>
      <c r="P2233" s="17" t="str">
        <f t="shared" si="196"/>
        <v>07_70-80</v>
      </c>
      <c r="Q2233" s="9" t="s">
        <v>957</v>
      </c>
      <c r="R2233" s="9" t="s">
        <v>954</v>
      </c>
      <c r="S2233" s="9">
        <f t="shared" si="198"/>
        <v>33804720</v>
      </c>
      <c r="T2233" s="9">
        <f t="shared" si="197"/>
        <v>458059</v>
      </c>
    </row>
    <row r="2234" spans="1:20" ht="14.45" x14ac:dyDescent="0.3">
      <c r="A2234" s="9">
        <v>322</v>
      </c>
      <c r="B2234" s="9" t="s">
        <v>15</v>
      </c>
      <c r="C2234" s="9" t="s">
        <v>753</v>
      </c>
      <c r="D2234" s="9" t="s">
        <v>228</v>
      </c>
      <c r="E2234" s="9" t="s">
        <v>227</v>
      </c>
      <c r="F2234" s="9" t="s">
        <v>1</v>
      </c>
      <c r="G2234" s="9" t="s">
        <v>303</v>
      </c>
      <c r="H2234" s="9" t="s">
        <v>2</v>
      </c>
      <c r="I2234" s="9">
        <v>14</v>
      </c>
      <c r="J2234" s="9" t="s">
        <v>8</v>
      </c>
      <c r="L2234" s="9" t="s">
        <v>50</v>
      </c>
      <c r="M2234" s="9">
        <v>49356</v>
      </c>
      <c r="N2234" s="17" t="str">
        <f t="shared" si="194"/>
        <v>9_45-50</v>
      </c>
      <c r="O2234" s="17" t="str">
        <f t="shared" si="195"/>
        <v>4_40-50</v>
      </c>
      <c r="P2234" s="17" t="str">
        <f t="shared" si="196"/>
        <v>04_40-50</v>
      </c>
      <c r="Q2234" s="9" t="s">
        <v>957</v>
      </c>
      <c r="R2234" s="9" t="s">
        <v>954</v>
      </c>
      <c r="S2234" s="9">
        <f t="shared" si="198"/>
        <v>15892632</v>
      </c>
      <c r="T2234" s="9">
        <f t="shared" si="197"/>
        <v>215347</v>
      </c>
    </row>
    <row r="2235" spans="1:20" ht="14.45" x14ac:dyDescent="0.3">
      <c r="A2235" s="9">
        <v>192</v>
      </c>
      <c r="B2235" s="9" t="s">
        <v>15</v>
      </c>
      <c r="C2235" s="9" t="s">
        <v>299</v>
      </c>
      <c r="D2235" s="9" t="s">
        <v>228</v>
      </c>
      <c r="E2235" s="9" t="s">
        <v>227</v>
      </c>
      <c r="F2235" s="9" t="s">
        <v>5</v>
      </c>
      <c r="G2235" s="9" t="s">
        <v>169</v>
      </c>
      <c r="H2235" s="9" t="s">
        <v>2</v>
      </c>
      <c r="I2235" s="9">
        <v>14</v>
      </c>
      <c r="J2235" s="9" t="s">
        <v>8</v>
      </c>
      <c r="L2235" s="9" t="s">
        <v>50</v>
      </c>
      <c r="M2235" s="9">
        <v>56805</v>
      </c>
      <c r="N2235" s="17" t="str">
        <f t="shared" ref="N2235:N2298" si="199">CONCATENATE(ROUNDDOWN(M2235/5000,0),"_",ROUNDDOWN(M2235/5000,0)*5,"-",ROUNDUP((M2235+1)/5000,0)*5)</f>
        <v>11_55-60</v>
      </c>
      <c r="O2235" s="17" t="str">
        <f t="shared" ref="O2235:O2298" si="200">CONCATENATE(ROUNDDOWN(M2235/10000,0),"_",ROUNDDOWN(M2235/10000,0)*10,"-",ROUNDUP((M2235+1)/10000,0)*10)</f>
        <v>5_50-60</v>
      </c>
      <c r="P2235" s="17" t="str">
        <f t="shared" ref="P2235:P2298" si="201">IF(M2235&lt;20000,"01_&lt;20",IF(M2235&lt;80000,CONCATENATE(IF((ROUNDDOWN(M2235/10000,0)+1)&lt;10,0,),ROUNDDOWN(M2235/10000,0),"_",ROUNDDOWN(M2235/10000,0)*10,"-",ROUNDUP((M2235+1)/10000,0)*10),"08_80&gt;"))</f>
        <v>05_50-60</v>
      </c>
      <c r="Q2235" s="9" t="s">
        <v>957</v>
      </c>
      <c r="R2235" s="9" t="s">
        <v>954</v>
      </c>
      <c r="S2235" s="9">
        <f t="shared" si="198"/>
        <v>10906560</v>
      </c>
      <c r="T2235" s="9">
        <f t="shared" si="197"/>
        <v>147785</v>
      </c>
    </row>
    <row r="2236" spans="1:20" ht="14.45" x14ac:dyDescent="0.3">
      <c r="A2236" s="9">
        <v>778</v>
      </c>
      <c r="B2236" s="9" t="s">
        <v>15</v>
      </c>
      <c r="C2236" s="9" t="s">
        <v>597</v>
      </c>
      <c r="D2236" s="9" t="s">
        <v>228</v>
      </c>
      <c r="E2236" s="9" t="s">
        <v>227</v>
      </c>
      <c r="F2236" s="9" t="s">
        <v>5</v>
      </c>
      <c r="G2236" s="9" t="s">
        <v>518</v>
      </c>
      <c r="H2236" s="9" t="s">
        <v>2</v>
      </c>
      <c r="I2236" s="9">
        <v>14</v>
      </c>
      <c r="J2236" s="9" t="s">
        <v>8</v>
      </c>
      <c r="L2236" s="9" t="s">
        <v>50</v>
      </c>
      <c r="M2236" s="9">
        <v>62756</v>
      </c>
      <c r="N2236" s="17" t="str">
        <f t="shared" si="199"/>
        <v>12_60-65</v>
      </c>
      <c r="O2236" s="17" t="str">
        <f t="shared" si="200"/>
        <v>6_60-70</v>
      </c>
      <c r="P2236" s="17" t="str">
        <f t="shared" si="201"/>
        <v>06_60-70</v>
      </c>
      <c r="Q2236" s="9" t="s">
        <v>957</v>
      </c>
      <c r="R2236" s="9" t="s">
        <v>954</v>
      </c>
      <c r="S2236" s="9">
        <f t="shared" si="198"/>
        <v>48824168</v>
      </c>
      <c r="T2236" s="9">
        <f t="shared" si="197"/>
        <v>661574</v>
      </c>
    </row>
    <row r="2237" spans="1:20" ht="14.45" x14ac:dyDescent="0.3">
      <c r="A2237" s="9">
        <v>54</v>
      </c>
      <c r="B2237" s="9" t="s">
        <v>15</v>
      </c>
      <c r="C2237" s="9" t="s">
        <v>754</v>
      </c>
      <c r="D2237" s="9" t="s">
        <v>228</v>
      </c>
      <c r="E2237" s="9" t="s">
        <v>227</v>
      </c>
      <c r="F2237" s="9" t="s">
        <v>5</v>
      </c>
      <c r="G2237" s="9" t="s">
        <v>518</v>
      </c>
      <c r="H2237" s="9" t="s">
        <v>2</v>
      </c>
      <c r="I2237" s="9">
        <v>14</v>
      </c>
      <c r="J2237" s="9" t="s">
        <v>8</v>
      </c>
      <c r="K2237" s="9" t="s">
        <v>7</v>
      </c>
      <c r="L2237" s="9" t="s">
        <v>50</v>
      </c>
      <c r="M2237" s="9">
        <v>65800</v>
      </c>
      <c r="N2237" s="17" t="str">
        <f t="shared" si="199"/>
        <v>13_65-70</v>
      </c>
      <c r="O2237" s="17" t="str">
        <f t="shared" si="200"/>
        <v>6_60-70</v>
      </c>
      <c r="P2237" s="17" t="str">
        <f t="shared" si="201"/>
        <v>06_60-70</v>
      </c>
      <c r="Q2237" s="9" t="s">
        <v>957</v>
      </c>
      <c r="R2237" s="9" t="s">
        <v>954</v>
      </c>
      <c r="S2237" s="9">
        <f t="shared" si="198"/>
        <v>3553200</v>
      </c>
      <c r="T2237" s="9">
        <f t="shared" si="197"/>
        <v>48146</v>
      </c>
    </row>
    <row r="2238" spans="1:20" ht="14.45" x14ac:dyDescent="0.3">
      <c r="A2238" s="9">
        <v>694</v>
      </c>
      <c r="B2238" s="9" t="s">
        <v>15</v>
      </c>
      <c r="C2238" s="9" t="s">
        <v>598</v>
      </c>
      <c r="D2238" s="9" t="s">
        <v>224</v>
      </c>
      <c r="E2238" s="9" t="s">
        <v>227</v>
      </c>
      <c r="F2238" s="9" t="s">
        <v>1</v>
      </c>
      <c r="G2238" s="9" t="s">
        <v>303</v>
      </c>
      <c r="H2238" s="9" t="s">
        <v>2</v>
      </c>
      <c r="I2238" s="9">
        <v>15</v>
      </c>
      <c r="J2238" s="9" t="s">
        <v>8</v>
      </c>
      <c r="L2238" s="9" t="s">
        <v>50</v>
      </c>
      <c r="M2238" s="9">
        <v>60485</v>
      </c>
      <c r="N2238" s="17" t="str">
        <f t="shared" si="199"/>
        <v>12_60-65</v>
      </c>
      <c r="O2238" s="17" t="str">
        <f t="shared" si="200"/>
        <v>6_60-70</v>
      </c>
      <c r="P2238" s="17" t="str">
        <f t="shared" si="201"/>
        <v>06_60-70</v>
      </c>
      <c r="Q2238" s="9" t="s">
        <v>957</v>
      </c>
      <c r="R2238" s="9" t="s">
        <v>954</v>
      </c>
      <c r="S2238" s="9">
        <f t="shared" si="198"/>
        <v>41976590</v>
      </c>
      <c r="T2238" s="9">
        <f t="shared" ref="T2238:T2301" si="202">ROUND(S2238/73.8,0)</f>
        <v>568788</v>
      </c>
    </row>
    <row r="2239" spans="1:20" ht="14.45" x14ac:dyDescent="0.3">
      <c r="A2239" s="9">
        <v>153</v>
      </c>
      <c r="B2239" s="9" t="s">
        <v>15</v>
      </c>
      <c r="C2239" s="9" t="s">
        <v>232</v>
      </c>
      <c r="D2239" s="9" t="s">
        <v>224</v>
      </c>
      <c r="E2239" s="9" t="s">
        <v>227</v>
      </c>
      <c r="F2239" s="9" t="s">
        <v>5</v>
      </c>
      <c r="G2239" s="9" t="s">
        <v>182</v>
      </c>
      <c r="H2239" s="9" t="s">
        <v>2</v>
      </c>
      <c r="I2239" s="9">
        <v>15</v>
      </c>
      <c r="J2239" s="9" t="s">
        <v>8</v>
      </c>
      <c r="L2239" s="9" t="s">
        <v>50</v>
      </c>
      <c r="M2239" s="9">
        <v>60376</v>
      </c>
      <c r="N2239" s="17" t="str">
        <f t="shared" si="199"/>
        <v>12_60-65</v>
      </c>
      <c r="O2239" s="17" t="str">
        <f t="shared" si="200"/>
        <v>6_60-70</v>
      </c>
      <c r="P2239" s="17" t="str">
        <f t="shared" si="201"/>
        <v>06_60-70</v>
      </c>
      <c r="Q2239" s="9" t="s">
        <v>957</v>
      </c>
      <c r="R2239" s="9" t="s">
        <v>954</v>
      </c>
      <c r="S2239" s="9">
        <f t="shared" si="198"/>
        <v>9237528</v>
      </c>
      <c r="T2239" s="9">
        <f t="shared" si="202"/>
        <v>125170</v>
      </c>
    </row>
    <row r="2240" spans="1:20" ht="14.45" x14ac:dyDescent="0.3">
      <c r="A2240" s="9">
        <v>2020</v>
      </c>
      <c r="B2240" s="9" t="s">
        <v>15</v>
      </c>
      <c r="C2240" s="9" t="s">
        <v>568</v>
      </c>
      <c r="D2240" s="9" t="s">
        <v>224</v>
      </c>
      <c r="E2240" s="9" t="s">
        <v>227</v>
      </c>
      <c r="F2240" s="9" t="s">
        <v>5</v>
      </c>
      <c r="G2240" s="9" t="s">
        <v>518</v>
      </c>
      <c r="H2240" s="9" t="s">
        <v>2</v>
      </c>
      <c r="I2240" s="9">
        <v>15</v>
      </c>
      <c r="J2240" s="9" t="s">
        <v>8</v>
      </c>
      <c r="L2240" s="9" t="s">
        <v>50</v>
      </c>
      <c r="M2240" s="9">
        <v>63729</v>
      </c>
      <c r="N2240" s="17" t="str">
        <f t="shared" si="199"/>
        <v>12_60-65</v>
      </c>
      <c r="O2240" s="17" t="str">
        <f t="shared" si="200"/>
        <v>6_60-70</v>
      </c>
      <c r="P2240" s="17" t="str">
        <f t="shared" si="201"/>
        <v>06_60-70</v>
      </c>
      <c r="Q2240" s="9" t="s">
        <v>957</v>
      </c>
      <c r="R2240" s="9" t="s">
        <v>954</v>
      </c>
      <c r="S2240" s="9">
        <f t="shared" si="198"/>
        <v>128732580</v>
      </c>
      <c r="T2240" s="9">
        <f t="shared" si="202"/>
        <v>1744344</v>
      </c>
    </row>
    <row r="2241" spans="1:20" ht="14.45" x14ac:dyDescent="0.3">
      <c r="A2241" s="9">
        <v>20</v>
      </c>
      <c r="B2241" s="9" t="s">
        <v>15</v>
      </c>
      <c r="C2241" s="9" t="s">
        <v>624</v>
      </c>
      <c r="D2241" s="9" t="s">
        <v>225</v>
      </c>
      <c r="E2241" s="9" t="s">
        <v>227</v>
      </c>
      <c r="F2241" s="9" t="s">
        <v>5</v>
      </c>
      <c r="G2241" s="9" t="s">
        <v>350</v>
      </c>
      <c r="H2241" s="9" t="s">
        <v>112</v>
      </c>
      <c r="I2241" s="9">
        <v>15</v>
      </c>
      <c r="J2241" s="9" t="s">
        <v>8</v>
      </c>
      <c r="L2241" s="9" t="s">
        <v>50</v>
      </c>
      <c r="M2241" s="9">
        <v>76193</v>
      </c>
      <c r="N2241" s="17" t="str">
        <f t="shared" si="199"/>
        <v>15_75-80</v>
      </c>
      <c r="O2241" s="17" t="str">
        <f t="shared" si="200"/>
        <v>7_70-80</v>
      </c>
      <c r="P2241" s="17" t="str">
        <f t="shared" si="201"/>
        <v>07_70-80</v>
      </c>
      <c r="Q2241" s="9" t="s">
        <v>957</v>
      </c>
      <c r="R2241" s="9" t="s">
        <v>954</v>
      </c>
      <c r="S2241" s="9">
        <f t="shared" si="198"/>
        <v>1523860</v>
      </c>
      <c r="T2241" s="9">
        <f t="shared" si="202"/>
        <v>20649</v>
      </c>
    </row>
    <row r="2242" spans="1:20" ht="14.45" x14ac:dyDescent="0.3">
      <c r="A2242" s="9">
        <v>3</v>
      </c>
      <c r="B2242" s="9" t="s">
        <v>15</v>
      </c>
      <c r="C2242" s="9" t="s">
        <v>503</v>
      </c>
      <c r="D2242" s="9" t="s">
        <v>228</v>
      </c>
      <c r="E2242" s="9" t="s">
        <v>227</v>
      </c>
      <c r="F2242" s="9" t="s">
        <v>1</v>
      </c>
      <c r="G2242" s="9" t="s">
        <v>303</v>
      </c>
      <c r="H2242" s="9" t="s">
        <v>2</v>
      </c>
      <c r="I2242" s="9">
        <v>14</v>
      </c>
      <c r="J2242" s="9" t="s">
        <v>8</v>
      </c>
      <c r="L2242" s="9" t="s">
        <v>50</v>
      </c>
      <c r="M2242" s="9">
        <v>72450</v>
      </c>
      <c r="N2242" s="17" t="str">
        <f t="shared" si="199"/>
        <v>14_70-75</v>
      </c>
      <c r="O2242" s="17" t="str">
        <f t="shared" si="200"/>
        <v>7_70-80</v>
      </c>
      <c r="P2242" s="17" t="str">
        <f t="shared" si="201"/>
        <v>07_70-80</v>
      </c>
      <c r="Q2242" s="9" t="s">
        <v>957</v>
      </c>
      <c r="R2242" s="9" t="s">
        <v>954</v>
      </c>
      <c r="S2242" s="9">
        <f t="shared" si="198"/>
        <v>217350</v>
      </c>
      <c r="T2242" s="9">
        <f t="shared" si="202"/>
        <v>2945</v>
      </c>
    </row>
    <row r="2243" spans="1:20" ht="14.45" x14ac:dyDescent="0.3">
      <c r="A2243" s="9">
        <v>773</v>
      </c>
      <c r="B2243" s="9" t="s">
        <v>15</v>
      </c>
      <c r="C2243" s="9" t="s">
        <v>757</v>
      </c>
      <c r="D2243" s="9" t="s">
        <v>228</v>
      </c>
      <c r="E2243" s="9" t="s">
        <v>227</v>
      </c>
      <c r="F2243" s="9" t="s">
        <v>5</v>
      </c>
      <c r="G2243" s="9" t="s">
        <v>518</v>
      </c>
      <c r="H2243" s="9" t="s">
        <v>2</v>
      </c>
      <c r="I2243" s="9">
        <v>14</v>
      </c>
      <c r="J2243" s="9" t="s">
        <v>8</v>
      </c>
      <c r="L2243" s="9" t="s">
        <v>50</v>
      </c>
      <c r="M2243" s="9">
        <v>75698</v>
      </c>
      <c r="N2243" s="17" t="str">
        <f t="shared" si="199"/>
        <v>15_75-80</v>
      </c>
      <c r="O2243" s="17" t="str">
        <f t="shared" si="200"/>
        <v>7_70-80</v>
      </c>
      <c r="P2243" s="17" t="str">
        <f t="shared" si="201"/>
        <v>07_70-80</v>
      </c>
      <c r="Q2243" s="9" t="s">
        <v>957</v>
      </c>
      <c r="R2243" s="9" t="s">
        <v>954</v>
      </c>
      <c r="S2243" s="9">
        <f t="shared" ref="S2243:S2306" si="203">M2243*A2243</f>
        <v>58514554</v>
      </c>
      <c r="T2243" s="9">
        <f t="shared" si="202"/>
        <v>792880</v>
      </c>
    </row>
    <row r="2244" spans="1:20" ht="14.45" x14ac:dyDescent="0.3">
      <c r="A2244" s="9">
        <v>325</v>
      </c>
      <c r="B2244" s="9" t="s">
        <v>15</v>
      </c>
      <c r="C2244" s="9" t="s">
        <v>216</v>
      </c>
      <c r="D2244" s="9" t="s">
        <v>228</v>
      </c>
      <c r="E2244" s="9" t="s">
        <v>227</v>
      </c>
      <c r="F2244" s="9" t="s">
        <v>5</v>
      </c>
      <c r="G2244" s="9" t="s">
        <v>169</v>
      </c>
      <c r="H2244" s="9" t="s">
        <v>2</v>
      </c>
      <c r="I2244" s="9">
        <v>14</v>
      </c>
      <c r="J2244" s="9" t="s">
        <v>8</v>
      </c>
      <c r="L2244" s="9" t="s">
        <v>50</v>
      </c>
      <c r="M2244" s="9">
        <v>77870</v>
      </c>
      <c r="N2244" s="17" t="str">
        <f t="shared" si="199"/>
        <v>15_75-80</v>
      </c>
      <c r="O2244" s="17" t="str">
        <f t="shared" si="200"/>
        <v>7_70-80</v>
      </c>
      <c r="P2244" s="17" t="str">
        <f t="shared" si="201"/>
        <v>07_70-80</v>
      </c>
      <c r="Q2244" s="9" t="s">
        <v>957</v>
      </c>
      <c r="R2244" s="9" t="s">
        <v>954</v>
      </c>
      <c r="S2244" s="9">
        <f t="shared" si="203"/>
        <v>25307750</v>
      </c>
      <c r="T2244" s="9">
        <f t="shared" si="202"/>
        <v>342923</v>
      </c>
    </row>
    <row r="2245" spans="1:20" ht="14.45" x14ac:dyDescent="0.3">
      <c r="A2245" s="9">
        <v>31</v>
      </c>
      <c r="B2245" s="9" t="s">
        <v>15</v>
      </c>
      <c r="C2245" s="9" t="s">
        <v>504</v>
      </c>
      <c r="D2245" s="9" t="s">
        <v>224</v>
      </c>
      <c r="E2245" s="9" t="s">
        <v>227</v>
      </c>
      <c r="F2245" s="9" t="s">
        <v>1</v>
      </c>
      <c r="G2245" s="9" t="s">
        <v>303</v>
      </c>
      <c r="H2245" s="9" t="s">
        <v>2</v>
      </c>
      <c r="I2245" s="9">
        <v>15</v>
      </c>
      <c r="J2245" s="9" t="s">
        <v>8</v>
      </c>
      <c r="L2245" s="9" t="s">
        <v>50</v>
      </c>
      <c r="M2245" s="9">
        <v>81957</v>
      </c>
      <c r="N2245" s="17" t="str">
        <f t="shared" si="199"/>
        <v>16_80-85</v>
      </c>
      <c r="O2245" s="17" t="str">
        <f t="shared" si="200"/>
        <v>8_80-90</v>
      </c>
      <c r="P2245" s="17" t="str">
        <f t="shared" si="201"/>
        <v>08_80&gt;</v>
      </c>
      <c r="Q2245" s="9" t="s">
        <v>957</v>
      </c>
      <c r="R2245" s="9" t="s">
        <v>954</v>
      </c>
      <c r="S2245" s="9">
        <f t="shared" si="203"/>
        <v>2540667</v>
      </c>
      <c r="T2245" s="9">
        <f t="shared" si="202"/>
        <v>34426</v>
      </c>
    </row>
    <row r="2246" spans="1:20" ht="14.45" x14ac:dyDescent="0.3">
      <c r="A2246" s="9">
        <v>141</v>
      </c>
      <c r="B2246" s="9" t="s">
        <v>15</v>
      </c>
      <c r="C2246" s="9" t="s">
        <v>758</v>
      </c>
      <c r="D2246" s="9" t="s">
        <v>224</v>
      </c>
      <c r="E2246" s="9" t="s">
        <v>227</v>
      </c>
      <c r="F2246" s="9" t="s">
        <v>5</v>
      </c>
      <c r="G2246" s="9" t="s">
        <v>518</v>
      </c>
      <c r="H2246" s="9" t="s">
        <v>2</v>
      </c>
      <c r="I2246" s="9">
        <v>15</v>
      </c>
      <c r="J2246" s="9" t="s">
        <v>8</v>
      </c>
      <c r="L2246" s="9" t="s">
        <v>50</v>
      </c>
      <c r="M2246" s="9">
        <v>83483</v>
      </c>
      <c r="N2246" s="17" t="str">
        <f t="shared" si="199"/>
        <v>16_80-85</v>
      </c>
      <c r="O2246" s="17" t="str">
        <f t="shared" si="200"/>
        <v>8_80-90</v>
      </c>
      <c r="P2246" s="17" t="str">
        <f t="shared" si="201"/>
        <v>08_80&gt;</v>
      </c>
      <c r="Q2246" s="9" t="s">
        <v>957</v>
      </c>
      <c r="R2246" s="9" t="s">
        <v>954</v>
      </c>
      <c r="S2246" s="9">
        <f t="shared" si="203"/>
        <v>11771103</v>
      </c>
      <c r="T2246" s="9">
        <f t="shared" si="202"/>
        <v>159500</v>
      </c>
    </row>
    <row r="2247" spans="1:20" ht="14.45" x14ac:dyDescent="0.3">
      <c r="A2247" s="9">
        <v>129</v>
      </c>
      <c r="B2247" s="9" t="s">
        <v>15</v>
      </c>
      <c r="C2247" s="9" t="s">
        <v>217</v>
      </c>
      <c r="D2247" s="9" t="s">
        <v>224</v>
      </c>
      <c r="E2247" s="9" t="s">
        <v>227</v>
      </c>
      <c r="F2247" s="9" t="s">
        <v>5</v>
      </c>
      <c r="G2247" s="9" t="s">
        <v>169</v>
      </c>
      <c r="H2247" s="9" t="s">
        <v>2</v>
      </c>
      <c r="I2247" s="9">
        <v>15</v>
      </c>
      <c r="J2247" s="9" t="s">
        <v>8</v>
      </c>
      <c r="L2247" s="9" t="s">
        <v>50</v>
      </c>
      <c r="M2247" s="9">
        <v>88942</v>
      </c>
      <c r="N2247" s="17" t="str">
        <f t="shared" si="199"/>
        <v>17_85-90</v>
      </c>
      <c r="O2247" s="17" t="str">
        <f t="shared" si="200"/>
        <v>8_80-90</v>
      </c>
      <c r="P2247" s="17" t="str">
        <f t="shared" si="201"/>
        <v>08_80&gt;</v>
      </c>
      <c r="Q2247" s="9" t="s">
        <v>957</v>
      </c>
      <c r="R2247" s="9" t="s">
        <v>954</v>
      </c>
      <c r="S2247" s="9">
        <f t="shared" si="203"/>
        <v>11473518</v>
      </c>
      <c r="T2247" s="9">
        <f t="shared" si="202"/>
        <v>155468</v>
      </c>
    </row>
    <row r="2248" spans="1:20" ht="14.45" x14ac:dyDescent="0.3">
      <c r="A2248" s="9">
        <v>121</v>
      </c>
      <c r="B2248" s="9" t="s">
        <v>15</v>
      </c>
      <c r="C2248" s="9" t="s">
        <v>218</v>
      </c>
      <c r="D2248" s="9" t="s">
        <v>228</v>
      </c>
      <c r="E2248" s="9" t="s">
        <v>227</v>
      </c>
      <c r="F2248" s="9" t="s">
        <v>5</v>
      </c>
      <c r="G2248" s="9" t="s">
        <v>169</v>
      </c>
      <c r="H2248" s="9" t="s">
        <v>2</v>
      </c>
      <c r="I2248" s="9">
        <v>13</v>
      </c>
      <c r="J2248" s="9" t="s">
        <v>8</v>
      </c>
      <c r="L2248" s="9" t="s">
        <v>50</v>
      </c>
      <c r="M2248" s="9">
        <v>91370</v>
      </c>
      <c r="N2248" s="17" t="str">
        <f t="shared" si="199"/>
        <v>18_90-95</v>
      </c>
      <c r="O2248" s="17" t="str">
        <f t="shared" si="200"/>
        <v>9_90-100</v>
      </c>
      <c r="P2248" s="17" t="str">
        <f t="shared" si="201"/>
        <v>08_80&gt;</v>
      </c>
      <c r="Q2248" s="9" t="s">
        <v>957</v>
      </c>
      <c r="R2248" s="9" t="s">
        <v>954</v>
      </c>
      <c r="S2248" s="9">
        <f t="shared" si="203"/>
        <v>11055770</v>
      </c>
      <c r="T2248" s="9">
        <f t="shared" si="202"/>
        <v>149807</v>
      </c>
    </row>
    <row r="2249" spans="1:20" ht="14.45" x14ac:dyDescent="0.3">
      <c r="A2249" s="9">
        <v>209</v>
      </c>
      <c r="B2249" s="9" t="s">
        <v>15</v>
      </c>
      <c r="C2249" s="9" t="s">
        <v>599</v>
      </c>
      <c r="D2249" s="9" t="s">
        <v>228</v>
      </c>
      <c r="E2249" s="9" t="s">
        <v>227</v>
      </c>
      <c r="F2249" s="9" t="s">
        <v>5</v>
      </c>
      <c r="G2249" s="9" t="s">
        <v>518</v>
      </c>
      <c r="H2249" s="9" t="s">
        <v>2</v>
      </c>
      <c r="I2249" s="9">
        <v>13</v>
      </c>
      <c r="J2249" s="9" t="s">
        <v>8</v>
      </c>
      <c r="L2249" s="9" t="s">
        <v>50</v>
      </c>
      <c r="M2249" s="9">
        <v>71198</v>
      </c>
      <c r="N2249" s="17" t="str">
        <f t="shared" si="199"/>
        <v>14_70-75</v>
      </c>
      <c r="O2249" s="17" t="str">
        <f t="shared" si="200"/>
        <v>7_70-80</v>
      </c>
      <c r="P2249" s="17" t="str">
        <f t="shared" si="201"/>
        <v>07_70-80</v>
      </c>
      <c r="Q2249" s="9" t="s">
        <v>957</v>
      </c>
      <c r="R2249" s="9" t="s">
        <v>954</v>
      </c>
      <c r="S2249" s="9">
        <f t="shared" si="203"/>
        <v>14880382</v>
      </c>
      <c r="T2249" s="9">
        <f t="shared" si="202"/>
        <v>201631</v>
      </c>
    </row>
    <row r="2250" spans="1:20" ht="14.45" x14ac:dyDescent="0.3">
      <c r="A2250" s="9">
        <v>57</v>
      </c>
      <c r="B2250" s="9" t="s">
        <v>15</v>
      </c>
      <c r="C2250" s="9" t="s">
        <v>219</v>
      </c>
      <c r="D2250" s="9" t="s">
        <v>228</v>
      </c>
      <c r="E2250" s="9" t="s">
        <v>227</v>
      </c>
      <c r="F2250" s="9" t="s">
        <v>5</v>
      </c>
      <c r="G2250" s="9" t="s">
        <v>169</v>
      </c>
      <c r="H2250" s="9" t="s">
        <v>2</v>
      </c>
      <c r="I2250" s="9">
        <v>13</v>
      </c>
      <c r="J2250" s="9" t="s">
        <v>8</v>
      </c>
      <c r="K2250" s="9" t="s">
        <v>7</v>
      </c>
      <c r="L2250" s="9" t="s">
        <v>50</v>
      </c>
      <c r="M2250" s="9">
        <v>99032</v>
      </c>
      <c r="N2250" s="17" t="str">
        <f t="shared" si="199"/>
        <v>19_95-100</v>
      </c>
      <c r="O2250" s="17" t="str">
        <f t="shared" si="200"/>
        <v>9_90-100</v>
      </c>
      <c r="P2250" s="17" t="str">
        <f t="shared" si="201"/>
        <v>08_80&gt;</v>
      </c>
      <c r="Q2250" s="9" t="s">
        <v>957</v>
      </c>
      <c r="R2250" s="9" t="s">
        <v>954</v>
      </c>
      <c r="S2250" s="9">
        <f t="shared" si="203"/>
        <v>5644824</v>
      </c>
      <c r="T2250" s="9">
        <f t="shared" si="202"/>
        <v>76488</v>
      </c>
    </row>
    <row r="2251" spans="1:20" ht="14.45" x14ac:dyDescent="0.3">
      <c r="A2251" s="9">
        <v>20</v>
      </c>
      <c r="B2251" s="9" t="s">
        <v>15</v>
      </c>
      <c r="C2251" s="9" t="s">
        <v>760</v>
      </c>
      <c r="D2251" s="9" t="s">
        <v>228</v>
      </c>
      <c r="E2251" s="9" t="s">
        <v>227</v>
      </c>
      <c r="F2251" s="9" t="s">
        <v>5</v>
      </c>
      <c r="G2251" s="9" t="s">
        <v>518</v>
      </c>
      <c r="H2251" s="9" t="s">
        <v>2</v>
      </c>
      <c r="I2251" s="9">
        <v>13</v>
      </c>
      <c r="J2251" s="9" t="s">
        <v>8</v>
      </c>
      <c r="K2251" s="9" t="s">
        <v>7</v>
      </c>
      <c r="L2251" s="9" t="s">
        <v>50</v>
      </c>
      <c r="M2251" s="9">
        <v>113450</v>
      </c>
      <c r="N2251" s="17" t="str">
        <f t="shared" si="199"/>
        <v>22_110-115</v>
      </c>
      <c r="O2251" s="17" t="str">
        <f t="shared" si="200"/>
        <v>11_110-120</v>
      </c>
      <c r="P2251" s="17" t="str">
        <f t="shared" si="201"/>
        <v>08_80&gt;</v>
      </c>
      <c r="Q2251" s="9" t="s">
        <v>957</v>
      </c>
      <c r="R2251" s="9" t="s">
        <v>954</v>
      </c>
      <c r="S2251" s="9">
        <f t="shared" si="203"/>
        <v>2269000</v>
      </c>
      <c r="T2251" s="9">
        <f t="shared" si="202"/>
        <v>30745</v>
      </c>
    </row>
    <row r="2252" spans="1:20" ht="14.45" x14ac:dyDescent="0.3">
      <c r="A2252" s="9">
        <v>46</v>
      </c>
      <c r="B2252" s="9" t="s">
        <v>15</v>
      </c>
      <c r="C2252" s="9" t="s">
        <v>600</v>
      </c>
      <c r="D2252" s="9" t="s">
        <v>228</v>
      </c>
      <c r="E2252" s="9" t="s">
        <v>227</v>
      </c>
      <c r="F2252" s="9" t="s">
        <v>1</v>
      </c>
      <c r="G2252" s="9" t="s">
        <v>303</v>
      </c>
      <c r="H2252" s="9" t="s">
        <v>2</v>
      </c>
      <c r="I2252" s="9">
        <v>14</v>
      </c>
      <c r="J2252" s="9" t="s">
        <v>8</v>
      </c>
      <c r="K2252" s="9" t="s">
        <v>7</v>
      </c>
      <c r="L2252" s="9" t="s">
        <v>50</v>
      </c>
      <c r="M2252" s="9">
        <v>96300</v>
      </c>
      <c r="N2252" s="17" t="str">
        <f t="shared" si="199"/>
        <v>19_95-100</v>
      </c>
      <c r="O2252" s="17" t="str">
        <f t="shared" si="200"/>
        <v>9_90-100</v>
      </c>
      <c r="P2252" s="17" t="str">
        <f t="shared" si="201"/>
        <v>08_80&gt;</v>
      </c>
      <c r="Q2252" s="9" t="s">
        <v>957</v>
      </c>
      <c r="R2252" s="9" t="s">
        <v>954</v>
      </c>
      <c r="S2252" s="9">
        <f t="shared" si="203"/>
        <v>4429800</v>
      </c>
      <c r="T2252" s="9">
        <f t="shared" si="202"/>
        <v>60024</v>
      </c>
    </row>
    <row r="2253" spans="1:20" ht="14.45" x14ac:dyDescent="0.3">
      <c r="A2253" s="9">
        <v>494</v>
      </c>
      <c r="B2253" s="9" t="s">
        <v>15</v>
      </c>
      <c r="C2253" s="9" t="s">
        <v>469</v>
      </c>
      <c r="D2253" s="9" t="s">
        <v>228</v>
      </c>
      <c r="E2253" s="9" t="s">
        <v>227</v>
      </c>
      <c r="F2253" s="9" t="s">
        <v>5</v>
      </c>
      <c r="G2253" s="9" t="s">
        <v>169</v>
      </c>
      <c r="H2253" s="9" t="s">
        <v>2</v>
      </c>
      <c r="I2253" s="9">
        <v>14</v>
      </c>
      <c r="J2253" s="9" t="s">
        <v>8</v>
      </c>
      <c r="K2253" s="9" t="s">
        <v>7</v>
      </c>
      <c r="L2253" s="9" t="s">
        <v>50</v>
      </c>
      <c r="M2253" s="9">
        <v>150999</v>
      </c>
      <c r="N2253" s="17" t="str">
        <f t="shared" si="199"/>
        <v>30_150-155</v>
      </c>
      <c r="O2253" s="17" t="str">
        <f t="shared" si="200"/>
        <v>15_150-160</v>
      </c>
      <c r="P2253" s="17" t="str">
        <f t="shared" si="201"/>
        <v>08_80&gt;</v>
      </c>
      <c r="Q2253" s="9" t="s">
        <v>957</v>
      </c>
      <c r="R2253" s="9" t="s">
        <v>954</v>
      </c>
      <c r="S2253" s="9">
        <f t="shared" si="203"/>
        <v>74593506</v>
      </c>
      <c r="T2253" s="9">
        <f t="shared" si="202"/>
        <v>1010752</v>
      </c>
    </row>
    <row r="2254" spans="1:20" ht="14.45" x14ac:dyDescent="0.3">
      <c r="A2254" s="9">
        <v>24</v>
      </c>
      <c r="B2254" s="9" t="s">
        <v>15</v>
      </c>
      <c r="C2254" s="9" t="s">
        <v>859</v>
      </c>
      <c r="D2254" s="9" t="s">
        <v>224</v>
      </c>
      <c r="E2254" s="9" t="s">
        <v>227</v>
      </c>
      <c r="F2254" s="9" t="s">
        <v>1</v>
      </c>
      <c r="G2254" s="9" t="s">
        <v>303</v>
      </c>
      <c r="H2254" s="9" t="s">
        <v>2</v>
      </c>
      <c r="I2254" s="9">
        <v>15</v>
      </c>
      <c r="J2254" s="9" t="s">
        <v>8</v>
      </c>
      <c r="L2254" s="9" t="s">
        <v>50</v>
      </c>
      <c r="M2254" s="9">
        <v>101340</v>
      </c>
      <c r="N2254" s="17" t="str">
        <f t="shared" si="199"/>
        <v>20_100-105</v>
      </c>
      <c r="O2254" s="17" t="str">
        <f t="shared" si="200"/>
        <v>10_100-110</v>
      </c>
      <c r="P2254" s="17" t="str">
        <f t="shared" si="201"/>
        <v>08_80&gt;</v>
      </c>
      <c r="Q2254" s="9" t="s">
        <v>957</v>
      </c>
      <c r="R2254" s="9" t="s">
        <v>954</v>
      </c>
      <c r="S2254" s="9">
        <f t="shared" si="203"/>
        <v>2432160</v>
      </c>
      <c r="T2254" s="9">
        <f t="shared" si="202"/>
        <v>32956</v>
      </c>
    </row>
    <row r="2255" spans="1:20" ht="14.45" x14ac:dyDescent="0.3">
      <c r="A2255" s="9">
        <v>200</v>
      </c>
      <c r="B2255" s="9" t="s">
        <v>15</v>
      </c>
      <c r="C2255" s="9" t="s">
        <v>505</v>
      </c>
      <c r="D2255" s="9" t="s">
        <v>224</v>
      </c>
      <c r="E2255" s="9" t="s">
        <v>227</v>
      </c>
      <c r="F2255" s="9" t="s">
        <v>5</v>
      </c>
      <c r="G2255" s="9" t="s">
        <v>350</v>
      </c>
      <c r="H2255" s="9" t="s">
        <v>2</v>
      </c>
      <c r="I2255" s="9">
        <v>15</v>
      </c>
      <c r="J2255" s="9" t="s">
        <v>8</v>
      </c>
      <c r="L2255" s="9" t="s">
        <v>50</v>
      </c>
      <c r="M2255" s="9">
        <v>132149</v>
      </c>
      <c r="N2255" s="17" t="str">
        <f t="shared" si="199"/>
        <v>26_130-135</v>
      </c>
      <c r="O2255" s="17" t="str">
        <f t="shared" si="200"/>
        <v>13_130-140</v>
      </c>
      <c r="P2255" s="17" t="str">
        <f t="shared" si="201"/>
        <v>08_80&gt;</v>
      </c>
      <c r="Q2255" s="9" t="s">
        <v>957</v>
      </c>
      <c r="R2255" s="9" t="s">
        <v>954</v>
      </c>
      <c r="S2255" s="9">
        <f t="shared" si="203"/>
        <v>26429800</v>
      </c>
      <c r="T2255" s="9">
        <f t="shared" si="202"/>
        <v>358127</v>
      </c>
    </row>
    <row r="2256" spans="1:20" ht="14.45" x14ac:dyDescent="0.3">
      <c r="A2256" s="9">
        <v>23</v>
      </c>
      <c r="B2256" s="9" t="s">
        <v>15</v>
      </c>
      <c r="C2256" s="9" t="s">
        <v>530</v>
      </c>
      <c r="D2256" s="9" t="s">
        <v>230</v>
      </c>
      <c r="E2256" s="9" t="s">
        <v>227</v>
      </c>
      <c r="F2256" s="9" t="s">
        <v>5</v>
      </c>
      <c r="G2256" s="9" t="s">
        <v>350</v>
      </c>
      <c r="H2256" s="9" t="s">
        <v>601</v>
      </c>
      <c r="I2256" s="9">
        <v>15</v>
      </c>
      <c r="J2256" s="9" t="s">
        <v>52</v>
      </c>
      <c r="L2256" s="9" t="s">
        <v>50</v>
      </c>
      <c r="M2256" s="9">
        <v>275893</v>
      </c>
      <c r="N2256" s="17" t="str">
        <f t="shared" si="199"/>
        <v>55_275-280</v>
      </c>
      <c r="O2256" s="17" t="str">
        <f t="shared" si="200"/>
        <v>27_270-280</v>
      </c>
      <c r="P2256" s="17" t="str">
        <f t="shared" si="201"/>
        <v>08_80&gt;</v>
      </c>
      <c r="Q2256" s="9" t="s">
        <v>957</v>
      </c>
      <c r="R2256" s="9" t="s">
        <v>954</v>
      </c>
      <c r="S2256" s="9">
        <f t="shared" si="203"/>
        <v>6345539</v>
      </c>
      <c r="T2256" s="9">
        <f t="shared" si="202"/>
        <v>85983</v>
      </c>
    </row>
    <row r="2257" spans="1:20" ht="14.45" x14ac:dyDescent="0.3">
      <c r="A2257" s="9">
        <v>45</v>
      </c>
      <c r="B2257" s="9" t="s">
        <v>15</v>
      </c>
      <c r="C2257" s="9" t="s">
        <v>602</v>
      </c>
      <c r="D2257" s="9" t="s">
        <v>230</v>
      </c>
      <c r="E2257" s="9" t="s">
        <v>227</v>
      </c>
      <c r="F2257" s="9" t="s">
        <v>1</v>
      </c>
      <c r="G2257" s="9" t="s">
        <v>303</v>
      </c>
      <c r="H2257" s="9" t="s">
        <v>2</v>
      </c>
      <c r="I2257" s="9">
        <v>14</v>
      </c>
      <c r="J2257" s="9" t="s">
        <v>52</v>
      </c>
      <c r="L2257" s="9" t="s">
        <v>50</v>
      </c>
      <c r="M2257" s="9">
        <v>99600</v>
      </c>
      <c r="N2257" s="17" t="str">
        <f t="shared" si="199"/>
        <v>19_95-100</v>
      </c>
      <c r="O2257" s="17" t="str">
        <f t="shared" si="200"/>
        <v>9_90-100</v>
      </c>
      <c r="P2257" s="17" t="str">
        <f t="shared" si="201"/>
        <v>08_80&gt;</v>
      </c>
      <c r="Q2257" s="9" t="s">
        <v>957</v>
      </c>
      <c r="R2257" s="9" t="s">
        <v>954</v>
      </c>
      <c r="S2257" s="9">
        <f t="shared" si="203"/>
        <v>4482000</v>
      </c>
      <c r="T2257" s="9">
        <f t="shared" si="202"/>
        <v>60732</v>
      </c>
    </row>
    <row r="2258" spans="1:20" ht="14.45" x14ac:dyDescent="0.3">
      <c r="A2258" s="9">
        <v>26</v>
      </c>
      <c r="B2258" s="9" t="s">
        <v>15</v>
      </c>
      <c r="C2258" s="9" t="s">
        <v>470</v>
      </c>
      <c r="D2258" s="9" t="s">
        <v>230</v>
      </c>
      <c r="E2258" s="9" t="s">
        <v>227</v>
      </c>
      <c r="F2258" s="9" t="s">
        <v>5</v>
      </c>
      <c r="G2258" s="9" t="s">
        <v>169</v>
      </c>
      <c r="H2258" s="9" t="s">
        <v>187</v>
      </c>
      <c r="I2258" s="9">
        <v>14</v>
      </c>
      <c r="J2258" s="9" t="s">
        <v>52</v>
      </c>
      <c r="L2258" s="9" t="s">
        <v>50</v>
      </c>
      <c r="M2258" s="9">
        <v>126212</v>
      </c>
      <c r="N2258" s="17" t="str">
        <f t="shared" si="199"/>
        <v>25_125-130</v>
      </c>
      <c r="O2258" s="17" t="str">
        <f t="shared" si="200"/>
        <v>12_120-130</v>
      </c>
      <c r="P2258" s="17" t="str">
        <f t="shared" si="201"/>
        <v>08_80&gt;</v>
      </c>
      <c r="Q2258" s="9" t="s">
        <v>957</v>
      </c>
      <c r="R2258" s="9" t="s">
        <v>954</v>
      </c>
      <c r="S2258" s="9">
        <f t="shared" si="203"/>
        <v>3281512</v>
      </c>
      <c r="T2258" s="9">
        <f t="shared" si="202"/>
        <v>44465</v>
      </c>
    </row>
    <row r="2259" spans="1:20" ht="14.45" x14ac:dyDescent="0.3">
      <c r="A2259" s="9">
        <v>1</v>
      </c>
      <c r="B2259" s="9" t="s">
        <v>15</v>
      </c>
      <c r="C2259" s="9" t="s">
        <v>988</v>
      </c>
      <c r="D2259" s="9" t="s">
        <v>230</v>
      </c>
      <c r="E2259" s="9" t="s">
        <v>227</v>
      </c>
      <c r="F2259" s="9" t="s">
        <v>5</v>
      </c>
      <c r="G2259" s="9" t="s">
        <v>518</v>
      </c>
      <c r="H2259" s="9" t="s">
        <v>929</v>
      </c>
      <c r="I2259" s="9">
        <v>14</v>
      </c>
      <c r="J2259" s="9" t="s">
        <v>52</v>
      </c>
      <c r="L2259" s="9" t="s">
        <v>50</v>
      </c>
      <c r="M2259" s="9">
        <v>122903</v>
      </c>
      <c r="N2259" s="17" t="str">
        <f t="shared" si="199"/>
        <v>24_120-125</v>
      </c>
      <c r="O2259" s="17" t="str">
        <f t="shared" si="200"/>
        <v>12_120-130</v>
      </c>
      <c r="P2259" s="17" t="str">
        <f t="shared" si="201"/>
        <v>08_80&gt;</v>
      </c>
      <c r="Q2259" s="9" t="s">
        <v>957</v>
      </c>
      <c r="R2259" s="9" t="s">
        <v>954</v>
      </c>
      <c r="S2259" s="9">
        <f t="shared" si="203"/>
        <v>122903</v>
      </c>
      <c r="T2259" s="9">
        <f t="shared" si="202"/>
        <v>1665</v>
      </c>
    </row>
    <row r="2260" spans="1:20" ht="14.45" x14ac:dyDescent="0.3">
      <c r="A2260" s="9">
        <v>25</v>
      </c>
      <c r="B2260" s="9" t="s">
        <v>15</v>
      </c>
      <c r="C2260" s="9" t="s">
        <v>552</v>
      </c>
      <c r="D2260" s="9" t="s">
        <v>230</v>
      </c>
      <c r="E2260" s="9" t="s">
        <v>227</v>
      </c>
      <c r="F2260" s="9" t="s">
        <v>5</v>
      </c>
      <c r="G2260" s="9" t="s">
        <v>350</v>
      </c>
      <c r="H2260" s="9" t="s">
        <v>157</v>
      </c>
      <c r="I2260" s="9">
        <v>15</v>
      </c>
      <c r="J2260" s="9" t="s">
        <v>52</v>
      </c>
      <c r="L2260" s="9" t="s">
        <v>50</v>
      </c>
      <c r="M2260" s="9">
        <v>216365</v>
      </c>
      <c r="N2260" s="17" t="str">
        <f t="shared" si="199"/>
        <v>43_215-220</v>
      </c>
      <c r="O2260" s="17" t="str">
        <f t="shared" si="200"/>
        <v>21_210-220</v>
      </c>
      <c r="P2260" s="17" t="str">
        <f t="shared" si="201"/>
        <v>08_80&gt;</v>
      </c>
      <c r="Q2260" s="9" t="s">
        <v>957</v>
      </c>
      <c r="R2260" s="9" t="s">
        <v>954</v>
      </c>
      <c r="S2260" s="9">
        <f t="shared" si="203"/>
        <v>5409125</v>
      </c>
      <c r="T2260" s="9">
        <f t="shared" si="202"/>
        <v>73294</v>
      </c>
    </row>
    <row r="2261" spans="1:20" ht="14.45" x14ac:dyDescent="0.3">
      <c r="A2261" s="9">
        <v>39</v>
      </c>
      <c r="B2261" s="9" t="s">
        <v>15</v>
      </c>
      <c r="C2261" s="9" t="s">
        <v>471</v>
      </c>
      <c r="D2261" s="9" t="s">
        <v>230</v>
      </c>
      <c r="E2261" s="9" t="s">
        <v>227</v>
      </c>
      <c r="F2261" s="9" t="s">
        <v>5</v>
      </c>
      <c r="G2261" s="9" t="s">
        <v>169</v>
      </c>
      <c r="H2261" s="9" t="s">
        <v>186</v>
      </c>
      <c r="I2261" s="9">
        <v>15</v>
      </c>
      <c r="J2261" s="9" t="s">
        <v>8</v>
      </c>
      <c r="L2261" s="9" t="s">
        <v>50</v>
      </c>
      <c r="M2261" s="9">
        <v>143850</v>
      </c>
      <c r="N2261" s="17" t="str">
        <f t="shared" si="199"/>
        <v>28_140-145</v>
      </c>
      <c r="O2261" s="17" t="str">
        <f t="shared" si="200"/>
        <v>14_140-150</v>
      </c>
      <c r="P2261" s="17" t="str">
        <f t="shared" si="201"/>
        <v>08_80&gt;</v>
      </c>
      <c r="Q2261" s="9" t="s">
        <v>957</v>
      </c>
      <c r="R2261" s="9" t="s">
        <v>954</v>
      </c>
      <c r="S2261" s="9">
        <f t="shared" si="203"/>
        <v>5610150</v>
      </c>
      <c r="T2261" s="9">
        <f t="shared" si="202"/>
        <v>76018</v>
      </c>
    </row>
    <row r="2262" spans="1:20" ht="14.45" x14ac:dyDescent="0.3">
      <c r="A2262" s="9">
        <v>22</v>
      </c>
      <c r="B2262" s="9" t="s">
        <v>15</v>
      </c>
      <c r="C2262" s="9" t="s">
        <v>531</v>
      </c>
      <c r="D2262" s="9" t="s">
        <v>230</v>
      </c>
      <c r="E2262" s="9" t="s">
        <v>227</v>
      </c>
      <c r="F2262" s="9" t="s">
        <v>5</v>
      </c>
      <c r="G2262" s="9" t="s">
        <v>350</v>
      </c>
      <c r="H2262" s="9" t="s">
        <v>532</v>
      </c>
      <c r="I2262" s="9">
        <v>15</v>
      </c>
      <c r="J2262" s="9" t="s">
        <v>8</v>
      </c>
      <c r="L2262" s="9" t="s">
        <v>50</v>
      </c>
      <c r="M2262" s="9">
        <v>118354</v>
      </c>
      <c r="N2262" s="17" t="str">
        <f t="shared" si="199"/>
        <v>23_115-120</v>
      </c>
      <c r="O2262" s="17" t="str">
        <f t="shared" si="200"/>
        <v>11_110-120</v>
      </c>
      <c r="P2262" s="17" t="str">
        <f t="shared" si="201"/>
        <v>08_80&gt;</v>
      </c>
      <c r="Q2262" s="9" t="s">
        <v>957</v>
      </c>
      <c r="R2262" s="9" t="s">
        <v>954</v>
      </c>
      <c r="S2262" s="9">
        <f t="shared" si="203"/>
        <v>2603788</v>
      </c>
      <c r="T2262" s="9">
        <f t="shared" si="202"/>
        <v>35282</v>
      </c>
    </row>
    <row r="2263" spans="1:20" ht="14.45" x14ac:dyDescent="0.3">
      <c r="A2263" s="9">
        <v>15</v>
      </c>
      <c r="B2263" s="9" t="s">
        <v>15</v>
      </c>
      <c r="C2263" s="9" t="s">
        <v>553</v>
      </c>
      <c r="D2263" s="9" t="s">
        <v>230</v>
      </c>
      <c r="E2263" s="9" t="s">
        <v>227</v>
      </c>
      <c r="F2263" s="9" t="s">
        <v>5</v>
      </c>
      <c r="G2263" s="9" t="s">
        <v>350</v>
      </c>
      <c r="H2263" s="9" t="s">
        <v>554</v>
      </c>
      <c r="I2263" s="9">
        <v>17</v>
      </c>
      <c r="J2263" s="9" t="s">
        <v>52</v>
      </c>
      <c r="L2263" s="9" t="s">
        <v>50</v>
      </c>
      <c r="M2263" s="9">
        <v>287020</v>
      </c>
      <c r="N2263" s="17" t="str">
        <f t="shared" si="199"/>
        <v>57_285-290</v>
      </c>
      <c r="O2263" s="17" t="str">
        <f t="shared" si="200"/>
        <v>28_280-290</v>
      </c>
      <c r="P2263" s="17" t="str">
        <f t="shared" si="201"/>
        <v>08_80&gt;</v>
      </c>
      <c r="Q2263" s="9" t="s">
        <v>957</v>
      </c>
      <c r="R2263" s="9" t="s">
        <v>954</v>
      </c>
      <c r="S2263" s="9">
        <f t="shared" si="203"/>
        <v>4305300</v>
      </c>
      <c r="T2263" s="9">
        <f t="shared" si="202"/>
        <v>58337</v>
      </c>
    </row>
    <row r="2264" spans="1:20" ht="14.45" x14ac:dyDescent="0.3">
      <c r="A2264" s="9">
        <v>1</v>
      </c>
      <c r="B2264" s="9" t="s">
        <v>15</v>
      </c>
      <c r="C2264" s="9" t="s">
        <v>761</v>
      </c>
      <c r="D2264" s="9" t="s">
        <v>230</v>
      </c>
      <c r="E2264" s="9" t="s">
        <v>227</v>
      </c>
      <c r="F2264" s="9" t="s">
        <v>5</v>
      </c>
      <c r="G2264" s="9" t="s">
        <v>75</v>
      </c>
      <c r="H2264" s="9" t="s">
        <v>762</v>
      </c>
      <c r="I2264" s="9">
        <v>17</v>
      </c>
      <c r="J2264" s="9" t="s">
        <v>763</v>
      </c>
      <c r="L2264" s="9" t="s">
        <v>50</v>
      </c>
      <c r="M2264" s="9">
        <v>294940</v>
      </c>
      <c r="N2264" s="17" t="str">
        <f t="shared" si="199"/>
        <v>58_290-295</v>
      </c>
      <c r="O2264" s="17" t="str">
        <f t="shared" si="200"/>
        <v>29_290-300</v>
      </c>
      <c r="P2264" s="17" t="str">
        <f t="shared" si="201"/>
        <v>08_80&gt;</v>
      </c>
      <c r="Q2264" s="9" t="s">
        <v>957</v>
      </c>
      <c r="R2264" s="9" t="s">
        <v>954</v>
      </c>
      <c r="S2264" s="9">
        <f t="shared" si="203"/>
        <v>294940</v>
      </c>
      <c r="T2264" s="9">
        <f t="shared" si="202"/>
        <v>3996</v>
      </c>
    </row>
    <row r="2265" spans="1:20" ht="14.45" x14ac:dyDescent="0.3">
      <c r="A2265" s="9">
        <v>715</v>
      </c>
      <c r="B2265" s="9" t="s">
        <v>15</v>
      </c>
      <c r="C2265" s="9" t="s">
        <v>472</v>
      </c>
      <c r="D2265" s="9" t="s">
        <v>228</v>
      </c>
      <c r="E2265" s="9" t="s">
        <v>227</v>
      </c>
      <c r="F2265" s="9" t="s">
        <v>1</v>
      </c>
      <c r="G2265" s="9" t="s">
        <v>303</v>
      </c>
      <c r="H2265" s="9" t="s">
        <v>2</v>
      </c>
      <c r="I2265" s="9">
        <v>14</v>
      </c>
      <c r="J2265" s="9" t="s">
        <v>8</v>
      </c>
      <c r="L2265" s="9" t="s">
        <v>50</v>
      </c>
      <c r="M2265" s="9">
        <v>107999</v>
      </c>
      <c r="N2265" s="17" t="str">
        <f t="shared" si="199"/>
        <v>21_105-110</v>
      </c>
      <c r="O2265" s="17" t="str">
        <f t="shared" si="200"/>
        <v>10_100-110</v>
      </c>
      <c r="P2265" s="17" t="str">
        <f t="shared" si="201"/>
        <v>08_80&gt;</v>
      </c>
      <c r="Q2265" s="9" t="s">
        <v>957</v>
      </c>
      <c r="R2265" s="9" t="s">
        <v>954</v>
      </c>
      <c r="S2265" s="9">
        <f t="shared" si="203"/>
        <v>77219285</v>
      </c>
      <c r="T2265" s="9">
        <f t="shared" si="202"/>
        <v>1046332</v>
      </c>
    </row>
    <row r="2266" spans="1:20" ht="14.45" x14ac:dyDescent="0.3">
      <c r="A2266" s="9">
        <v>1125</v>
      </c>
      <c r="B2266" s="9" t="s">
        <v>15</v>
      </c>
      <c r="C2266" s="9" t="s">
        <v>371</v>
      </c>
      <c r="D2266" s="9" t="s">
        <v>228</v>
      </c>
      <c r="E2266" s="9" t="s">
        <v>227</v>
      </c>
      <c r="F2266" s="9" t="s">
        <v>5</v>
      </c>
      <c r="G2266" s="9" t="s">
        <v>169</v>
      </c>
      <c r="H2266" s="9" t="s">
        <v>2</v>
      </c>
      <c r="I2266" s="9">
        <v>14</v>
      </c>
      <c r="J2266" s="9" t="s">
        <v>52</v>
      </c>
      <c r="L2266" s="9" t="s">
        <v>50</v>
      </c>
      <c r="M2266" s="9">
        <v>134924</v>
      </c>
      <c r="N2266" s="17" t="str">
        <f t="shared" si="199"/>
        <v>26_130-135</v>
      </c>
      <c r="O2266" s="17" t="str">
        <f t="shared" si="200"/>
        <v>13_130-140</v>
      </c>
      <c r="P2266" s="17" t="str">
        <f t="shared" si="201"/>
        <v>08_80&gt;</v>
      </c>
      <c r="Q2266" s="9" t="s">
        <v>957</v>
      </c>
      <c r="R2266" s="9" t="s">
        <v>954</v>
      </c>
      <c r="S2266" s="9">
        <f t="shared" si="203"/>
        <v>151789500</v>
      </c>
      <c r="T2266" s="9">
        <f t="shared" si="202"/>
        <v>2056768</v>
      </c>
    </row>
    <row r="2267" spans="1:20" ht="14.45" x14ac:dyDescent="0.3">
      <c r="A2267" s="9">
        <v>1010</v>
      </c>
      <c r="B2267" s="9" t="s">
        <v>15</v>
      </c>
      <c r="C2267" s="9" t="s">
        <v>989</v>
      </c>
      <c r="D2267" s="9" t="s">
        <v>228</v>
      </c>
      <c r="E2267" s="9" t="s">
        <v>227</v>
      </c>
      <c r="F2267" s="9" t="s">
        <v>5</v>
      </c>
      <c r="G2267" s="9" t="s">
        <v>518</v>
      </c>
      <c r="H2267" s="9" t="s">
        <v>2</v>
      </c>
      <c r="I2267" s="9">
        <v>14</v>
      </c>
      <c r="J2267" s="9" t="s">
        <v>52</v>
      </c>
      <c r="L2267" s="9" t="s">
        <v>50</v>
      </c>
      <c r="M2267" s="9">
        <v>106540</v>
      </c>
      <c r="N2267" s="17" t="str">
        <f t="shared" si="199"/>
        <v>21_105-110</v>
      </c>
      <c r="O2267" s="17" t="str">
        <f t="shared" si="200"/>
        <v>10_100-110</v>
      </c>
      <c r="P2267" s="17" t="str">
        <f t="shared" si="201"/>
        <v>08_80&gt;</v>
      </c>
      <c r="Q2267" s="9" t="s">
        <v>957</v>
      </c>
      <c r="R2267" s="9" t="s">
        <v>954</v>
      </c>
      <c r="S2267" s="9">
        <f t="shared" si="203"/>
        <v>107605400</v>
      </c>
      <c r="T2267" s="9">
        <f t="shared" si="202"/>
        <v>1458068</v>
      </c>
    </row>
    <row r="2268" spans="1:20" ht="14.45" x14ac:dyDescent="0.3">
      <c r="A2268" s="9">
        <v>338</v>
      </c>
      <c r="B2268" s="9" t="s">
        <v>15</v>
      </c>
      <c r="C2268" s="9" t="s">
        <v>506</v>
      </c>
      <c r="D2268" s="9" t="s">
        <v>228</v>
      </c>
      <c r="E2268" s="9" t="s">
        <v>227</v>
      </c>
      <c r="F2268" s="9" t="s">
        <v>1</v>
      </c>
      <c r="G2268" s="9" t="s">
        <v>303</v>
      </c>
      <c r="H2268" s="9" t="s">
        <v>2</v>
      </c>
      <c r="I2268" s="9">
        <v>14</v>
      </c>
      <c r="J2268" s="9" t="s">
        <v>8</v>
      </c>
      <c r="L2268" s="9" t="s">
        <v>50</v>
      </c>
      <c r="M2268" s="9">
        <v>127645</v>
      </c>
      <c r="N2268" s="17" t="str">
        <f t="shared" si="199"/>
        <v>25_125-130</v>
      </c>
      <c r="O2268" s="17" t="str">
        <f t="shared" si="200"/>
        <v>12_120-130</v>
      </c>
      <c r="P2268" s="17" t="str">
        <f t="shared" si="201"/>
        <v>08_80&gt;</v>
      </c>
      <c r="Q2268" s="9" t="s">
        <v>957</v>
      </c>
      <c r="R2268" s="9" t="s">
        <v>954</v>
      </c>
      <c r="S2268" s="9">
        <f t="shared" si="203"/>
        <v>43144010</v>
      </c>
      <c r="T2268" s="9">
        <f t="shared" si="202"/>
        <v>584607</v>
      </c>
    </row>
    <row r="2269" spans="1:20" ht="14.45" x14ac:dyDescent="0.3">
      <c r="A2269" s="9">
        <v>227</v>
      </c>
      <c r="B2269" s="9" t="s">
        <v>15</v>
      </c>
      <c r="C2269" s="9" t="s">
        <v>372</v>
      </c>
      <c r="D2269" s="9" t="s">
        <v>228</v>
      </c>
      <c r="E2269" s="9" t="s">
        <v>227</v>
      </c>
      <c r="F2269" s="9" t="s">
        <v>5</v>
      </c>
      <c r="G2269" s="9" t="s">
        <v>169</v>
      </c>
      <c r="H2269" s="9" t="s">
        <v>2</v>
      </c>
      <c r="I2269" s="9">
        <v>14</v>
      </c>
      <c r="J2269" s="9" t="s">
        <v>8</v>
      </c>
      <c r="L2269" s="9" t="s">
        <v>50</v>
      </c>
      <c r="M2269" s="9">
        <v>131036</v>
      </c>
      <c r="N2269" s="17" t="str">
        <f t="shared" si="199"/>
        <v>26_130-135</v>
      </c>
      <c r="O2269" s="17" t="str">
        <f t="shared" si="200"/>
        <v>13_130-140</v>
      </c>
      <c r="P2269" s="17" t="str">
        <f t="shared" si="201"/>
        <v>08_80&gt;</v>
      </c>
      <c r="Q2269" s="9" t="s">
        <v>957</v>
      </c>
      <c r="R2269" s="9" t="s">
        <v>954</v>
      </c>
      <c r="S2269" s="9">
        <f t="shared" si="203"/>
        <v>29745172</v>
      </c>
      <c r="T2269" s="9">
        <f t="shared" si="202"/>
        <v>403051</v>
      </c>
    </row>
    <row r="2270" spans="1:20" ht="14.45" x14ac:dyDescent="0.3">
      <c r="A2270" s="9">
        <v>299</v>
      </c>
      <c r="B2270" s="9" t="s">
        <v>15</v>
      </c>
      <c r="C2270" s="9" t="s">
        <v>423</v>
      </c>
      <c r="D2270" s="9" t="s">
        <v>222</v>
      </c>
      <c r="E2270" s="9" t="s">
        <v>227</v>
      </c>
      <c r="F2270" s="9" t="s">
        <v>5</v>
      </c>
      <c r="G2270" s="9" t="s">
        <v>169</v>
      </c>
      <c r="H2270" s="9" t="s">
        <v>367</v>
      </c>
      <c r="I2270" s="9">
        <v>15</v>
      </c>
      <c r="J2270" s="9" t="s">
        <v>8</v>
      </c>
      <c r="L2270" s="9" t="s">
        <v>50</v>
      </c>
      <c r="M2270" s="9">
        <v>116464</v>
      </c>
      <c r="N2270" s="17" t="str">
        <f t="shared" si="199"/>
        <v>23_115-120</v>
      </c>
      <c r="O2270" s="17" t="str">
        <f t="shared" si="200"/>
        <v>11_110-120</v>
      </c>
      <c r="P2270" s="17" t="str">
        <f t="shared" si="201"/>
        <v>08_80&gt;</v>
      </c>
      <c r="Q2270" s="9" t="s">
        <v>957</v>
      </c>
      <c r="R2270" s="9" t="s">
        <v>954</v>
      </c>
      <c r="S2270" s="9">
        <f t="shared" si="203"/>
        <v>34822736</v>
      </c>
      <c r="T2270" s="9">
        <f t="shared" si="202"/>
        <v>471853</v>
      </c>
    </row>
    <row r="2271" spans="1:20" ht="14.45" x14ac:dyDescent="0.3">
      <c r="A2271" s="9">
        <v>792</v>
      </c>
      <c r="B2271" s="9" t="s">
        <v>15</v>
      </c>
      <c r="C2271" s="9" t="s">
        <v>990</v>
      </c>
      <c r="D2271" s="9" t="s">
        <v>222</v>
      </c>
      <c r="E2271" s="9" t="s">
        <v>227</v>
      </c>
      <c r="F2271" s="9" t="s">
        <v>5</v>
      </c>
      <c r="G2271" s="9" t="s">
        <v>518</v>
      </c>
      <c r="H2271" s="9" t="s">
        <v>555</v>
      </c>
      <c r="I2271" s="9">
        <v>15</v>
      </c>
      <c r="J2271" s="9" t="s">
        <v>8</v>
      </c>
      <c r="L2271" s="9" t="s">
        <v>50</v>
      </c>
      <c r="M2271" s="9">
        <v>122345</v>
      </c>
      <c r="N2271" s="17" t="str">
        <f t="shared" si="199"/>
        <v>24_120-125</v>
      </c>
      <c r="O2271" s="17" t="str">
        <f t="shared" si="200"/>
        <v>12_120-130</v>
      </c>
      <c r="P2271" s="17" t="str">
        <f t="shared" si="201"/>
        <v>08_80&gt;</v>
      </c>
      <c r="Q2271" s="9" t="s">
        <v>957</v>
      </c>
      <c r="R2271" s="9" t="s">
        <v>954</v>
      </c>
      <c r="S2271" s="9">
        <f t="shared" si="203"/>
        <v>96897240</v>
      </c>
      <c r="T2271" s="9">
        <f t="shared" si="202"/>
        <v>1312971</v>
      </c>
    </row>
    <row r="2272" spans="1:20" ht="14.45" x14ac:dyDescent="0.3">
      <c r="A2272" s="9">
        <v>2</v>
      </c>
      <c r="B2272" s="9" t="s">
        <v>15</v>
      </c>
      <c r="C2272" s="9" t="s">
        <v>861</v>
      </c>
      <c r="D2272" s="9" t="s">
        <v>225</v>
      </c>
      <c r="E2272" s="9" t="s">
        <v>227</v>
      </c>
      <c r="F2272" s="9" t="s">
        <v>5</v>
      </c>
      <c r="G2272" s="9" t="s">
        <v>350</v>
      </c>
      <c r="H2272" s="9" t="s">
        <v>99</v>
      </c>
      <c r="I2272" s="9">
        <v>15</v>
      </c>
      <c r="J2272" s="9" t="s">
        <v>55</v>
      </c>
      <c r="L2272" s="9" t="s">
        <v>50</v>
      </c>
      <c r="M2272" s="9">
        <v>284780</v>
      </c>
      <c r="N2272" s="17" t="str">
        <f t="shared" si="199"/>
        <v>56_280-285</v>
      </c>
      <c r="O2272" s="17" t="str">
        <f t="shared" si="200"/>
        <v>28_280-290</v>
      </c>
      <c r="P2272" s="17" t="str">
        <f t="shared" si="201"/>
        <v>08_80&gt;</v>
      </c>
      <c r="Q2272" s="9" t="s">
        <v>957</v>
      </c>
      <c r="R2272" s="9" t="s">
        <v>954</v>
      </c>
      <c r="S2272" s="9">
        <f t="shared" si="203"/>
        <v>569560</v>
      </c>
      <c r="T2272" s="9">
        <f t="shared" si="202"/>
        <v>7718</v>
      </c>
    </row>
    <row r="2273" spans="1:20" ht="14.45" x14ac:dyDescent="0.3">
      <c r="A2273" s="9">
        <v>63</v>
      </c>
      <c r="B2273" s="9" t="s">
        <v>15</v>
      </c>
      <c r="C2273" s="9" t="s">
        <v>556</v>
      </c>
      <c r="D2273" s="9" t="s">
        <v>222</v>
      </c>
      <c r="E2273" s="9" t="s">
        <v>227</v>
      </c>
      <c r="F2273" s="9" t="s">
        <v>5</v>
      </c>
      <c r="G2273" s="9" t="s">
        <v>350</v>
      </c>
      <c r="H2273" s="9" t="s">
        <v>557</v>
      </c>
      <c r="I2273" s="9">
        <v>15</v>
      </c>
      <c r="J2273" s="9" t="s">
        <v>52</v>
      </c>
      <c r="L2273" s="9" t="s">
        <v>50</v>
      </c>
      <c r="M2273" s="9">
        <v>116820</v>
      </c>
      <c r="N2273" s="17" t="str">
        <f t="shared" si="199"/>
        <v>23_115-120</v>
      </c>
      <c r="O2273" s="17" t="str">
        <f t="shared" si="200"/>
        <v>11_110-120</v>
      </c>
      <c r="P2273" s="17" t="str">
        <f t="shared" si="201"/>
        <v>08_80&gt;</v>
      </c>
      <c r="Q2273" s="9" t="s">
        <v>957</v>
      </c>
      <c r="R2273" s="9" t="s">
        <v>954</v>
      </c>
      <c r="S2273" s="9">
        <f t="shared" si="203"/>
        <v>7359660</v>
      </c>
      <c r="T2273" s="9">
        <f t="shared" si="202"/>
        <v>99724</v>
      </c>
    </row>
    <row r="2274" spans="1:20" ht="14.45" x14ac:dyDescent="0.3">
      <c r="A2274" s="9">
        <v>10</v>
      </c>
      <c r="B2274" s="9" t="s">
        <v>15</v>
      </c>
      <c r="C2274" s="9" t="s">
        <v>122</v>
      </c>
      <c r="D2274" s="9" t="s">
        <v>228</v>
      </c>
      <c r="E2274" s="9" t="s">
        <v>227</v>
      </c>
      <c r="F2274" s="9" t="s">
        <v>5</v>
      </c>
      <c r="G2274" s="9" t="s">
        <v>93</v>
      </c>
      <c r="H2274" s="9" t="s">
        <v>2</v>
      </c>
      <c r="I2274" s="9">
        <v>14</v>
      </c>
      <c r="J2274" s="9" t="s">
        <v>49</v>
      </c>
      <c r="L2274" s="9" t="s">
        <v>50</v>
      </c>
      <c r="M2274" s="9">
        <v>142296</v>
      </c>
      <c r="N2274" s="17" t="str">
        <f t="shared" si="199"/>
        <v>28_140-145</v>
      </c>
      <c r="O2274" s="17" t="str">
        <f t="shared" si="200"/>
        <v>14_140-150</v>
      </c>
      <c r="P2274" s="17" t="str">
        <f t="shared" si="201"/>
        <v>08_80&gt;</v>
      </c>
      <c r="Q2274" s="9" t="s">
        <v>957</v>
      </c>
      <c r="R2274" s="9" t="s">
        <v>954</v>
      </c>
      <c r="S2274" s="9">
        <f t="shared" si="203"/>
        <v>1422960</v>
      </c>
      <c r="T2274" s="9">
        <f t="shared" si="202"/>
        <v>19281</v>
      </c>
    </row>
    <row r="2275" spans="1:20" ht="14.45" x14ac:dyDescent="0.3">
      <c r="A2275" s="9">
        <v>185</v>
      </c>
      <c r="B2275" s="9" t="s">
        <v>15</v>
      </c>
      <c r="C2275" s="9" t="s">
        <v>373</v>
      </c>
      <c r="D2275" s="9" t="s">
        <v>228</v>
      </c>
      <c r="E2275" s="9" t="s">
        <v>227</v>
      </c>
      <c r="F2275" s="9" t="s">
        <v>5</v>
      </c>
      <c r="G2275" s="9" t="s">
        <v>169</v>
      </c>
      <c r="H2275" s="9" t="s">
        <v>2</v>
      </c>
      <c r="I2275" s="9">
        <v>14</v>
      </c>
      <c r="J2275" s="9" t="s">
        <v>52</v>
      </c>
      <c r="K2275" s="9" t="s">
        <v>7</v>
      </c>
      <c r="L2275" s="9" t="s">
        <v>50</v>
      </c>
      <c r="M2275" s="9">
        <v>149730</v>
      </c>
      <c r="N2275" s="17" t="str">
        <f t="shared" si="199"/>
        <v>29_145-150</v>
      </c>
      <c r="O2275" s="17" t="str">
        <f t="shared" si="200"/>
        <v>14_140-150</v>
      </c>
      <c r="P2275" s="17" t="str">
        <f t="shared" si="201"/>
        <v>08_80&gt;</v>
      </c>
      <c r="Q2275" s="9" t="s">
        <v>957</v>
      </c>
      <c r="R2275" s="9" t="s">
        <v>954</v>
      </c>
      <c r="S2275" s="9">
        <f t="shared" si="203"/>
        <v>27700050</v>
      </c>
      <c r="T2275" s="9">
        <f t="shared" si="202"/>
        <v>375339</v>
      </c>
    </row>
    <row r="2276" spans="1:20" x14ac:dyDescent="0.25">
      <c r="A2276" s="9">
        <v>72</v>
      </c>
      <c r="B2276" s="9" t="s">
        <v>15</v>
      </c>
      <c r="C2276" s="9" t="s">
        <v>991</v>
      </c>
      <c r="D2276" s="9" t="s">
        <v>228</v>
      </c>
      <c r="E2276" s="9" t="s">
        <v>227</v>
      </c>
      <c r="F2276" s="9" t="s">
        <v>5</v>
      </c>
      <c r="G2276" s="9" t="s">
        <v>518</v>
      </c>
      <c r="H2276" s="9" t="s">
        <v>2</v>
      </c>
      <c r="I2276" s="9">
        <v>14</v>
      </c>
      <c r="J2276" s="9" t="s">
        <v>992</v>
      </c>
      <c r="L2276" s="9" t="s">
        <v>50</v>
      </c>
      <c r="M2276" s="9">
        <v>145890</v>
      </c>
      <c r="N2276" s="17" t="str">
        <f t="shared" si="199"/>
        <v>29_145-150</v>
      </c>
      <c r="O2276" s="17" t="str">
        <f t="shared" si="200"/>
        <v>14_140-150</v>
      </c>
      <c r="P2276" s="17" t="str">
        <f t="shared" si="201"/>
        <v>08_80&gt;</v>
      </c>
      <c r="Q2276" s="9" t="s">
        <v>957</v>
      </c>
      <c r="R2276" s="9" t="s">
        <v>954</v>
      </c>
      <c r="S2276" s="9">
        <f t="shared" si="203"/>
        <v>10504080</v>
      </c>
      <c r="T2276" s="9">
        <f t="shared" si="202"/>
        <v>142332</v>
      </c>
    </row>
    <row r="2277" spans="1:20" ht="14.45" x14ac:dyDescent="0.3">
      <c r="A2277" s="9">
        <v>300</v>
      </c>
      <c r="B2277" s="9" t="s">
        <v>15</v>
      </c>
      <c r="C2277" s="9" t="s">
        <v>558</v>
      </c>
      <c r="D2277" s="9" t="s">
        <v>225</v>
      </c>
      <c r="E2277" s="9" t="s">
        <v>227</v>
      </c>
      <c r="F2277" s="9" t="s">
        <v>5</v>
      </c>
      <c r="G2277" s="9" t="s">
        <v>350</v>
      </c>
      <c r="H2277" s="9" t="s">
        <v>112</v>
      </c>
      <c r="I2277" s="9">
        <v>15</v>
      </c>
      <c r="J2277" s="9" t="s">
        <v>52</v>
      </c>
      <c r="L2277" s="9" t="s">
        <v>50</v>
      </c>
      <c r="M2277" s="9">
        <v>242950</v>
      </c>
      <c r="N2277" s="17" t="str">
        <f t="shared" si="199"/>
        <v>48_240-245</v>
      </c>
      <c r="O2277" s="17" t="str">
        <f t="shared" si="200"/>
        <v>24_240-250</v>
      </c>
      <c r="P2277" s="17" t="str">
        <f t="shared" si="201"/>
        <v>08_80&gt;</v>
      </c>
      <c r="Q2277" s="9" t="s">
        <v>957</v>
      </c>
      <c r="R2277" s="9" t="s">
        <v>954</v>
      </c>
      <c r="S2277" s="9">
        <f t="shared" si="203"/>
        <v>72885000</v>
      </c>
      <c r="T2277" s="9">
        <f t="shared" si="202"/>
        <v>987602</v>
      </c>
    </row>
    <row r="2278" spans="1:20" ht="14.45" x14ac:dyDescent="0.3">
      <c r="A2278" s="9">
        <v>16</v>
      </c>
      <c r="B2278" s="9" t="s">
        <v>15</v>
      </c>
      <c r="C2278" s="9" t="s">
        <v>603</v>
      </c>
      <c r="D2278" s="9" t="s">
        <v>228</v>
      </c>
      <c r="E2278" s="9" t="s">
        <v>227</v>
      </c>
      <c r="F2278" s="9" t="s">
        <v>5</v>
      </c>
      <c r="G2278" s="9" t="s">
        <v>795</v>
      </c>
      <c r="H2278" s="9" t="s">
        <v>2</v>
      </c>
      <c r="I2278" s="9">
        <v>13</v>
      </c>
      <c r="J2278" s="9" t="s">
        <v>604</v>
      </c>
      <c r="K2278" s="9" t="s">
        <v>7</v>
      </c>
      <c r="L2278" s="9" t="s">
        <v>47</v>
      </c>
      <c r="M2278" s="9">
        <v>329990</v>
      </c>
      <c r="N2278" s="17" t="str">
        <f t="shared" si="199"/>
        <v>65_325-330</v>
      </c>
      <c r="O2278" s="17" t="str">
        <f t="shared" si="200"/>
        <v>32_320-330</v>
      </c>
      <c r="P2278" s="17" t="str">
        <f t="shared" si="201"/>
        <v>08_80&gt;</v>
      </c>
      <c r="Q2278" s="9" t="s">
        <v>957</v>
      </c>
      <c r="R2278" s="9" t="s">
        <v>954</v>
      </c>
      <c r="S2278" s="9">
        <f t="shared" si="203"/>
        <v>5279840</v>
      </c>
      <c r="T2278" s="9">
        <f t="shared" si="202"/>
        <v>71543</v>
      </c>
    </row>
    <row r="2279" spans="1:20" ht="14.45" x14ac:dyDescent="0.3">
      <c r="A2279" s="9">
        <v>93</v>
      </c>
      <c r="B2279" s="9" t="s">
        <v>15</v>
      </c>
      <c r="C2279" s="9" t="s">
        <v>765</v>
      </c>
      <c r="D2279" s="9" t="s">
        <v>228</v>
      </c>
      <c r="E2279" s="9" t="s">
        <v>227</v>
      </c>
      <c r="F2279" s="9" t="s">
        <v>5</v>
      </c>
      <c r="G2279" s="9" t="s">
        <v>518</v>
      </c>
      <c r="H2279" s="9" t="s">
        <v>2</v>
      </c>
      <c r="I2279" s="9">
        <v>13</v>
      </c>
      <c r="J2279" s="9" t="s">
        <v>766</v>
      </c>
      <c r="K2279" s="9" t="s">
        <v>7</v>
      </c>
      <c r="L2279" s="9" t="s">
        <v>50</v>
      </c>
      <c r="M2279" s="9">
        <v>145132</v>
      </c>
      <c r="N2279" s="17" t="str">
        <f t="shared" si="199"/>
        <v>29_145-150</v>
      </c>
      <c r="O2279" s="17" t="str">
        <f t="shared" si="200"/>
        <v>14_140-150</v>
      </c>
      <c r="P2279" s="17" t="str">
        <f t="shared" si="201"/>
        <v>08_80&gt;</v>
      </c>
      <c r="Q2279" s="9" t="s">
        <v>957</v>
      </c>
      <c r="R2279" s="9" t="s">
        <v>954</v>
      </c>
      <c r="S2279" s="9">
        <f t="shared" si="203"/>
        <v>13497276</v>
      </c>
      <c r="T2279" s="9">
        <f t="shared" si="202"/>
        <v>182890</v>
      </c>
    </row>
    <row r="2280" spans="1:20" ht="14.45" x14ac:dyDescent="0.3">
      <c r="A2280" s="9">
        <v>5</v>
      </c>
      <c r="B2280" s="9" t="s">
        <v>15</v>
      </c>
      <c r="C2280" s="9" t="s">
        <v>955</v>
      </c>
      <c r="D2280" s="9" t="s">
        <v>228</v>
      </c>
      <c r="E2280" s="9" t="s">
        <v>227</v>
      </c>
      <c r="F2280" s="9" t="s">
        <v>5</v>
      </c>
      <c r="G2280" s="9" t="s">
        <v>518</v>
      </c>
      <c r="H2280" s="9" t="s">
        <v>2</v>
      </c>
      <c r="I2280" s="9">
        <v>13</v>
      </c>
      <c r="J2280" s="9" t="s">
        <v>808</v>
      </c>
      <c r="K2280" s="9" t="s">
        <v>7</v>
      </c>
      <c r="L2280" s="9" t="s">
        <v>50</v>
      </c>
      <c r="M2280" s="9">
        <v>198900</v>
      </c>
      <c r="N2280" s="17" t="str">
        <f t="shared" si="199"/>
        <v>39_195-200</v>
      </c>
      <c r="O2280" s="17" t="str">
        <f t="shared" si="200"/>
        <v>19_190-200</v>
      </c>
      <c r="P2280" s="17" t="str">
        <f t="shared" si="201"/>
        <v>08_80&gt;</v>
      </c>
      <c r="Q2280" s="9" t="s">
        <v>957</v>
      </c>
      <c r="R2280" s="9" t="s">
        <v>954</v>
      </c>
      <c r="S2280" s="9">
        <f t="shared" si="203"/>
        <v>994500</v>
      </c>
      <c r="T2280" s="9">
        <f t="shared" si="202"/>
        <v>13476</v>
      </c>
    </row>
    <row r="2281" spans="1:20" ht="14.45" x14ac:dyDescent="0.3">
      <c r="A2281" s="9">
        <v>42</v>
      </c>
      <c r="B2281" s="9" t="s">
        <v>15</v>
      </c>
      <c r="C2281" s="9" t="s">
        <v>424</v>
      </c>
      <c r="D2281" s="9" t="s">
        <v>228</v>
      </c>
      <c r="E2281" s="9" t="s">
        <v>227</v>
      </c>
      <c r="F2281" s="9" t="s">
        <v>5</v>
      </c>
      <c r="G2281" s="9" t="s">
        <v>169</v>
      </c>
      <c r="H2281" s="9" t="s">
        <v>2</v>
      </c>
      <c r="I2281" s="9">
        <v>14</v>
      </c>
      <c r="J2281" s="9" t="s">
        <v>763</v>
      </c>
      <c r="K2281" s="9" t="s">
        <v>7</v>
      </c>
      <c r="L2281" s="9" t="s">
        <v>50</v>
      </c>
      <c r="M2281" s="9">
        <v>181668</v>
      </c>
      <c r="N2281" s="17" t="str">
        <f t="shared" si="199"/>
        <v>36_180-185</v>
      </c>
      <c r="O2281" s="17" t="str">
        <f t="shared" si="200"/>
        <v>18_180-190</v>
      </c>
      <c r="P2281" s="17" t="str">
        <f t="shared" si="201"/>
        <v>08_80&gt;</v>
      </c>
      <c r="Q2281" s="9" t="s">
        <v>957</v>
      </c>
      <c r="R2281" s="9" t="s">
        <v>954</v>
      </c>
      <c r="S2281" s="9">
        <f t="shared" si="203"/>
        <v>7630056</v>
      </c>
      <c r="T2281" s="9">
        <f t="shared" si="202"/>
        <v>103388</v>
      </c>
    </row>
    <row r="2282" spans="1:20" ht="14.45" x14ac:dyDescent="0.3">
      <c r="A2282" s="9">
        <v>5</v>
      </c>
      <c r="B2282" s="9" t="s">
        <v>15</v>
      </c>
      <c r="C2282" s="9" t="s">
        <v>944</v>
      </c>
      <c r="D2282" s="9" t="s">
        <v>228</v>
      </c>
      <c r="E2282" s="9" t="s">
        <v>227</v>
      </c>
      <c r="F2282" s="9" t="s">
        <v>5</v>
      </c>
      <c r="G2282" s="9" t="s">
        <v>518</v>
      </c>
      <c r="H2282" s="9" t="s">
        <v>2</v>
      </c>
      <c r="I2282" s="9">
        <v>14</v>
      </c>
      <c r="J2282" s="9" t="s">
        <v>179</v>
      </c>
      <c r="K2282" s="9" t="s">
        <v>7</v>
      </c>
      <c r="L2282" s="9" t="s">
        <v>50</v>
      </c>
      <c r="M2282" s="9">
        <v>142190</v>
      </c>
      <c r="N2282" s="17" t="str">
        <f t="shared" si="199"/>
        <v>28_140-145</v>
      </c>
      <c r="O2282" s="17" t="str">
        <f t="shared" si="200"/>
        <v>14_140-150</v>
      </c>
      <c r="P2282" s="17" t="str">
        <f t="shared" si="201"/>
        <v>08_80&gt;</v>
      </c>
      <c r="Q2282" s="9" t="s">
        <v>957</v>
      </c>
      <c r="R2282" s="9" t="s">
        <v>954</v>
      </c>
      <c r="S2282" s="9">
        <f t="shared" si="203"/>
        <v>710950</v>
      </c>
      <c r="T2282" s="9">
        <f t="shared" si="202"/>
        <v>9633</v>
      </c>
    </row>
    <row r="2283" spans="1:20" ht="14.45" x14ac:dyDescent="0.3">
      <c r="A2283" s="9">
        <v>44</v>
      </c>
      <c r="B2283" s="9" t="s">
        <v>15</v>
      </c>
      <c r="C2283" s="9" t="s">
        <v>500</v>
      </c>
      <c r="D2283" s="9" t="s">
        <v>228</v>
      </c>
      <c r="E2283" s="9" t="s">
        <v>227</v>
      </c>
      <c r="F2283" s="9" t="s">
        <v>1</v>
      </c>
      <c r="G2283" s="9" t="s">
        <v>303</v>
      </c>
      <c r="H2283" s="9" t="s">
        <v>2</v>
      </c>
      <c r="I2283" s="9">
        <v>13</v>
      </c>
      <c r="J2283" s="9" t="s">
        <v>8</v>
      </c>
      <c r="L2283" s="9" t="s">
        <v>50</v>
      </c>
      <c r="M2283" s="9">
        <v>98615</v>
      </c>
      <c r="N2283" s="17" t="str">
        <f t="shared" si="199"/>
        <v>19_95-100</v>
      </c>
      <c r="O2283" s="17" t="str">
        <f t="shared" si="200"/>
        <v>9_90-100</v>
      </c>
      <c r="P2283" s="17" t="str">
        <f t="shared" si="201"/>
        <v>08_80&gt;</v>
      </c>
      <c r="Q2283" s="9" t="s">
        <v>957</v>
      </c>
      <c r="R2283" s="9" t="s">
        <v>954</v>
      </c>
      <c r="S2283" s="9">
        <f t="shared" si="203"/>
        <v>4339060</v>
      </c>
      <c r="T2283" s="9">
        <f t="shared" si="202"/>
        <v>58795</v>
      </c>
    </row>
    <row r="2284" spans="1:20" ht="14.45" x14ac:dyDescent="0.3">
      <c r="A2284" s="9">
        <v>407</v>
      </c>
      <c r="B2284" s="9" t="s">
        <v>15</v>
      </c>
      <c r="C2284" s="9" t="s">
        <v>369</v>
      </c>
      <c r="D2284" s="9" t="s">
        <v>228</v>
      </c>
      <c r="E2284" s="9" t="s">
        <v>227</v>
      </c>
      <c r="F2284" s="9" t="s">
        <v>5</v>
      </c>
      <c r="G2284" s="9" t="s">
        <v>169</v>
      </c>
      <c r="H2284" s="9" t="s">
        <v>2</v>
      </c>
      <c r="I2284" s="9">
        <v>13</v>
      </c>
      <c r="J2284" s="9" t="s">
        <v>8</v>
      </c>
      <c r="L2284" s="9" t="s">
        <v>50</v>
      </c>
      <c r="M2284" s="9">
        <v>109772</v>
      </c>
      <c r="N2284" s="17" t="str">
        <f t="shared" si="199"/>
        <v>21_105-110</v>
      </c>
      <c r="O2284" s="17" t="str">
        <f t="shared" si="200"/>
        <v>10_100-110</v>
      </c>
      <c r="P2284" s="17" t="str">
        <f t="shared" si="201"/>
        <v>08_80&gt;</v>
      </c>
      <c r="Q2284" s="9" t="s">
        <v>957</v>
      </c>
      <c r="R2284" s="9" t="s">
        <v>954</v>
      </c>
      <c r="S2284" s="9">
        <f t="shared" si="203"/>
        <v>44677204</v>
      </c>
      <c r="T2284" s="9">
        <f t="shared" si="202"/>
        <v>605382</v>
      </c>
    </row>
    <row r="2285" spans="1:20" ht="14.45" x14ac:dyDescent="0.3">
      <c r="A2285" s="9">
        <v>18</v>
      </c>
      <c r="B2285" s="9" t="s">
        <v>15</v>
      </c>
      <c r="C2285" s="9" t="s">
        <v>468</v>
      </c>
      <c r="D2285" s="9" t="s">
        <v>228</v>
      </c>
      <c r="E2285" s="9" t="s">
        <v>227</v>
      </c>
      <c r="F2285" s="9" t="s">
        <v>5</v>
      </c>
      <c r="G2285" s="9" t="s">
        <v>169</v>
      </c>
      <c r="H2285" s="9" t="s">
        <v>2</v>
      </c>
      <c r="I2285" s="9">
        <v>13</v>
      </c>
      <c r="J2285" s="9" t="s">
        <v>8</v>
      </c>
      <c r="K2285" s="9" t="s">
        <v>7</v>
      </c>
      <c r="L2285" s="9" t="s">
        <v>50</v>
      </c>
      <c r="M2285" s="9">
        <v>155032</v>
      </c>
      <c r="N2285" s="17" t="str">
        <f t="shared" si="199"/>
        <v>31_155-160</v>
      </c>
      <c r="O2285" s="17" t="str">
        <f t="shared" si="200"/>
        <v>15_150-160</v>
      </c>
      <c r="P2285" s="17" t="str">
        <f t="shared" si="201"/>
        <v>08_80&gt;</v>
      </c>
      <c r="Q2285" s="9" t="s">
        <v>957</v>
      </c>
      <c r="R2285" s="9" t="s">
        <v>954</v>
      </c>
      <c r="S2285" s="9">
        <f t="shared" si="203"/>
        <v>2790576</v>
      </c>
      <c r="T2285" s="9">
        <f t="shared" si="202"/>
        <v>37813</v>
      </c>
    </row>
    <row r="2286" spans="1:20" ht="14.45" x14ac:dyDescent="0.3">
      <c r="A2286" s="9">
        <v>44</v>
      </c>
      <c r="B2286" s="9" t="s">
        <v>15</v>
      </c>
      <c r="C2286" s="9" t="s">
        <v>862</v>
      </c>
      <c r="D2286" s="9" t="s">
        <v>228</v>
      </c>
      <c r="E2286" s="9" t="s">
        <v>227</v>
      </c>
      <c r="F2286" s="9" t="s">
        <v>1</v>
      </c>
      <c r="G2286" s="9" t="s">
        <v>97</v>
      </c>
      <c r="H2286" s="9" t="s">
        <v>2</v>
      </c>
      <c r="I2286" s="9">
        <v>13</v>
      </c>
      <c r="J2286" s="9" t="s">
        <v>8</v>
      </c>
      <c r="L2286" s="9" t="s">
        <v>50</v>
      </c>
      <c r="M2286" s="9">
        <v>79990</v>
      </c>
      <c r="N2286" s="17" t="str">
        <f t="shared" si="199"/>
        <v>15_75-80</v>
      </c>
      <c r="O2286" s="17" t="str">
        <f t="shared" si="200"/>
        <v>7_70-80</v>
      </c>
      <c r="P2286" s="17" t="str">
        <f t="shared" si="201"/>
        <v>07_70-80</v>
      </c>
      <c r="Q2286" s="9" t="s">
        <v>957</v>
      </c>
      <c r="R2286" s="9" t="s">
        <v>954</v>
      </c>
      <c r="S2286" s="9">
        <f t="shared" si="203"/>
        <v>3519560</v>
      </c>
      <c r="T2286" s="9">
        <f t="shared" si="202"/>
        <v>47691</v>
      </c>
    </row>
    <row r="2287" spans="1:20" ht="14.45" x14ac:dyDescent="0.3">
      <c r="A2287" s="9">
        <v>36</v>
      </c>
      <c r="B2287" s="9" t="s">
        <v>15</v>
      </c>
      <c r="C2287" s="9" t="s">
        <v>315</v>
      </c>
      <c r="D2287" s="9" t="s">
        <v>224</v>
      </c>
      <c r="E2287" s="9" t="s">
        <v>227</v>
      </c>
      <c r="F2287" s="9" t="s">
        <v>5</v>
      </c>
      <c r="G2287" s="9" t="s">
        <v>60</v>
      </c>
      <c r="H2287" s="9" t="s">
        <v>2</v>
      </c>
      <c r="I2287" s="9">
        <v>15</v>
      </c>
      <c r="J2287" s="9" t="s">
        <v>8</v>
      </c>
      <c r="L2287" s="9" t="s">
        <v>50</v>
      </c>
      <c r="M2287" s="9">
        <v>38997</v>
      </c>
      <c r="N2287" s="17" t="str">
        <f t="shared" si="199"/>
        <v>7_35-40</v>
      </c>
      <c r="O2287" s="17" t="str">
        <f t="shared" si="200"/>
        <v>3_30-40</v>
      </c>
      <c r="P2287" s="17" t="str">
        <f t="shared" si="201"/>
        <v>03_30-40</v>
      </c>
      <c r="Q2287" s="9" t="s">
        <v>957</v>
      </c>
      <c r="R2287" s="9" t="s">
        <v>954</v>
      </c>
      <c r="S2287" s="9">
        <f t="shared" si="203"/>
        <v>1403892</v>
      </c>
      <c r="T2287" s="9">
        <f t="shared" si="202"/>
        <v>19023</v>
      </c>
    </row>
    <row r="2288" spans="1:20" ht="14.45" x14ac:dyDescent="0.3">
      <c r="A2288" s="9">
        <v>648</v>
      </c>
      <c r="B2288" s="9" t="s">
        <v>15</v>
      </c>
      <c r="C2288" s="9" t="s">
        <v>316</v>
      </c>
      <c r="D2288" s="9" t="s">
        <v>224</v>
      </c>
      <c r="E2288" s="9" t="s">
        <v>227</v>
      </c>
      <c r="F2288" s="9" t="s">
        <v>1</v>
      </c>
      <c r="G2288" s="9" t="s">
        <v>59</v>
      </c>
      <c r="H2288" s="9" t="s">
        <v>2</v>
      </c>
      <c r="I2288" s="9">
        <v>15</v>
      </c>
      <c r="J2288" s="9" t="s">
        <v>8</v>
      </c>
      <c r="L2288" s="9" t="s">
        <v>50</v>
      </c>
      <c r="M2288" s="9">
        <v>33597</v>
      </c>
      <c r="N2288" s="17" t="str">
        <f t="shared" si="199"/>
        <v>6_30-35</v>
      </c>
      <c r="O2288" s="17" t="str">
        <f t="shared" si="200"/>
        <v>3_30-40</v>
      </c>
      <c r="P2288" s="17" t="str">
        <f t="shared" si="201"/>
        <v>03_30-40</v>
      </c>
      <c r="Q2288" s="9" t="s">
        <v>957</v>
      </c>
      <c r="R2288" s="9" t="s">
        <v>954</v>
      </c>
      <c r="S2288" s="9">
        <f t="shared" si="203"/>
        <v>21770856</v>
      </c>
      <c r="T2288" s="9">
        <f t="shared" si="202"/>
        <v>294998</v>
      </c>
    </row>
    <row r="2289" spans="1:20" ht="14.45" x14ac:dyDescent="0.3">
      <c r="A2289" s="9">
        <v>450</v>
      </c>
      <c r="B2289" s="9" t="s">
        <v>15</v>
      </c>
      <c r="C2289" s="9" t="s">
        <v>425</v>
      </c>
      <c r="D2289" s="9" t="s">
        <v>228</v>
      </c>
      <c r="E2289" s="9" t="s">
        <v>227</v>
      </c>
      <c r="F2289" s="9" t="s">
        <v>1</v>
      </c>
      <c r="G2289" s="9" t="s">
        <v>97</v>
      </c>
      <c r="H2289" s="9" t="s">
        <v>2</v>
      </c>
      <c r="I2289" s="9">
        <v>14</v>
      </c>
      <c r="J2289" s="9" t="s">
        <v>8</v>
      </c>
      <c r="L2289" s="9" t="s">
        <v>50</v>
      </c>
      <c r="M2289" s="9">
        <v>43540</v>
      </c>
      <c r="N2289" s="17" t="str">
        <f t="shared" si="199"/>
        <v>8_40-45</v>
      </c>
      <c r="O2289" s="17" t="str">
        <f t="shared" si="200"/>
        <v>4_40-50</v>
      </c>
      <c r="P2289" s="17" t="str">
        <f t="shared" si="201"/>
        <v>04_40-50</v>
      </c>
      <c r="Q2289" s="9" t="s">
        <v>957</v>
      </c>
      <c r="R2289" s="9" t="s">
        <v>954</v>
      </c>
      <c r="S2289" s="9">
        <f t="shared" si="203"/>
        <v>19593000</v>
      </c>
      <c r="T2289" s="9">
        <f t="shared" si="202"/>
        <v>265488</v>
      </c>
    </row>
    <row r="2290" spans="1:20" ht="14.45" x14ac:dyDescent="0.3">
      <c r="A2290" s="9">
        <v>2</v>
      </c>
      <c r="B2290" s="9" t="s">
        <v>15</v>
      </c>
      <c r="C2290" s="9" t="s">
        <v>767</v>
      </c>
      <c r="D2290" s="9" t="s">
        <v>228</v>
      </c>
      <c r="E2290" s="9" t="s">
        <v>227</v>
      </c>
      <c r="F2290" s="9" t="s">
        <v>5</v>
      </c>
      <c r="G2290" s="9" t="s">
        <v>76</v>
      </c>
      <c r="H2290" s="9" t="s">
        <v>2</v>
      </c>
      <c r="I2290" s="9">
        <v>14</v>
      </c>
      <c r="J2290" s="9" t="s">
        <v>8</v>
      </c>
      <c r="L2290" s="9" t="s">
        <v>46</v>
      </c>
      <c r="M2290" s="9">
        <v>25360</v>
      </c>
      <c r="N2290" s="17" t="str">
        <f t="shared" si="199"/>
        <v>5_25-30</v>
      </c>
      <c r="O2290" s="17" t="str">
        <f t="shared" si="200"/>
        <v>2_20-30</v>
      </c>
      <c r="P2290" s="17" t="str">
        <f t="shared" si="201"/>
        <v>02_20-30</v>
      </c>
      <c r="Q2290" s="9" t="s">
        <v>957</v>
      </c>
      <c r="R2290" s="9" t="s">
        <v>954</v>
      </c>
      <c r="S2290" s="9">
        <f t="shared" si="203"/>
        <v>50720</v>
      </c>
      <c r="T2290" s="9">
        <f t="shared" si="202"/>
        <v>687</v>
      </c>
    </row>
    <row r="2291" spans="1:20" ht="14.45" x14ac:dyDescent="0.3">
      <c r="A2291" s="9">
        <v>56</v>
      </c>
      <c r="B2291" s="9" t="s">
        <v>15</v>
      </c>
      <c r="C2291" s="9" t="s">
        <v>320</v>
      </c>
      <c r="D2291" s="9" t="s">
        <v>228</v>
      </c>
      <c r="E2291" s="9" t="s">
        <v>227</v>
      </c>
      <c r="F2291" s="9" t="s">
        <v>5</v>
      </c>
      <c r="G2291" s="9" t="s">
        <v>182</v>
      </c>
      <c r="H2291" s="9" t="s">
        <v>2</v>
      </c>
      <c r="I2291" s="9">
        <v>14</v>
      </c>
      <c r="J2291" s="9" t="s">
        <v>8</v>
      </c>
      <c r="L2291" s="9" t="s">
        <v>50</v>
      </c>
      <c r="M2291" s="9">
        <v>52577</v>
      </c>
      <c r="N2291" s="17" t="str">
        <f t="shared" si="199"/>
        <v>10_50-55</v>
      </c>
      <c r="O2291" s="17" t="str">
        <f t="shared" si="200"/>
        <v>5_50-60</v>
      </c>
      <c r="P2291" s="17" t="str">
        <f t="shared" si="201"/>
        <v>05_50-60</v>
      </c>
      <c r="Q2291" s="9" t="s">
        <v>957</v>
      </c>
      <c r="R2291" s="9" t="s">
        <v>954</v>
      </c>
      <c r="S2291" s="9">
        <f t="shared" si="203"/>
        <v>2944312</v>
      </c>
      <c r="T2291" s="9">
        <f t="shared" si="202"/>
        <v>39896</v>
      </c>
    </row>
    <row r="2292" spans="1:20" ht="14.45" x14ac:dyDescent="0.3">
      <c r="A2292" s="9">
        <v>136</v>
      </c>
      <c r="B2292" s="9" t="s">
        <v>15</v>
      </c>
      <c r="C2292" s="9" t="s">
        <v>318</v>
      </c>
      <c r="D2292" s="9" t="s">
        <v>224</v>
      </c>
      <c r="E2292" s="9" t="s">
        <v>227</v>
      </c>
      <c r="F2292" s="9" t="s">
        <v>1</v>
      </c>
      <c r="G2292" s="9" t="s">
        <v>97</v>
      </c>
      <c r="H2292" s="9" t="s">
        <v>2</v>
      </c>
      <c r="I2292" s="9">
        <v>15</v>
      </c>
      <c r="J2292" s="9" t="s">
        <v>8</v>
      </c>
      <c r="L2292" s="9" t="s">
        <v>50</v>
      </c>
      <c r="M2292" s="9">
        <v>45590</v>
      </c>
      <c r="N2292" s="17" t="str">
        <f t="shared" si="199"/>
        <v>9_45-50</v>
      </c>
      <c r="O2292" s="17" t="str">
        <f t="shared" si="200"/>
        <v>4_40-50</v>
      </c>
      <c r="P2292" s="17" t="str">
        <f t="shared" si="201"/>
        <v>04_40-50</v>
      </c>
      <c r="Q2292" s="9" t="s">
        <v>957</v>
      </c>
      <c r="R2292" s="9" t="s">
        <v>954</v>
      </c>
      <c r="S2292" s="9">
        <f t="shared" si="203"/>
        <v>6200240</v>
      </c>
      <c r="T2292" s="9">
        <f t="shared" si="202"/>
        <v>84014</v>
      </c>
    </row>
    <row r="2293" spans="1:20" ht="14.45" x14ac:dyDescent="0.3">
      <c r="A2293" s="9">
        <v>968</v>
      </c>
      <c r="B2293" s="9" t="s">
        <v>15</v>
      </c>
      <c r="C2293" s="9" t="s">
        <v>426</v>
      </c>
      <c r="D2293" s="9" t="s">
        <v>224</v>
      </c>
      <c r="E2293" s="9" t="s">
        <v>227</v>
      </c>
      <c r="F2293" s="9" t="s">
        <v>1</v>
      </c>
      <c r="G2293" s="9" t="s">
        <v>97</v>
      </c>
      <c r="H2293" s="9" t="s">
        <v>2</v>
      </c>
      <c r="I2293" s="9">
        <v>15</v>
      </c>
      <c r="J2293" s="9" t="s">
        <v>8</v>
      </c>
      <c r="L2293" s="9" t="s">
        <v>50</v>
      </c>
      <c r="M2293" s="9">
        <v>38739</v>
      </c>
      <c r="N2293" s="17" t="str">
        <f t="shared" si="199"/>
        <v>7_35-40</v>
      </c>
      <c r="O2293" s="17" t="str">
        <f t="shared" si="200"/>
        <v>3_30-40</v>
      </c>
      <c r="P2293" s="17" t="str">
        <f t="shared" si="201"/>
        <v>03_30-40</v>
      </c>
      <c r="Q2293" s="9" t="s">
        <v>957</v>
      </c>
      <c r="R2293" s="9" t="s">
        <v>954</v>
      </c>
      <c r="S2293" s="9">
        <f t="shared" si="203"/>
        <v>37499352</v>
      </c>
      <c r="T2293" s="9">
        <f t="shared" si="202"/>
        <v>508121</v>
      </c>
    </row>
    <row r="2294" spans="1:20" ht="14.45" x14ac:dyDescent="0.3">
      <c r="A2294" s="9">
        <v>116</v>
      </c>
      <c r="B2294" s="9" t="s">
        <v>15</v>
      </c>
      <c r="C2294" s="9" t="s">
        <v>319</v>
      </c>
      <c r="D2294" s="9" t="s">
        <v>224</v>
      </c>
      <c r="E2294" s="9" t="s">
        <v>227</v>
      </c>
      <c r="F2294" s="9" t="s">
        <v>5</v>
      </c>
      <c r="G2294" s="9" t="s">
        <v>182</v>
      </c>
      <c r="H2294" s="9" t="s">
        <v>2</v>
      </c>
      <c r="I2294" s="9">
        <v>15</v>
      </c>
      <c r="J2294" s="9" t="s">
        <v>8</v>
      </c>
      <c r="L2294" s="9" t="s">
        <v>50</v>
      </c>
      <c r="M2294" s="9">
        <v>52319</v>
      </c>
      <c r="N2294" s="17" t="str">
        <f t="shared" si="199"/>
        <v>10_50-55</v>
      </c>
      <c r="O2294" s="17" t="str">
        <f t="shared" si="200"/>
        <v>5_50-60</v>
      </c>
      <c r="P2294" s="17" t="str">
        <f t="shared" si="201"/>
        <v>05_50-60</v>
      </c>
      <c r="Q2294" s="9" t="s">
        <v>957</v>
      </c>
      <c r="R2294" s="9" t="s">
        <v>954</v>
      </c>
      <c r="S2294" s="9">
        <f t="shared" si="203"/>
        <v>6069004</v>
      </c>
      <c r="T2294" s="9">
        <f t="shared" si="202"/>
        <v>82236</v>
      </c>
    </row>
    <row r="2295" spans="1:20" ht="14.45" x14ac:dyDescent="0.3">
      <c r="A2295" s="9">
        <v>258</v>
      </c>
      <c r="B2295" s="9" t="s">
        <v>15</v>
      </c>
      <c r="C2295" s="9" t="s">
        <v>605</v>
      </c>
      <c r="D2295" s="9" t="s">
        <v>222</v>
      </c>
      <c r="E2295" s="9" t="s">
        <v>227</v>
      </c>
      <c r="F2295" s="9" t="s">
        <v>5</v>
      </c>
      <c r="G2295" s="9" t="s">
        <v>182</v>
      </c>
      <c r="H2295" s="9" t="s">
        <v>367</v>
      </c>
      <c r="I2295" s="9">
        <v>17</v>
      </c>
      <c r="J2295" s="9" t="s">
        <v>8</v>
      </c>
      <c r="L2295" s="9" t="s">
        <v>50</v>
      </c>
      <c r="M2295" s="9">
        <v>71282</v>
      </c>
      <c r="N2295" s="17" t="str">
        <f t="shared" si="199"/>
        <v>14_70-75</v>
      </c>
      <c r="O2295" s="17" t="str">
        <f t="shared" si="200"/>
        <v>7_70-80</v>
      </c>
      <c r="P2295" s="17" t="str">
        <f t="shared" si="201"/>
        <v>07_70-80</v>
      </c>
      <c r="Q2295" s="9" t="s">
        <v>957</v>
      </c>
      <c r="R2295" s="9" t="s">
        <v>954</v>
      </c>
      <c r="S2295" s="9">
        <f t="shared" si="203"/>
        <v>18390756</v>
      </c>
      <c r="T2295" s="9">
        <f t="shared" si="202"/>
        <v>249197</v>
      </c>
    </row>
    <row r="2296" spans="1:20" ht="14.45" x14ac:dyDescent="0.3">
      <c r="A2296" s="9">
        <v>50</v>
      </c>
      <c r="B2296" s="9" t="s">
        <v>15</v>
      </c>
      <c r="C2296" s="9" t="s">
        <v>317</v>
      </c>
      <c r="D2296" s="9" t="s">
        <v>224</v>
      </c>
      <c r="E2296" s="9" t="s">
        <v>227</v>
      </c>
      <c r="F2296" s="9" t="s">
        <v>5</v>
      </c>
      <c r="G2296" s="9" t="s">
        <v>93</v>
      </c>
      <c r="H2296" s="9" t="s">
        <v>2</v>
      </c>
      <c r="I2296" s="9">
        <v>17</v>
      </c>
      <c r="J2296" s="9" t="s">
        <v>8</v>
      </c>
      <c r="L2296" s="9" t="s">
        <v>50</v>
      </c>
      <c r="M2296" s="9">
        <v>69990</v>
      </c>
      <c r="N2296" s="17" t="str">
        <f t="shared" si="199"/>
        <v>13_65-70</v>
      </c>
      <c r="O2296" s="17" t="str">
        <f t="shared" si="200"/>
        <v>6_60-70</v>
      </c>
      <c r="P2296" s="17" t="str">
        <f t="shared" si="201"/>
        <v>06_60-70</v>
      </c>
      <c r="Q2296" s="9" t="s">
        <v>957</v>
      </c>
      <c r="R2296" s="9" t="s">
        <v>954</v>
      </c>
      <c r="S2296" s="9">
        <f t="shared" si="203"/>
        <v>3499500</v>
      </c>
      <c r="T2296" s="9">
        <f t="shared" si="202"/>
        <v>47419</v>
      </c>
    </row>
    <row r="2297" spans="1:20" ht="14.45" x14ac:dyDescent="0.3">
      <c r="A2297" s="9">
        <v>23</v>
      </c>
      <c r="B2297" s="9" t="s">
        <v>15</v>
      </c>
      <c r="C2297" s="9" t="s">
        <v>606</v>
      </c>
      <c r="D2297" s="9" t="s">
        <v>228</v>
      </c>
      <c r="E2297" s="9" t="s">
        <v>223</v>
      </c>
      <c r="F2297" s="9" t="s">
        <v>5</v>
      </c>
      <c r="G2297" s="9" t="s">
        <v>518</v>
      </c>
      <c r="H2297" s="9" t="s">
        <v>2</v>
      </c>
      <c r="I2297" s="9">
        <v>14</v>
      </c>
      <c r="J2297" s="9" t="s">
        <v>8</v>
      </c>
      <c r="K2297" s="9" t="s">
        <v>7</v>
      </c>
      <c r="L2297" s="9" t="s">
        <v>50</v>
      </c>
      <c r="M2297" s="9">
        <v>95196</v>
      </c>
      <c r="N2297" s="17" t="str">
        <f t="shared" si="199"/>
        <v>19_95-100</v>
      </c>
      <c r="O2297" s="17" t="str">
        <f t="shared" si="200"/>
        <v>9_90-100</v>
      </c>
      <c r="P2297" s="17" t="str">
        <f t="shared" si="201"/>
        <v>08_80&gt;</v>
      </c>
      <c r="Q2297" s="9" t="s">
        <v>957</v>
      </c>
      <c r="R2297" s="9" t="s">
        <v>954</v>
      </c>
      <c r="S2297" s="9">
        <f t="shared" si="203"/>
        <v>2189508</v>
      </c>
      <c r="T2297" s="9">
        <f t="shared" si="202"/>
        <v>29668</v>
      </c>
    </row>
    <row r="2298" spans="1:20" ht="14.45" x14ac:dyDescent="0.3">
      <c r="A2298" s="9">
        <v>16</v>
      </c>
      <c r="B2298" s="9" t="s">
        <v>15</v>
      </c>
      <c r="C2298" s="9" t="s">
        <v>625</v>
      </c>
      <c r="D2298" s="9" t="s">
        <v>224</v>
      </c>
      <c r="E2298" s="9" t="s">
        <v>223</v>
      </c>
      <c r="F2298" s="9" t="s">
        <v>5</v>
      </c>
      <c r="G2298" s="9" t="s">
        <v>518</v>
      </c>
      <c r="H2298" s="9" t="s">
        <v>2</v>
      </c>
      <c r="I2298" s="9">
        <v>15</v>
      </c>
      <c r="J2298" s="9" t="s">
        <v>8</v>
      </c>
      <c r="K2298" s="9" t="s">
        <v>7</v>
      </c>
      <c r="L2298" s="9" t="s">
        <v>50</v>
      </c>
      <c r="M2298" s="9">
        <v>93943</v>
      </c>
      <c r="N2298" s="17" t="str">
        <f t="shared" si="199"/>
        <v>18_90-95</v>
      </c>
      <c r="O2298" s="17" t="str">
        <f t="shared" si="200"/>
        <v>9_90-100</v>
      </c>
      <c r="P2298" s="17" t="str">
        <f t="shared" si="201"/>
        <v>08_80&gt;</v>
      </c>
      <c r="Q2298" s="9" t="s">
        <v>957</v>
      </c>
      <c r="R2298" s="9" t="s">
        <v>954</v>
      </c>
      <c r="S2298" s="9">
        <f t="shared" si="203"/>
        <v>1503088</v>
      </c>
      <c r="T2298" s="9">
        <f t="shared" si="202"/>
        <v>20367</v>
      </c>
    </row>
    <row r="2299" spans="1:20" ht="14.45" x14ac:dyDescent="0.3">
      <c r="A2299" s="9">
        <v>4</v>
      </c>
      <c r="B2299" s="9" t="s">
        <v>15</v>
      </c>
      <c r="C2299" s="9" t="s">
        <v>769</v>
      </c>
      <c r="D2299" s="9" t="s">
        <v>225</v>
      </c>
      <c r="E2299" s="9" t="s">
        <v>223</v>
      </c>
      <c r="F2299" s="9" t="s">
        <v>5</v>
      </c>
      <c r="G2299" s="9" t="s">
        <v>350</v>
      </c>
      <c r="H2299" s="9" t="s">
        <v>112</v>
      </c>
      <c r="I2299" s="9">
        <v>15</v>
      </c>
      <c r="J2299" s="9" t="s">
        <v>8</v>
      </c>
      <c r="K2299" s="9" t="s">
        <v>7</v>
      </c>
      <c r="L2299" s="9" t="s">
        <v>50</v>
      </c>
      <c r="M2299" s="9">
        <v>167365</v>
      </c>
      <c r="N2299" s="17" t="str">
        <f t="shared" ref="N2299:N2362" si="204">CONCATENATE(ROUNDDOWN(M2299/5000,0),"_",ROUNDDOWN(M2299/5000,0)*5,"-",ROUNDUP((M2299+1)/5000,0)*5)</f>
        <v>33_165-170</v>
      </c>
      <c r="O2299" s="17" t="str">
        <f t="shared" ref="O2299:O2362" si="205">CONCATENATE(ROUNDDOWN(M2299/10000,0),"_",ROUNDDOWN(M2299/10000,0)*10,"-",ROUNDUP((M2299+1)/10000,0)*10)</f>
        <v>16_160-170</v>
      </c>
      <c r="P2299" s="17" t="str">
        <f t="shared" ref="P2299:P2362" si="206">IF(M2299&lt;20000,"01_&lt;20",IF(M2299&lt;80000,CONCATENATE(IF((ROUNDDOWN(M2299/10000,0)+1)&lt;10,0,),ROUNDDOWN(M2299/10000,0),"_",ROUNDDOWN(M2299/10000,0)*10,"-",ROUNDUP((M2299+1)/10000,0)*10),"08_80&gt;"))</f>
        <v>08_80&gt;</v>
      </c>
      <c r="Q2299" s="9" t="s">
        <v>957</v>
      </c>
      <c r="R2299" s="9" t="s">
        <v>954</v>
      </c>
      <c r="S2299" s="9">
        <f t="shared" si="203"/>
        <v>669460</v>
      </c>
      <c r="T2299" s="9">
        <f t="shared" si="202"/>
        <v>9071</v>
      </c>
    </row>
    <row r="2300" spans="1:20" ht="14.45" x14ac:dyDescent="0.3">
      <c r="A2300" s="9">
        <v>12</v>
      </c>
      <c r="B2300" s="9" t="s">
        <v>15</v>
      </c>
      <c r="C2300" s="9" t="s">
        <v>626</v>
      </c>
      <c r="D2300" s="9" t="s">
        <v>228</v>
      </c>
      <c r="E2300" s="9" t="s">
        <v>223</v>
      </c>
      <c r="F2300" s="9" t="s">
        <v>5</v>
      </c>
      <c r="G2300" s="9" t="s">
        <v>518</v>
      </c>
      <c r="H2300" s="9" t="s">
        <v>2</v>
      </c>
      <c r="I2300" s="9">
        <v>14</v>
      </c>
      <c r="J2300" s="9" t="s">
        <v>55</v>
      </c>
      <c r="K2300" s="9" t="s">
        <v>7</v>
      </c>
      <c r="L2300" s="9" t="s">
        <v>50</v>
      </c>
      <c r="M2300" s="9">
        <v>184262</v>
      </c>
      <c r="N2300" s="17" t="str">
        <f t="shared" si="204"/>
        <v>36_180-185</v>
      </c>
      <c r="O2300" s="17" t="str">
        <f t="shared" si="205"/>
        <v>18_180-190</v>
      </c>
      <c r="P2300" s="17" t="str">
        <f t="shared" si="206"/>
        <v>08_80&gt;</v>
      </c>
      <c r="Q2300" s="9" t="s">
        <v>957</v>
      </c>
      <c r="R2300" s="9" t="s">
        <v>954</v>
      </c>
      <c r="S2300" s="9">
        <f t="shared" si="203"/>
        <v>2211144</v>
      </c>
      <c r="T2300" s="9">
        <f t="shared" si="202"/>
        <v>29961</v>
      </c>
    </row>
    <row r="2301" spans="1:20" ht="14.45" x14ac:dyDescent="0.3">
      <c r="A2301" s="9">
        <v>6</v>
      </c>
      <c r="B2301" s="9" t="s">
        <v>15</v>
      </c>
      <c r="C2301" s="9" t="s">
        <v>770</v>
      </c>
      <c r="D2301" s="9" t="s">
        <v>225</v>
      </c>
      <c r="E2301" s="9" t="s">
        <v>223</v>
      </c>
      <c r="F2301" s="9" t="s">
        <v>5</v>
      </c>
      <c r="G2301" s="9" t="s">
        <v>75</v>
      </c>
      <c r="H2301" s="9" t="s">
        <v>112</v>
      </c>
      <c r="I2301" s="9">
        <v>15</v>
      </c>
      <c r="J2301" s="9" t="s">
        <v>52</v>
      </c>
      <c r="K2301" s="9" t="s">
        <v>7</v>
      </c>
      <c r="L2301" s="9" t="s">
        <v>50</v>
      </c>
      <c r="M2301" s="9">
        <v>167997</v>
      </c>
      <c r="N2301" s="17" t="str">
        <f t="shared" si="204"/>
        <v>33_165-170</v>
      </c>
      <c r="O2301" s="17" t="str">
        <f t="shared" si="205"/>
        <v>16_160-170</v>
      </c>
      <c r="P2301" s="17" t="str">
        <f t="shared" si="206"/>
        <v>08_80&gt;</v>
      </c>
      <c r="Q2301" s="9" t="s">
        <v>957</v>
      </c>
      <c r="R2301" s="9" t="s">
        <v>954</v>
      </c>
      <c r="S2301" s="9">
        <f t="shared" si="203"/>
        <v>1007982</v>
      </c>
      <c r="T2301" s="9">
        <f t="shared" si="202"/>
        <v>13658</v>
      </c>
    </row>
    <row r="2302" spans="1:20" ht="14.45" x14ac:dyDescent="0.3">
      <c r="A2302" s="9">
        <v>2</v>
      </c>
      <c r="B2302" s="9" t="s">
        <v>15</v>
      </c>
      <c r="C2302" s="9" t="s">
        <v>204</v>
      </c>
      <c r="D2302" s="9" t="s">
        <v>228</v>
      </c>
      <c r="E2302" s="9" t="s">
        <v>223</v>
      </c>
      <c r="F2302" s="9" t="s">
        <v>5</v>
      </c>
      <c r="G2302" s="9" t="s">
        <v>182</v>
      </c>
      <c r="H2302" s="9" t="s">
        <v>2</v>
      </c>
      <c r="I2302" s="9">
        <v>14</v>
      </c>
      <c r="J2302" s="9" t="s">
        <v>8</v>
      </c>
      <c r="K2302" s="9" t="s">
        <v>7</v>
      </c>
      <c r="L2302" s="9" t="s">
        <v>50</v>
      </c>
      <c r="M2302" s="9">
        <v>80768</v>
      </c>
      <c r="N2302" s="17" t="str">
        <f t="shared" si="204"/>
        <v>16_80-85</v>
      </c>
      <c r="O2302" s="17" t="str">
        <f t="shared" si="205"/>
        <v>8_80-90</v>
      </c>
      <c r="P2302" s="17" t="str">
        <f t="shared" si="206"/>
        <v>08_80&gt;</v>
      </c>
      <c r="Q2302" s="9" t="s">
        <v>957</v>
      </c>
      <c r="R2302" s="9" t="s">
        <v>954</v>
      </c>
      <c r="S2302" s="9">
        <f t="shared" si="203"/>
        <v>161536</v>
      </c>
      <c r="T2302" s="9">
        <f t="shared" ref="T2302:T2365" si="207">ROUND(S2302/73.8,0)</f>
        <v>2189</v>
      </c>
    </row>
    <row r="2303" spans="1:20" ht="14.45" x14ac:dyDescent="0.3">
      <c r="A2303" s="9">
        <v>2</v>
      </c>
      <c r="B2303" s="9" t="s">
        <v>15</v>
      </c>
      <c r="C2303" s="9" t="s">
        <v>220</v>
      </c>
      <c r="D2303" s="9" t="s">
        <v>225</v>
      </c>
      <c r="E2303" s="9" t="s">
        <v>223</v>
      </c>
      <c r="F2303" s="9" t="s">
        <v>5</v>
      </c>
      <c r="G2303" s="9" t="s">
        <v>75</v>
      </c>
      <c r="H2303" s="9" t="s">
        <v>112</v>
      </c>
      <c r="I2303" s="9">
        <v>15</v>
      </c>
      <c r="J2303" s="9" t="s">
        <v>8</v>
      </c>
      <c r="K2303" s="9" t="s">
        <v>7</v>
      </c>
      <c r="L2303" s="9" t="s">
        <v>50</v>
      </c>
      <c r="M2303" s="9">
        <v>82490</v>
      </c>
      <c r="N2303" s="17" t="str">
        <f t="shared" si="204"/>
        <v>16_80-85</v>
      </c>
      <c r="O2303" s="17" t="str">
        <f t="shared" si="205"/>
        <v>8_80-90</v>
      </c>
      <c r="P2303" s="17" t="str">
        <f t="shared" si="206"/>
        <v>08_80&gt;</v>
      </c>
      <c r="Q2303" s="9" t="s">
        <v>957</v>
      </c>
      <c r="R2303" s="9" t="s">
        <v>954</v>
      </c>
      <c r="S2303" s="9">
        <f t="shared" si="203"/>
        <v>164980</v>
      </c>
      <c r="T2303" s="9">
        <f t="shared" si="207"/>
        <v>2236</v>
      </c>
    </row>
    <row r="2304" spans="1:20" ht="14.45" x14ac:dyDescent="0.3">
      <c r="A2304" s="9">
        <v>2</v>
      </c>
      <c r="B2304" s="9" t="s">
        <v>15</v>
      </c>
      <c r="C2304" s="9" t="s">
        <v>771</v>
      </c>
      <c r="D2304" s="9" t="s">
        <v>228</v>
      </c>
      <c r="E2304" s="9" t="s">
        <v>223</v>
      </c>
      <c r="F2304" s="9" t="s">
        <v>5</v>
      </c>
      <c r="G2304" s="9" t="s">
        <v>182</v>
      </c>
      <c r="H2304" s="9" t="s">
        <v>2</v>
      </c>
      <c r="I2304" s="9">
        <v>14</v>
      </c>
      <c r="J2304" s="9" t="s">
        <v>8</v>
      </c>
      <c r="K2304" s="9" t="s">
        <v>7</v>
      </c>
      <c r="L2304" s="9" t="s">
        <v>50</v>
      </c>
      <c r="M2304" s="9">
        <v>144078</v>
      </c>
      <c r="N2304" s="17" t="str">
        <f t="shared" si="204"/>
        <v>28_140-145</v>
      </c>
      <c r="O2304" s="17" t="str">
        <f t="shared" si="205"/>
        <v>14_140-150</v>
      </c>
      <c r="P2304" s="17" t="str">
        <f t="shared" si="206"/>
        <v>08_80&gt;</v>
      </c>
      <c r="Q2304" s="9" t="s">
        <v>957</v>
      </c>
      <c r="R2304" s="9" t="s">
        <v>954</v>
      </c>
      <c r="S2304" s="9">
        <f t="shared" si="203"/>
        <v>288156</v>
      </c>
      <c r="T2304" s="9">
        <f t="shared" si="207"/>
        <v>3905</v>
      </c>
    </row>
    <row r="2305" spans="1:20" ht="14.45" x14ac:dyDescent="0.3">
      <c r="A2305" s="9">
        <v>55</v>
      </c>
      <c r="B2305" s="9" t="s">
        <v>15</v>
      </c>
      <c r="C2305" s="9" t="s">
        <v>463</v>
      </c>
      <c r="D2305" s="9" t="s">
        <v>228</v>
      </c>
      <c r="E2305" s="9" t="s">
        <v>223</v>
      </c>
      <c r="F2305" s="9" t="s">
        <v>1</v>
      </c>
      <c r="G2305" s="9" t="s">
        <v>303</v>
      </c>
      <c r="H2305" s="9" t="s">
        <v>2</v>
      </c>
      <c r="I2305" s="9">
        <v>14</v>
      </c>
      <c r="J2305" s="9" t="s">
        <v>8</v>
      </c>
      <c r="K2305" s="9" t="s">
        <v>7</v>
      </c>
      <c r="L2305" s="9" t="s">
        <v>50</v>
      </c>
      <c r="M2305" s="9">
        <v>84230</v>
      </c>
      <c r="N2305" s="17" t="str">
        <f t="shared" si="204"/>
        <v>16_80-85</v>
      </c>
      <c r="O2305" s="17" t="str">
        <f t="shared" si="205"/>
        <v>8_80-90</v>
      </c>
      <c r="P2305" s="17" t="str">
        <f t="shared" si="206"/>
        <v>08_80&gt;</v>
      </c>
      <c r="Q2305" s="9" t="s">
        <v>957</v>
      </c>
      <c r="R2305" s="9" t="s">
        <v>954</v>
      </c>
      <c r="S2305" s="9">
        <f t="shared" si="203"/>
        <v>4632650</v>
      </c>
      <c r="T2305" s="9">
        <f t="shared" si="207"/>
        <v>62773</v>
      </c>
    </row>
    <row r="2306" spans="1:20" ht="14.45" x14ac:dyDescent="0.3">
      <c r="A2306" s="9">
        <v>25</v>
      </c>
      <c r="B2306" s="9" t="s">
        <v>15</v>
      </c>
      <c r="C2306" s="9" t="s">
        <v>499</v>
      </c>
      <c r="D2306" s="9" t="s">
        <v>228</v>
      </c>
      <c r="E2306" s="9" t="s">
        <v>223</v>
      </c>
      <c r="F2306" s="9" t="s">
        <v>5</v>
      </c>
      <c r="G2306" s="9" t="s">
        <v>182</v>
      </c>
      <c r="H2306" s="9" t="s">
        <v>2</v>
      </c>
      <c r="I2306" s="9">
        <v>14</v>
      </c>
      <c r="J2306" s="9" t="s">
        <v>8</v>
      </c>
      <c r="K2306" s="9" t="s">
        <v>7</v>
      </c>
      <c r="L2306" s="9" t="s">
        <v>50</v>
      </c>
      <c r="M2306" s="9">
        <v>88849</v>
      </c>
      <c r="N2306" s="17" t="str">
        <f t="shared" si="204"/>
        <v>17_85-90</v>
      </c>
      <c r="O2306" s="17" t="str">
        <f t="shared" si="205"/>
        <v>8_80-90</v>
      </c>
      <c r="P2306" s="17" t="str">
        <f t="shared" si="206"/>
        <v>08_80&gt;</v>
      </c>
      <c r="Q2306" s="9" t="s">
        <v>957</v>
      </c>
      <c r="R2306" s="9" t="s">
        <v>954</v>
      </c>
      <c r="S2306" s="9">
        <f t="shared" si="203"/>
        <v>2221225</v>
      </c>
      <c r="T2306" s="9">
        <f t="shared" si="207"/>
        <v>30098</v>
      </c>
    </row>
    <row r="2307" spans="1:20" ht="14.45" x14ac:dyDescent="0.3">
      <c r="A2307" s="9">
        <v>18</v>
      </c>
      <c r="B2307" s="9" t="s">
        <v>15</v>
      </c>
      <c r="C2307" s="9" t="s">
        <v>607</v>
      </c>
      <c r="D2307" s="9" t="s">
        <v>228</v>
      </c>
      <c r="E2307" s="9" t="s">
        <v>223</v>
      </c>
      <c r="F2307" s="9" t="s">
        <v>5</v>
      </c>
      <c r="G2307" s="9" t="s">
        <v>518</v>
      </c>
      <c r="H2307" s="9" t="s">
        <v>2</v>
      </c>
      <c r="I2307" s="9">
        <v>14</v>
      </c>
      <c r="J2307" s="9" t="s">
        <v>8</v>
      </c>
      <c r="K2307" s="9" t="s">
        <v>7</v>
      </c>
      <c r="L2307" s="9" t="s">
        <v>50</v>
      </c>
      <c r="M2307" s="9">
        <v>91949</v>
      </c>
      <c r="N2307" s="17" t="str">
        <f t="shared" si="204"/>
        <v>18_90-95</v>
      </c>
      <c r="O2307" s="17" t="str">
        <f t="shared" si="205"/>
        <v>9_90-100</v>
      </c>
      <c r="P2307" s="17" t="str">
        <f t="shared" si="206"/>
        <v>08_80&gt;</v>
      </c>
      <c r="Q2307" s="9" t="s">
        <v>957</v>
      </c>
      <c r="R2307" s="9" t="s">
        <v>954</v>
      </c>
      <c r="S2307" s="9">
        <f t="shared" ref="S2307:S2370" si="208">M2307*A2307</f>
        <v>1655082</v>
      </c>
      <c r="T2307" s="9">
        <f t="shared" si="207"/>
        <v>22427</v>
      </c>
    </row>
    <row r="2308" spans="1:20" ht="14.45" x14ac:dyDescent="0.3">
      <c r="A2308" s="9">
        <v>39</v>
      </c>
      <c r="B2308" s="9" t="s">
        <v>15</v>
      </c>
      <c r="C2308" s="9" t="s">
        <v>772</v>
      </c>
      <c r="D2308" s="9" t="s">
        <v>225</v>
      </c>
      <c r="E2308" s="9" t="s">
        <v>223</v>
      </c>
      <c r="F2308" s="9" t="s">
        <v>5</v>
      </c>
      <c r="G2308" s="9" t="s">
        <v>350</v>
      </c>
      <c r="H2308" s="9" t="s">
        <v>112</v>
      </c>
      <c r="I2308" s="9">
        <v>15</v>
      </c>
      <c r="J2308" s="9" t="s">
        <v>8</v>
      </c>
      <c r="K2308" s="9" t="s">
        <v>7</v>
      </c>
      <c r="L2308" s="9" t="s">
        <v>50</v>
      </c>
      <c r="M2308" s="9">
        <v>112715</v>
      </c>
      <c r="N2308" s="17" t="str">
        <f t="shared" si="204"/>
        <v>22_110-115</v>
      </c>
      <c r="O2308" s="17" t="str">
        <f t="shared" si="205"/>
        <v>11_110-120</v>
      </c>
      <c r="P2308" s="17" t="str">
        <f t="shared" si="206"/>
        <v>08_80&gt;</v>
      </c>
      <c r="Q2308" s="9" t="s">
        <v>957</v>
      </c>
      <c r="R2308" s="9" t="s">
        <v>954</v>
      </c>
      <c r="S2308" s="9">
        <f t="shared" si="208"/>
        <v>4395885</v>
      </c>
      <c r="T2308" s="9">
        <f t="shared" si="207"/>
        <v>59565</v>
      </c>
    </row>
    <row r="2309" spans="1:20" ht="14.45" x14ac:dyDescent="0.3">
      <c r="A2309" s="9">
        <v>10</v>
      </c>
      <c r="B2309" s="9" t="s">
        <v>15</v>
      </c>
      <c r="C2309" s="9" t="s">
        <v>773</v>
      </c>
      <c r="D2309" s="9" t="s">
        <v>224</v>
      </c>
      <c r="E2309" s="9" t="s">
        <v>223</v>
      </c>
      <c r="F2309" s="9" t="s">
        <v>5</v>
      </c>
      <c r="G2309" s="9" t="s">
        <v>518</v>
      </c>
      <c r="H2309" s="9" t="s">
        <v>2</v>
      </c>
      <c r="I2309" s="9">
        <v>15</v>
      </c>
      <c r="J2309" s="9" t="s">
        <v>8</v>
      </c>
      <c r="K2309" s="9" t="s">
        <v>7</v>
      </c>
      <c r="L2309" s="9" t="s">
        <v>50</v>
      </c>
      <c r="M2309" s="9">
        <v>80230</v>
      </c>
      <c r="N2309" s="17" t="str">
        <f t="shared" si="204"/>
        <v>16_80-85</v>
      </c>
      <c r="O2309" s="17" t="str">
        <f t="shared" si="205"/>
        <v>8_80-90</v>
      </c>
      <c r="P2309" s="17" t="str">
        <f t="shared" si="206"/>
        <v>08_80&gt;</v>
      </c>
      <c r="Q2309" s="9" t="s">
        <v>957</v>
      </c>
      <c r="R2309" s="9" t="s">
        <v>954</v>
      </c>
      <c r="S2309" s="9">
        <f t="shared" si="208"/>
        <v>802300</v>
      </c>
      <c r="T2309" s="9">
        <f t="shared" si="207"/>
        <v>10871</v>
      </c>
    </row>
    <row r="2310" spans="1:20" ht="14.45" x14ac:dyDescent="0.3">
      <c r="A2310" s="9">
        <v>7</v>
      </c>
      <c r="B2310" s="9" t="s">
        <v>15</v>
      </c>
      <c r="C2310" s="9" t="s">
        <v>628</v>
      </c>
      <c r="D2310" s="9" t="s">
        <v>228</v>
      </c>
      <c r="E2310" s="9" t="s">
        <v>223</v>
      </c>
      <c r="F2310" s="9" t="s">
        <v>5</v>
      </c>
      <c r="G2310" s="9" t="s">
        <v>518</v>
      </c>
      <c r="H2310" s="9" t="s">
        <v>2</v>
      </c>
      <c r="I2310" s="9">
        <v>14</v>
      </c>
      <c r="J2310" s="9" t="s">
        <v>52</v>
      </c>
      <c r="K2310" s="9" t="s">
        <v>7</v>
      </c>
      <c r="L2310" s="9" t="s">
        <v>50</v>
      </c>
      <c r="M2310" s="9">
        <v>182360</v>
      </c>
      <c r="N2310" s="17" t="str">
        <f t="shared" si="204"/>
        <v>36_180-185</v>
      </c>
      <c r="O2310" s="17" t="str">
        <f t="shared" si="205"/>
        <v>18_180-190</v>
      </c>
      <c r="P2310" s="17" t="str">
        <f t="shared" si="206"/>
        <v>08_80&gt;</v>
      </c>
      <c r="Q2310" s="9" t="s">
        <v>957</v>
      </c>
      <c r="R2310" s="9" t="s">
        <v>954</v>
      </c>
      <c r="S2310" s="9">
        <f t="shared" si="208"/>
        <v>1276520</v>
      </c>
      <c r="T2310" s="9">
        <f t="shared" si="207"/>
        <v>17297</v>
      </c>
    </row>
    <row r="2311" spans="1:20" ht="14.45" x14ac:dyDescent="0.3">
      <c r="A2311" s="9">
        <v>64</v>
      </c>
      <c r="B2311" s="9" t="s">
        <v>16</v>
      </c>
      <c r="C2311" s="9" t="s">
        <v>559</v>
      </c>
      <c r="D2311" s="9" t="s">
        <v>225</v>
      </c>
      <c r="E2311" s="9" t="s">
        <v>223</v>
      </c>
      <c r="F2311" s="9" t="s">
        <v>1</v>
      </c>
      <c r="G2311" s="9" t="s">
        <v>303</v>
      </c>
      <c r="H2311" s="9" t="s">
        <v>828</v>
      </c>
      <c r="I2311" s="9">
        <v>15</v>
      </c>
      <c r="J2311" s="9" t="s">
        <v>8</v>
      </c>
      <c r="L2311" s="9" t="s">
        <v>50</v>
      </c>
      <c r="M2311" s="9">
        <v>99536</v>
      </c>
      <c r="N2311" s="17" t="str">
        <f t="shared" si="204"/>
        <v>19_95-100</v>
      </c>
      <c r="O2311" s="17" t="str">
        <f t="shared" si="205"/>
        <v>9_90-100</v>
      </c>
      <c r="P2311" s="17" t="str">
        <f t="shared" si="206"/>
        <v>08_80&gt;</v>
      </c>
      <c r="Q2311" s="9" t="s">
        <v>957</v>
      </c>
      <c r="R2311" s="9" t="s">
        <v>954</v>
      </c>
      <c r="S2311" s="9">
        <f t="shared" si="208"/>
        <v>6370304</v>
      </c>
      <c r="T2311" s="9">
        <f t="shared" si="207"/>
        <v>86318</v>
      </c>
    </row>
    <row r="2312" spans="1:20" ht="14.45" x14ac:dyDescent="0.3">
      <c r="A2312" s="9">
        <v>122</v>
      </c>
      <c r="B2312" s="9" t="s">
        <v>16</v>
      </c>
      <c r="C2312" s="9" t="s">
        <v>384</v>
      </c>
      <c r="D2312" s="9" t="s">
        <v>225</v>
      </c>
      <c r="E2312" s="9" t="s">
        <v>223</v>
      </c>
      <c r="F2312" s="9" t="s">
        <v>1</v>
      </c>
      <c r="G2312" s="9" t="s">
        <v>303</v>
      </c>
      <c r="H2312" s="9" t="s">
        <v>221</v>
      </c>
      <c r="I2312" s="9">
        <v>15</v>
      </c>
      <c r="J2312" s="9" t="s">
        <v>55</v>
      </c>
      <c r="L2312" s="9" t="s">
        <v>50</v>
      </c>
      <c r="M2312" s="9">
        <v>79020</v>
      </c>
      <c r="N2312" s="17" t="str">
        <f t="shared" si="204"/>
        <v>15_75-80</v>
      </c>
      <c r="O2312" s="17" t="str">
        <f t="shared" si="205"/>
        <v>7_70-80</v>
      </c>
      <c r="P2312" s="17" t="str">
        <f t="shared" si="206"/>
        <v>07_70-80</v>
      </c>
      <c r="Q2312" s="9" t="s">
        <v>957</v>
      </c>
      <c r="R2312" s="9" t="s">
        <v>954</v>
      </c>
      <c r="S2312" s="9">
        <f t="shared" si="208"/>
        <v>9640440</v>
      </c>
      <c r="T2312" s="9">
        <f t="shared" si="207"/>
        <v>130629</v>
      </c>
    </row>
    <row r="2313" spans="1:20" ht="14.45" x14ac:dyDescent="0.3">
      <c r="A2313" s="9">
        <v>6</v>
      </c>
      <c r="B2313" s="9" t="s">
        <v>16</v>
      </c>
      <c r="C2313" s="9" t="s">
        <v>433</v>
      </c>
      <c r="D2313" s="9" t="s">
        <v>225</v>
      </c>
      <c r="E2313" s="9" t="s">
        <v>223</v>
      </c>
      <c r="F2313" s="9" t="s">
        <v>5</v>
      </c>
      <c r="G2313" s="9" t="s">
        <v>350</v>
      </c>
      <c r="H2313" s="9" t="s">
        <v>342</v>
      </c>
      <c r="I2313" s="9">
        <v>15</v>
      </c>
      <c r="J2313" s="9" t="s">
        <v>8</v>
      </c>
      <c r="L2313" s="9" t="s">
        <v>50</v>
      </c>
      <c r="M2313" s="9">
        <v>188639</v>
      </c>
      <c r="N2313" s="17" t="str">
        <f t="shared" si="204"/>
        <v>37_185-190</v>
      </c>
      <c r="O2313" s="17" t="str">
        <f t="shared" si="205"/>
        <v>18_180-190</v>
      </c>
      <c r="P2313" s="17" t="str">
        <f t="shared" si="206"/>
        <v>08_80&gt;</v>
      </c>
      <c r="Q2313" s="9" t="s">
        <v>957</v>
      </c>
      <c r="R2313" s="9" t="s">
        <v>954</v>
      </c>
      <c r="S2313" s="9">
        <f t="shared" si="208"/>
        <v>1131834</v>
      </c>
      <c r="T2313" s="9">
        <f t="shared" si="207"/>
        <v>15337</v>
      </c>
    </row>
    <row r="2314" spans="1:20" ht="14.45" x14ac:dyDescent="0.3">
      <c r="A2314" s="9">
        <v>3</v>
      </c>
      <c r="B2314" s="9" t="s">
        <v>16</v>
      </c>
      <c r="C2314" s="9" t="s">
        <v>946</v>
      </c>
      <c r="D2314" s="9" t="s">
        <v>225</v>
      </c>
      <c r="E2314" s="9" t="s">
        <v>223</v>
      </c>
      <c r="F2314" s="9" t="s">
        <v>5</v>
      </c>
      <c r="G2314" s="9" t="s">
        <v>350</v>
      </c>
      <c r="H2314" s="9" t="s">
        <v>342</v>
      </c>
      <c r="I2314" s="9">
        <v>15</v>
      </c>
      <c r="J2314" s="9" t="s">
        <v>8</v>
      </c>
      <c r="K2314" s="9" t="s">
        <v>7</v>
      </c>
      <c r="L2314" s="9" t="s">
        <v>50</v>
      </c>
      <c r="M2314" s="9">
        <v>168300</v>
      </c>
      <c r="N2314" s="17" t="str">
        <f t="shared" si="204"/>
        <v>33_165-170</v>
      </c>
      <c r="O2314" s="17" t="str">
        <f t="shared" si="205"/>
        <v>16_160-170</v>
      </c>
      <c r="P2314" s="17" t="str">
        <f t="shared" si="206"/>
        <v>08_80&gt;</v>
      </c>
      <c r="Q2314" s="9" t="s">
        <v>957</v>
      </c>
      <c r="R2314" s="9" t="s">
        <v>954</v>
      </c>
      <c r="S2314" s="9">
        <f t="shared" si="208"/>
        <v>504900</v>
      </c>
      <c r="T2314" s="9">
        <f t="shared" si="207"/>
        <v>6841</v>
      </c>
    </row>
    <row r="2315" spans="1:20" ht="14.45" x14ac:dyDescent="0.3">
      <c r="A2315" s="9">
        <v>30</v>
      </c>
      <c r="B2315" s="9" t="s">
        <v>16</v>
      </c>
      <c r="C2315" s="9" t="s">
        <v>774</v>
      </c>
      <c r="D2315" s="9" t="s">
        <v>225</v>
      </c>
      <c r="E2315" s="9" t="s">
        <v>223</v>
      </c>
      <c r="F2315" s="9" t="s">
        <v>5</v>
      </c>
      <c r="G2315" s="9" t="s">
        <v>350</v>
      </c>
      <c r="H2315" s="9" t="s">
        <v>775</v>
      </c>
      <c r="I2315" s="9">
        <v>15</v>
      </c>
      <c r="J2315" s="9" t="s">
        <v>52</v>
      </c>
      <c r="L2315" s="9" t="s">
        <v>50</v>
      </c>
      <c r="M2315" s="9">
        <v>240955</v>
      </c>
      <c r="N2315" s="17" t="str">
        <f t="shared" si="204"/>
        <v>48_240-245</v>
      </c>
      <c r="O2315" s="17" t="str">
        <f t="shared" si="205"/>
        <v>24_240-250</v>
      </c>
      <c r="P2315" s="17" t="str">
        <f t="shared" si="206"/>
        <v>08_80&gt;</v>
      </c>
      <c r="Q2315" s="9" t="s">
        <v>957</v>
      </c>
      <c r="R2315" s="9" t="s">
        <v>954</v>
      </c>
      <c r="S2315" s="9">
        <f t="shared" si="208"/>
        <v>7228650</v>
      </c>
      <c r="T2315" s="9">
        <f t="shared" si="207"/>
        <v>97949</v>
      </c>
    </row>
    <row r="2316" spans="1:20" ht="14.45" x14ac:dyDescent="0.3">
      <c r="A2316" s="9">
        <v>6</v>
      </c>
      <c r="B2316" s="9" t="s">
        <v>16</v>
      </c>
      <c r="C2316" s="9" t="s">
        <v>475</v>
      </c>
      <c r="D2316" s="9" t="s">
        <v>225</v>
      </c>
      <c r="E2316" s="9" t="s">
        <v>223</v>
      </c>
      <c r="F2316" s="9" t="s">
        <v>5</v>
      </c>
      <c r="G2316" s="9" t="s">
        <v>350</v>
      </c>
      <c r="H2316" s="9" t="s">
        <v>153</v>
      </c>
      <c r="I2316" s="9">
        <v>15</v>
      </c>
      <c r="J2316" s="9" t="s">
        <v>8</v>
      </c>
      <c r="L2316" s="9" t="s">
        <v>50</v>
      </c>
      <c r="M2316" s="9">
        <v>117618</v>
      </c>
      <c r="N2316" s="17" t="str">
        <f t="shared" si="204"/>
        <v>23_115-120</v>
      </c>
      <c r="O2316" s="17" t="str">
        <f t="shared" si="205"/>
        <v>11_110-120</v>
      </c>
      <c r="P2316" s="17" t="str">
        <f t="shared" si="206"/>
        <v>08_80&gt;</v>
      </c>
      <c r="Q2316" s="9" t="s">
        <v>957</v>
      </c>
      <c r="R2316" s="9" t="s">
        <v>954</v>
      </c>
      <c r="S2316" s="9">
        <f t="shared" si="208"/>
        <v>705708</v>
      </c>
      <c r="T2316" s="9">
        <f t="shared" si="207"/>
        <v>9562</v>
      </c>
    </row>
    <row r="2317" spans="1:20" ht="14.45" x14ac:dyDescent="0.3">
      <c r="A2317" s="9">
        <v>9</v>
      </c>
      <c r="B2317" s="9" t="s">
        <v>16</v>
      </c>
      <c r="C2317" s="9" t="s">
        <v>476</v>
      </c>
      <c r="D2317" s="9" t="s">
        <v>225</v>
      </c>
      <c r="E2317" s="9" t="s">
        <v>223</v>
      </c>
      <c r="F2317" s="9" t="s">
        <v>5</v>
      </c>
      <c r="G2317" s="9" t="s">
        <v>350</v>
      </c>
      <c r="H2317" s="9" t="s">
        <v>342</v>
      </c>
      <c r="I2317" s="9">
        <v>17</v>
      </c>
      <c r="J2317" s="9" t="s">
        <v>52</v>
      </c>
      <c r="L2317" s="9" t="s">
        <v>50</v>
      </c>
      <c r="M2317" s="9">
        <v>275667</v>
      </c>
      <c r="N2317" s="17" t="str">
        <f t="shared" si="204"/>
        <v>55_275-280</v>
      </c>
      <c r="O2317" s="17" t="str">
        <f t="shared" si="205"/>
        <v>27_270-280</v>
      </c>
      <c r="P2317" s="17" t="str">
        <f t="shared" si="206"/>
        <v>08_80&gt;</v>
      </c>
      <c r="Q2317" s="9" t="s">
        <v>957</v>
      </c>
      <c r="R2317" s="9" t="s">
        <v>954</v>
      </c>
      <c r="S2317" s="9">
        <f t="shared" si="208"/>
        <v>2481003</v>
      </c>
      <c r="T2317" s="9">
        <f t="shared" si="207"/>
        <v>33618</v>
      </c>
    </row>
    <row r="2318" spans="1:20" ht="14.45" x14ac:dyDescent="0.3">
      <c r="A2318" s="9">
        <v>2</v>
      </c>
      <c r="B2318" s="9" t="s">
        <v>16</v>
      </c>
      <c r="C2318" s="9" t="s">
        <v>377</v>
      </c>
      <c r="D2318" s="9" t="s">
        <v>225</v>
      </c>
      <c r="E2318" s="9" t="s">
        <v>223</v>
      </c>
      <c r="F2318" s="9" t="s">
        <v>5</v>
      </c>
      <c r="G2318" s="9" t="s">
        <v>350</v>
      </c>
      <c r="H2318" s="9" t="s">
        <v>118</v>
      </c>
      <c r="I2318" s="9">
        <v>17</v>
      </c>
      <c r="J2318" s="9" t="s">
        <v>52</v>
      </c>
      <c r="L2318" s="9" t="s">
        <v>50</v>
      </c>
      <c r="M2318" s="9">
        <v>119990</v>
      </c>
      <c r="N2318" s="17" t="str">
        <f t="shared" si="204"/>
        <v>23_115-120</v>
      </c>
      <c r="O2318" s="17" t="str">
        <f t="shared" si="205"/>
        <v>11_110-120</v>
      </c>
      <c r="P2318" s="17" t="str">
        <f t="shared" si="206"/>
        <v>08_80&gt;</v>
      </c>
      <c r="Q2318" s="9" t="s">
        <v>957</v>
      </c>
      <c r="R2318" s="9" t="s">
        <v>954</v>
      </c>
      <c r="S2318" s="9">
        <f t="shared" si="208"/>
        <v>239980</v>
      </c>
      <c r="T2318" s="9">
        <f t="shared" si="207"/>
        <v>3252</v>
      </c>
    </row>
    <row r="2319" spans="1:20" ht="14.45" x14ac:dyDescent="0.3">
      <c r="A2319" s="9">
        <v>335</v>
      </c>
      <c r="B2319" s="9" t="s">
        <v>16</v>
      </c>
      <c r="C2319" s="9" t="s">
        <v>385</v>
      </c>
      <c r="D2319" s="9" t="s">
        <v>228</v>
      </c>
      <c r="E2319" s="9" t="s">
        <v>223</v>
      </c>
      <c r="F2319" s="9" t="s">
        <v>5</v>
      </c>
      <c r="G2319" s="9" t="s">
        <v>169</v>
      </c>
      <c r="H2319" s="9" t="s">
        <v>2</v>
      </c>
      <c r="I2319" s="9">
        <v>14</v>
      </c>
      <c r="J2319" s="9" t="s">
        <v>8</v>
      </c>
      <c r="L2319" s="9" t="s">
        <v>50</v>
      </c>
      <c r="M2319" s="9">
        <v>58693</v>
      </c>
      <c r="N2319" s="17" t="str">
        <f t="shared" si="204"/>
        <v>11_55-60</v>
      </c>
      <c r="O2319" s="17" t="str">
        <f t="shared" si="205"/>
        <v>5_50-60</v>
      </c>
      <c r="P2319" s="17" t="str">
        <f t="shared" si="206"/>
        <v>05_50-60</v>
      </c>
      <c r="Q2319" s="9" t="s">
        <v>957</v>
      </c>
      <c r="R2319" s="9" t="s">
        <v>954</v>
      </c>
      <c r="S2319" s="9">
        <f t="shared" si="208"/>
        <v>19662155</v>
      </c>
      <c r="T2319" s="9">
        <f t="shared" si="207"/>
        <v>266425</v>
      </c>
    </row>
    <row r="2320" spans="1:20" ht="14.45" x14ac:dyDescent="0.3">
      <c r="A2320" s="9">
        <v>3</v>
      </c>
      <c r="B2320" s="9" t="s">
        <v>16</v>
      </c>
      <c r="C2320" s="9" t="s">
        <v>776</v>
      </c>
      <c r="D2320" s="9" t="s">
        <v>228</v>
      </c>
      <c r="E2320" s="9" t="s">
        <v>223</v>
      </c>
      <c r="F2320" s="9" t="s">
        <v>5</v>
      </c>
      <c r="G2320" s="9" t="s">
        <v>169</v>
      </c>
      <c r="H2320" s="9" t="s">
        <v>367</v>
      </c>
      <c r="I2320" s="9">
        <v>14</v>
      </c>
      <c r="J2320" s="9" t="s">
        <v>8</v>
      </c>
      <c r="L2320" s="9" t="s">
        <v>50</v>
      </c>
      <c r="M2320" s="9">
        <v>76161</v>
      </c>
      <c r="N2320" s="17" t="str">
        <f t="shared" si="204"/>
        <v>15_75-80</v>
      </c>
      <c r="O2320" s="17" t="str">
        <f t="shared" si="205"/>
        <v>7_70-80</v>
      </c>
      <c r="P2320" s="17" t="str">
        <f t="shared" si="206"/>
        <v>07_70-80</v>
      </c>
      <c r="Q2320" s="9" t="s">
        <v>957</v>
      </c>
      <c r="R2320" s="9" t="s">
        <v>954</v>
      </c>
      <c r="S2320" s="9">
        <f t="shared" si="208"/>
        <v>228483</v>
      </c>
      <c r="T2320" s="9">
        <f t="shared" si="207"/>
        <v>3096</v>
      </c>
    </row>
    <row r="2321" spans="1:20" ht="14.45" x14ac:dyDescent="0.3">
      <c r="A2321" s="9">
        <v>28</v>
      </c>
      <c r="B2321" s="9" t="s">
        <v>16</v>
      </c>
      <c r="C2321" s="9" t="s">
        <v>561</v>
      </c>
      <c r="D2321" s="9" t="s">
        <v>228</v>
      </c>
      <c r="E2321" s="9" t="s">
        <v>223</v>
      </c>
      <c r="F2321" s="9" t="s">
        <v>5</v>
      </c>
      <c r="G2321" s="9" t="s">
        <v>518</v>
      </c>
      <c r="H2321" s="9" t="s">
        <v>2</v>
      </c>
      <c r="I2321" s="9">
        <v>14</v>
      </c>
      <c r="J2321" s="9" t="s">
        <v>8</v>
      </c>
      <c r="L2321" s="9" t="s">
        <v>50</v>
      </c>
      <c r="M2321" s="9">
        <v>68857</v>
      </c>
      <c r="N2321" s="17" t="str">
        <f t="shared" si="204"/>
        <v>13_65-70</v>
      </c>
      <c r="O2321" s="17" t="str">
        <f t="shared" si="205"/>
        <v>6_60-70</v>
      </c>
      <c r="P2321" s="17" t="str">
        <f t="shared" si="206"/>
        <v>06_60-70</v>
      </c>
      <c r="Q2321" s="9" t="s">
        <v>957</v>
      </c>
      <c r="R2321" s="9" t="s">
        <v>954</v>
      </c>
      <c r="S2321" s="9">
        <f t="shared" si="208"/>
        <v>1927996</v>
      </c>
      <c r="T2321" s="9">
        <f t="shared" si="207"/>
        <v>26125</v>
      </c>
    </row>
    <row r="2322" spans="1:20" ht="14.45" x14ac:dyDescent="0.3">
      <c r="A2322" s="9">
        <v>16</v>
      </c>
      <c r="B2322" s="9" t="s">
        <v>16</v>
      </c>
      <c r="C2322" s="9" t="s">
        <v>948</v>
      </c>
      <c r="D2322" s="9" t="s">
        <v>228</v>
      </c>
      <c r="E2322" s="9" t="s">
        <v>223</v>
      </c>
      <c r="F2322" s="9" t="s">
        <v>5</v>
      </c>
      <c r="G2322" s="9" t="s">
        <v>518</v>
      </c>
      <c r="H2322" s="9" t="s">
        <v>563</v>
      </c>
      <c r="I2322" s="9">
        <v>14</v>
      </c>
      <c r="J2322" s="9" t="s">
        <v>8</v>
      </c>
      <c r="L2322" s="9" t="s">
        <v>50</v>
      </c>
      <c r="M2322" s="9">
        <v>81050</v>
      </c>
      <c r="N2322" s="17" t="str">
        <f t="shared" si="204"/>
        <v>16_80-85</v>
      </c>
      <c r="O2322" s="17" t="str">
        <f t="shared" si="205"/>
        <v>8_80-90</v>
      </c>
      <c r="P2322" s="17" t="str">
        <f t="shared" si="206"/>
        <v>08_80&gt;</v>
      </c>
      <c r="Q2322" s="9" t="s">
        <v>957</v>
      </c>
      <c r="R2322" s="9" t="s">
        <v>954</v>
      </c>
      <c r="S2322" s="9">
        <f t="shared" si="208"/>
        <v>1296800</v>
      </c>
      <c r="T2322" s="9">
        <f t="shared" si="207"/>
        <v>17572</v>
      </c>
    </row>
    <row r="2323" spans="1:20" ht="14.45" x14ac:dyDescent="0.3">
      <c r="A2323" s="9">
        <v>2</v>
      </c>
      <c r="B2323" s="9" t="s">
        <v>16</v>
      </c>
      <c r="C2323" s="9" t="s">
        <v>434</v>
      </c>
      <c r="D2323" s="9" t="s">
        <v>228</v>
      </c>
      <c r="E2323" s="9" t="s">
        <v>223</v>
      </c>
      <c r="F2323" s="9" t="s">
        <v>1</v>
      </c>
      <c r="G2323" s="9" t="s">
        <v>303</v>
      </c>
      <c r="H2323" s="9" t="s">
        <v>2</v>
      </c>
      <c r="I2323" s="9">
        <v>14</v>
      </c>
      <c r="J2323" s="9" t="s">
        <v>8</v>
      </c>
      <c r="L2323" s="9" t="s">
        <v>50</v>
      </c>
      <c r="M2323" s="9">
        <v>53965</v>
      </c>
      <c r="N2323" s="17" t="str">
        <f t="shared" si="204"/>
        <v>10_50-55</v>
      </c>
      <c r="O2323" s="17" t="str">
        <f t="shared" si="205"/>
        <v>5_50-60</v>
      </c>
      <c r="P2323" s="17" t="str">
        <f t="shared" si="206"/>
        <v>05_50-60</v>
      </c>
      <c r="Q2323" s="9" t="s">
        <v>957</v>
      </c>
      <c r="R2323" s="9" t="s">
        <v>954</v>
      </c>
      <c r="S2323" s="9">
        <f t="shared" si="208"/>
        <v>107930</v>
      </c>
      <c r="T2323" s="9">
        <f t="shared" si="207"/>
        <v>1462</v>
      </c>
    </row>
    <row r="2324" spans="1:20" ht="14.45" x14ac:dyDescent="0.3">
      <c r="A2324" s="9">
        <v>6</v>
      </c>
      <c r="B2324" s="9" t="s">
        <v>16</v>
      </c>
      <c r="C2324" s="9" t="s">
        <v>378</v>
      </c>
      <c r="D2324" s="9" t="s">
        <v>225</v>
      </c>
      <c r="E2324" s="9" t="s">
        <v>223</v>
      </c>
      <c r="F2324" s="9" t="s">
        <v>5</v>
      </c>
      <c r="G2324" s="9" t="s">
        <v>350</v>
      </c>
      <c r="H2324" s="9" t="s">
        <v>342</v>
      </c>
      <c r="I2324" s="9">
        <v>15</v>
      </c>
      <c r="J2324" s="9" t="s">
        <v>8</v>
      </c>
      <c r="L2324" s="9" t="s">
        <v>50</v>
      </c>
      <c r="M2324" s="9">
        <v>165229</v>
      </c>
      <c r="N2324" s="17" t="str">
        <f t="shared" si="204"/>
        <v>33_165-170</v>
      </c>
      <c r="O2324" s="17" t="str">
        <f t="shared" si="205"/>
        <v>16_160-170</v>
      </c>
      <c r="P2324" s="17" t="str">
        <f t="shared" si="206"/>
        <v>08_80&gt;</v>
      </c>
      <c r="Q2324" s="9" t="s">
        <v>957</v>
      </c>
      <c r="R2324" s="9" t="s">
        <v>954</v>
      </c>
      <c r="S2324" s="9">
        <f t="shared" si="208"/>
        <v>991374</v>
      </c>
      <c r="T2324" s="9">
        <f t="shared" si="207"/>
        <v>13433</v>
      </c>
    </row>
    <row r="2325" spans="1:20" ht="14.45" x14ac:dyDescent="0.3">
      <c r="A2325" s="9">
        <v>36</v>
      </c>
      <c r="B2325" s="9" t="s">
        <v>16</v>
      </c>
      <c r="C2325" s="9" t="s">
        <v>780</v>
      </c>
      <c r="D2325" s="9" t="s">
        <v>225</v>
      </c>
      <c r="E2325" s="9" t="s">
        <v>223</v>
      </c>
      <c r="F2325" s="9" t="s">
        <v>5</v>
      </c>
      <c r="G2325" s="9" t="s">
        <v>350</v>
      </c>
      <c r="H2325" s="9" t="s">
        <v>781</v>
      </c>
      <c r="I2325" s="9">
        <v>15</v>
      </c>
      <c r="J2325" s="9" t="s">
        <v>8</v>
      </c>
      <c r="L2325" s="9" t="s">
        <v>50</v>
      </c>
      <c r="M2325" s="9">
        <v>250495</v>
      </c>
      <c r="N2325" s="17" t="str">
        <f t="shared" si="204"/>
        <v>50_250-255</v>
      </c>
      <c r="O2325" s="17" t="str">
        <f t="shared" si="205"/>
        <v>25_250-260</v>
      </c>
      <c r="P2325" s="17" t="str">
        <f t="shared" si="206"/>
        <v>08_80&gt;</v>
      </c>
      <c r="Q2325" s="9" t="s">
        <v>957</v>
      </c>
      <c r="R2325" s="9" t="s">
        <v>954</v>
      </c>
      <c r="S2325" s="9">
        <f t="shared" si="208"/>
        <v>9017820</v>
      </c>
      <c r="T2325" s="9">
        <f t="shared" si="207"/>
        <v>122193</v>
      </c>
    </row>
    <row r="2326" spans="1:20" ht="14.45" x14ac:dyDescent="0.3">
      <c r="A2326" s="9">
        <v>23</v>
      </c>
      <c r="B2326" s="9" t="s">
        <v>16</v>
      </c>
      <c r="C2326" s="9" t="s">
        <v>782</v>
      </c>
      <c r="D2326" s="9" t="s">
        <v>225</v>
      </c>
      <c r="E2326" s="9" t="s">
        <v>223</v>
      </c>
      <c r="F2326" s="9" t="s">
        <v>5</v>
      </c>
      <c r="G2326" s="9" t="s">
        <v>350</v>
      </c>
      <c r="H2326" s="9" t="s">
        <v>665</v>
      </c>
      <c r="I2326" s="9">
        <v>17</v>
      </c>
      <c r="J2326" s="9" t="s">
        <v>8</v>
      </c>
      <c r="L2326" s="9" t="s">
        <v>50</v>
      </c>
      <c r="M2326" s="9">
        <v>279990</v>
      </c>
      <c r="N2326" s="17" t="str">
        <f t="shared" si="204"/>
        <v>55_275-280</v>
      </c>
      <c r="O2326" s="17" t="str">
        <f t="shared" si="205"/>
        <v>27_270-280</v>
      </c>
      <c r="P2326" s="17" t="str">
        <f t="shared" si="206"/>
        <v>08_80&gt;</v>
      </c>
      <c r="Q2326" s="9" t="s">
        <v>957</v>
      </c>
      <c r="R2326" s="9" t="s">
        <v>954</v>
      </c>
      <c r="S2326" s="9">
        <f t="shared" si="208"/>
        <v>6439770</v>
      </c>
      <c r="T2326" s="9">
        <f t="shared" si="207"/>
        <v>87260</v>
      </c>
    </row>
    <row r="2327" spans="1:20" ht="14.45" x14ac:dyDescent="0.3">
      <c r="A2327" s="9">
        <v>1748</v>
      </c>
      <c r="B2327" s="9" t="s">
        <v>16</v>
      </c>
      <c r="C2327" s="9" t="s">
        <v>84</v>
      </c>
      <c r="D2327" s="9" t="s">
        <v>225</v>
      </c>
      <c r="E2327" s="9" t="s">
        <v>223</v>
      </c>
      <c r="F2327" s="9" t="s">
        <v>5</v>
      </c>
      <c r="G2327" s="9" t="s">
        <v>75</v>
      </c>
      <c r="H2327" s="9" t="s">
        <v>82</v>
      </c>
      <c r="I2327" s="9">
        <v>15</v>
      </c>
      <c r="J2327" s="9" t="s">
        <v>8</v>
      </c>
      <c r="L2327" s="9" t="s">
        <v>50</v>
      </c>
      <c r="M2327" s="9">
        <v>67201</v>
      </c>
      <c r="N2327" s="17" t="str">
        <f t="shared" si="204"/>
        <v>13_65-70</v>
      </c>
      <c r="O2327" s="17" t="str">
        <f t="shared" si="205"/>
        <v>6_60-70</v>
      </c>
      <c r="P2327" s="17" t="str">
        <f t="shared" si="206"/>
        <v>06_60-70</v>
      </c>
      <c r="Q2327" s="9" t="s">
        <v>957</v>
      </c>
      <c r="R2327" s="9" t="s">
        <v>954</v>
      </c>
      <c r="S2327" s="9">
        <f t="shared" si="208"/>
        <v>117467348</v>
      </c>
      <c r="T2327" s="9">
        <f t="shared" si="207"/>
        <v>1591698</v>
      </c>
    </row>
    <row r="2328" spans="1:20" ht="14.45" x14ac:dyDescent="0.3">
      <c r="A2328" s="9">
        <v>240</v>
      </c>
      <c r="B2328" s="9" t="s">
        <v>16</v>
      </c>
      <c r="C2328" s="9" t="s">
        <v>379</v>
      </c>
      <c r="D2328" s="9" t="s">
        <v>225</v>
      </c>
      <c r="E2328" s="9" t="s">
        <v>223</v>
      </c>
      <c r="F2328" s="9" t="s">
        <v>5</v>
      </c>
      <c r="G2328" s="9" t="s">
        <v>75</v>
      </c>
      <c r="H2328" s="9" t="s">
        <v>98</v>
      </c>
      <c r="I2328" s="9">
        <v>15</v>
      </c>
      <c r="J2328" s="9" t="s">
        <v>8</v>
      </c>
      <c r="L2328" s="9" t="s">
        <v>50</v>
      </c>
      <c r="M2328" s="9">
        <v>81686</v>
      </c>
      <c r="N2328" s="17" t="str">
        <f t="shared" si="204"/>
        <v>16_80-85</v>
      </c>
      <c r="O2328" s="17" t="str">
        <f t="shared" si="205"/>
        <v>8_80-90</v>
      </c>
      <c r="P2328" s="17" t="str">
        <f t="shared" si="206"/>
        <v>08_80&gt;</v>
      </c>
      <c r="Q2328" s="9" t="s">
        <v>957</v>
      </c>
      <c r="R2328" s="9" t="s">
        <v>954</v>
      </c>
      <c r="S2328" s="9">
        <f t="shared" si="208"/>
        <v>19604640</v>
      </c>
      <c r="T2328" s="9">
        <f t="shared" si="207"/>
        <v>265646</v>
      </c>
    </row>
    <row r="2329" spans="1:20" ht="14.45" x14ac:dyDescent="0.3">
      <c r="A2329" s="9">
        <v>25</v>
      </c>
      <c r="B2329" s="9" t="s">
        <v>16</v>
      </c>
      <c r="C2329" s="9" t="s">
        <v>105</v>
      </c>
      <c r="D2329" s="9" t="s">
        <v>225</v>
      </c>
      <c r="E2329" s="9" t="s">
        <v>223</v>
      </c>
      <c r="F2329" s="9" t="s">
        <v>5</v>
      </c>
      <c r="G2329" s="9" t="s">
        <v>75</v>
      </c>
      <c r="H2329" s="9" t="s">
        <v>63</v>
      </c>
      <c r="I2329" s="9">
        <v>17</v>
      </c>
      <c r="J2329" s="9" t="s">
        <v>8</v>
      </c>
      <c r="L2329" s="9" t="s">
        <v>50</v>
      </c>
      <c r="M2329" s="9">
        <v>78587</v>
      </c>
      <c r="N2329" s="17" t="str">
        <f t="shared" si="204"/>
        <v>15_75-80</v>
      </c>
      <c r="O2329" s="17" t="str">
        <f t="shared" si="205"/>
        <v>7_70-80</v>
      </c>
      <c r="P2329" s="17" t="str">
        <f t="shared" si="206"/>
        <v>07_70-80</v>
      </c>
      <c r="Q2329" s="9" t="s">
        <v>957</v>
      </c>
      <c r="R2329" s="9" t="s">
        <v>954</v>
      </c>
      <c r="S2329" s="9">
        <f t="shared" si="208"/>
        <v>1964675</v>
      </c>
      <c r="T2329" s="9">
        <f t="shared" si="207"/>
        <v>26622</v>
      </c>
    </row>
    <row r="2330" spans="1:20" ht="14.45" x14ac:dyDescent="0.3">
      <c r="A2330" s="9">
        <v>154</v>
      </c>
      <c r="B2330" s="9" t="s">
        <v>16</v>
      </c>
      <c r="C2330" s="9" t="s">
        <v>993</v>
      </c>
      <c r="D2330" s="9" t="s">
        <v>225</v>
      </c>
      <c r="E2330" s="9" t="s">
        <v>223</v>
      </c>
      <c r="F2330" s="9" t="s">
        <v>5</v>
      </c>
      <c r="G2330" s="9" t="s">
        <v>350</v>
      </c>
      <c r="H2330" s="9" t="s">
        <v>147</v>
      </c>
      <c r="I2330" s="9">
        <v>17</v>
      </c>
      <c r="J2330" s="9" t="s">
        <v>8</v>
      </c>
      <c r="L2330" s="9" t="s">
        <v>50</v>
      </c>
      <c r="M2330" s="9">
        <v>71789</v>
      </c>
      <c r="N2330" s="17" t="str">
        <f t="shared" si="204"/>
        <v>14_70-75</v>
      </c>
      <c r="O2330" s="17" t="str">
        <f t="shared" si="205"/>
        <v>7_70-80</v>
      </c>
      <c r="P2330" s="17" t="str">
        <f t="shared" si="206"/>
        <v>07_70-80</v>
      </c>
      <c r="Q2330" s="9" t="s">
        <v>957</v>
      </c>
      <c r="R2330" s="9" t="s">
        <v>954</v>
      </c>
      <c r="S2330" s="9">
        <f t="shared" si="208"/>
        <v>11055506</v>
      </c>
      <c r="T2330" s="9">
        <f t="shared" si="207"/>
        <v>149804</v>
      </c>
    </row>
    <row r="2331" spans="1:20" ht="14.45" x14ac:dyDescent="0.3">
      <c r="A2331" s="9">
        <v>70</v>
      </c>
      <c r="B2331" s="9" t="s">
        <v>16</v>
      </c>
      <c r="C2331" s="9" t="s">
        <v>785</v>
      </c>
      <c r="D2331" s="9" t="s">
        <v>225</v>
      </c>
      <c r="E2331" s="9" t="s">
        <v>223</v>
      </c>
      <c r="F2331" s="9" t="s">
        <v>5</v>
      </c>
      <c r="G2331" s="9" t="s">
        <v>350</v>
      </c>
      <c r="H2331" s="9" t="s">
        <v>784</v>
      </c>
      <c r="I2331" s="9">
        <v>17</v>
      </c>
      <c r="J2331" s="9" t="s">
        <v>8</v>
      </c>
      <c r="L2331" s="9" t="s">
        <v>50</v>
      </c>
      <c r="M2331" s="9">
        <v>132495</v>
      </c>
      <c r="N2331" s="17" t="str">
        <f t="shared" si="204"/>
        <v>26_130-135</v>
      </c>
      <c r="O2331" s="17" t="str">
        <f t="shared" si="205"/>
        <v>13_130-140</v>
      </c>
      <c r="P2331" s="17" t="str">
        <f t="shared" si="206"/>
        <v>08_80&gt;</v>
      </c>
      <c r="Q2331" s="9" t="s">
        <v>957</v>
      </c>
      <c r="R2331" s="9" t="s">
        <v>954</v>
      </c>
      <c r="S2331" s="9">
        <f t="shared" si="208"/>
        <v>9274650</v>
      </c>
      <c r="T2331" s="9">
        <f t="shared" si="207"/>
        <v>125673</v>
      </c>
    </row>
    <row r="2332" spans="1:20" ht="14.45" x14ac:dyDescent="0.3">
      <c r="A2332" s="9">
        <v>260</v>
      </c>
      <c r="B2332" s="9" t="s">
        <v>16</v>
      </c>
      <c r="C2332" s="9" t="s">
        <v>343</v>
      </c>
      <c r="D2332" s="9" t="s">
        <v>225</v>
      </c>
      <c r="E2332" s="9" t="s">
        <v>223</v>
      </c>
      <c r="F2332" s="9" t="s">
        <v>5</v>
      </c>
      <c r="G2332" s="9" t="s">
        <v>350</v>
      </c>
      <c r="H2332" s="9" t="s">
        <v>197</v>
      </c>
      <c r="I2332" s="9">
        <v>15</v>
      </c>
      <c r="J2332" s="9" t="s">
        <v>8</v>
      </c>
      <c r="L2332" s="9" t="s">
        <v>50</v>
      </c>
      <c r="M2332" s="9">
        <v>84469</v>
      </c>
      <c r="N2332" s="17" t="str">
        <f t="shared" si="204"/>
        <v>16_80-85</v>
      </c>
      <c r="O2332" s="17" t="str">
        <f t="shared" si="205"/>
        <v>8_80-90</v>
      </c>
      <c r="P2332" s="17" t="str">
        <f t="shared" si="206"/>
        <v>08_80&gt;</v>
      </c>
      <c r="Q2332" s="9" t="s">
        <v>957</v>
      </c>
      <c r="R2332" s="9" t="s">
        <v>954</v>
      </c>
      <c r="S2332" s="9">
        <f t="shared" si="208"/>
        <v>21961940</v>
      </c>
      <c r="T2332" s="9">
        <f t="shared" si="207"/>
        <v>297587</v>
      </c>
    </row>
    <row r="2333" spans="1:20" ht="14.45" x14ac:dyDescent="0.3">
      <c r="A2333" s="9">
        <v>12</v>
      </c>
      <c r="B2333" s="9" t="s">
        <v>16</v>
      </c>
      <c r="C2333" s="9" t="s">
        <v>168</v>
      </c>
      <c r="D2333" s="9" t="s">
        <v>225</v>
      </c>
      <c r="E2333" s="9" t="s">
        <v>223</v>
      </c>
      <c r="F2333" s="9" t="s">
        <v>5</v>
      </c>
      <c r="G2333" s="9" t="s">
        <v>75</v>
      </c>
      <c r="H2333" s="9" t="s">
        <v>148</v>
      </c>
      <c r="I2333" s="9">
        <v>17</v>
      </c>
      <c r="J2333" s="9" t="s">
        <v>8</v>
      </c>
      <c r="L2333" s="9" t="s">
        <v>50</v>
      </c>
      <c r="M2333" s="9">
        <v>88730</v>
      </c>
      <c r="N2333" s="17" t="str">
        <f t="shared" si="204"/>
        <v>17_85-90</v>
      </c>
      <c r="O2333" s="17" t="str">
        <f t="shared" si="205"/>
        <v>8_80-90</v>
      </c>
      <c r="P2333" s="17" t="str">
        <f t="shared" si="206"/>
        <v>08_80&gt;</v>
      </c>
      <c r="Q2333" s="9" t="s">
        <v>957</v>
      </c>
      <c r="R2333" s="9" t="s">
        <v>954</v>
      </c>
      <c r="S2333" s="9">
        <f t="shared" si="208"/>
        <v>1064760</v>
      </c>
      <c r="T2333" s="9">
        <f t="shared" si="207"/>
        <v>14428</v>
      </c>
    </row>
    <row r="2334" spans="1:20" ht="14.45" x14ac:dyDescent="0.3">
      <c r="A2334" s="9">
        <v>169</v>
      </c>
      <c r="B2334" s="9" t="s">
        <v>16</v>
      </c>
      <c r="C2334" s="9" t="s">
        <v>344</v>
      </c>
      <c r="D2334" s="9" t="s">
        <v>225</v>
      </c>
      <c r="E2334" s="9" t="s">
        <v>223</v>
      </c>
      <c r="F2334" s="9" t="s">
        <v>5</v>
      </c>
      <c r="G2334" s="9" t="s">
        <v>169</v>
      </c>
      <c r="H2334" s="9" t="s">
        <v>197</v>
      </c>
      <c r="I2334" s="9">
        <v>17</v>
      </c>
      <c r="J2334" s="9" t="s">
        <v>8</v>
      </c>
      <c r="L2334" s="9" t="s">
        <v>50</v>
      </c>
      <c r="M2334" s="9">
        <v>96091</v>
      </c>
      <c r="N2334" s="17" t="str">
        <f t="shared" si="204"/>
        <v>19_95-100</v>
      </c>
      <c r="O2334" s="17" t="str">
        <f t="shared" si="205"/>
        <v>9_90-100</v>
      </c>
      <c r="P2334" s="17" t="str">
        <f t="shared" si="206"/>
        <v>08_80&gt;</v>
      </c>
      <c r="Q2334" s="9" t="s">
        <v>957</v>
      </c>
      <c r="R2334" s="9" t="s">
        <v>954</v>
      </c>
      <c r="S2334" s="9">
        <f t="shared" si="208"/>
        <v>16239379</v>
      </c>
      <c r="T2334" s="9">
        <f t="shared" si="207"/>
        <v>220046</v>
      </c>
    </row>
    <row r="2335" spans="1:20" ht="14.45" x14ac:dyDescent="0.3">
      <c r="A2335" s="9">
        <v>315</v>
      </c>
      <c r="B2335" s="9" t="s">
        <v>16</v>
      </c>
      <c r="C2335" s="9" t="s">
        <v>380</v>
      </c>
      <c r="D2335" s="9" t="s">
        <v>225</v>
      </c>
      <c r="E2335" s="9" t="s">
        <v>223</v>
      </c>
      <c r="F2335" s="9" t="s">
        <v>5</v>
      </c>
      <c r="G2335" s="9" t="s">
        <v>350</v>
      </c>
      <c r="H2335" s="9" t="s">
        <v>99</v>
      </c>
      <c r="I2335" s="9">
        <v>15</v>
      </c>
      <c r="J2335" s="9" t="s">
        <v>8</v>
      </c>
      <c r="L2335" s="9" t="s">
        <v>50</v>
      </c>
      <c r="M2335" s="9">
        <v>118765</v>
      </c>
      <c r="N2335" s="17" t="str">
        <f t="shared" si="204"/>
        <v>23_115-120</v>
      </c>
      <c r="O2335" s="17" t="str">
        <f t="shared" si="205"/>
        <v>11_110-120</v>
      </c>
      <c r="P2335" s="17" t="str">
        <f t="shared" si="206"/>
        <v>08_80&gt;</v>
      </c>
      <c r="Q2335" s="9" t="s">
        <v>957</v>
      </c>
      <c r="R2335" s="9" t="s">
        <v>954</v>
      </c>
      <c r="S2335" s="9">
        <f t="shared" si="208"/>
        <v>37410975</v>
      </c>
      <c r="T2335" s="9">
        <f t="shared" si="207"/>
        <v>506924</v>
      </c>
    </row>
    <row r="2336" spans="1:20" ht="14.45" x14ac:dyDescent="0.3">
      <c r="A2336" s="9">
        <v>37</v>
      </c>
      <c r="B2336" s="9" t="s">
        <v>16</v>
      </c>
      <c r="C2336" s="9" t="s">
        <v>381</v>
      </c>
      <c r="D2336" s="9" t="s">
        <v>225</v>
      </c>
      <c r="E2336" s="9" t="s">
        <v>223</v>
      </c>
      <c r="F2336" s="9" t="s">
        <v>5</v>
      </c>
      <c r="G2336" s="9" t="s">
        <v>350</v>
      </c>
      <c r="H2336" s="9" t="s">
        <v>99</v>
      </c>
      <c r="I2336" s="9">
        <v>17</v>
      </c>
      <c r="J2336" s="9" t="s">
        <v>8</v>
      </c>
      <c r="L2336" s="9" t="s">
        <v>50</v>
      </c>
      <c r="M2336" s="9">
        <v>140490</v>
      </c>
      <c r="N2336" s="17" t="str">
        <f t="shared" si="204"/>
        <v>28_140-145</v>
      </c>
      <c r="O2336" s="17" t="str">
        <f t="shared" si="205"/>
        <v>14_140-150</v>
      </c>
      <c r="P2336" s="17" t="str">
        <f t="shared" si="206"/>
        <v>08_80&gt;</v>
      </c>
      <c r="Q2336" s="9" t="s">
        <v>957</v>
      </c>
      <c r="R2336" s="9" t="s">
        <v>954</v>
      </c>
      <c r="S2336" s="9">
        <f t="shared" si="208"/>
        <v>5198130</v>
      </c>
      <c r="T2336" s="9">
        <f t="shared" si="207"/>
        <v>70435</v>
      </c>
    </row>
    <row r="2337" spans="1:20" ht="14.45" x14ac:dyDescent="0.3">
      <c r="A2337" s="9">
        <v>9</v>
      </c>
      <c r="B2337" s="9" t="s">
        <v>16</v>
      </c>
      <c r="C2337" s="9" t="s">
        <v>787</v>
      </c>
      <c r="D2337" s="9" t="s">
        <v>225</v>
      </c>
      <c r="E2337" s="9" t="s">
        <v>223</v>
      </c>
      <c r="F2337" s="9" t="s">
        <v>5</v>
      </c>
      <c r="G2337" s="9" t="s">
        <v>350</v>
      </c>
      <c r="H2337" s="9" t="s">
        <v>788</v>
      </c>
      <c r="I2337" s="9">
        <v>17</v>
      </c>
      <c r="J2337" s="9" t="s">
        <v>8</v>
      </c>
      <c r="L2337" s="9" t="s">
        <v>50</v>
      </c>
      <c r="M2337" s="9">
        <v>163445</v>
      </c>
      <c r="N2337" s="17" t="str">
        <f t="shared" si="204"/>
        <v>32_160-165</v>
      </c>
      <c r="O2337" s="17" t="str">
        <f t="shared" si="205"/>
        <v>16_160-170</v>
      </c>
      <c r="P2337" s="17" t="str">
        <f t="shared" si="206"/>
        <v>08_80&gt;</v>
      </c>
      <c r="Q2337" s="9" t="s">
        <v>957</v>
      </c>
      <c r="R2337" s="9" t="s">
        <v>954</v>
      </c>
      <c r="S2337" s="9">
        <f t="shared" si="208"/>
        <v>1471005</v>
      </c>
      <c r="T2337" s="9">
        <f t="shared" si="207"/>
        <v>19932</v>
      </c>
    </row>
    <row r="2338" spans="1:20" ht="14.45" x14ac:dyDescent="0.3">
      <c r="A2338" s="9">
        <v>9</v>
      </c>
      <c r="B2338" s="9" t="s">
        <v>16</v>
      </c>
      <c r="C2338" s="9" t="s">
        <v>382</v>
      </c>
      <c r="D2338" s="9" t="s">
        <v>225</v>
      </c>
      <c r="E2338" s="9" t="s">
        <v>223</v>
      </c>
      <c r="F2338" s="9" t="s">
        <v>5</v>
      </c>
      <c r="G2338" s="9" t="s">
        <v>350</v>
      </c>
      <c r="H2338" s="9" t="s">
        <v>99</v>
      </c>
      <c r="I2338" s="9">
        <v>15</v>
      </c>
      <c r="J2338" s="9" t="s">
        <v>8</v>
      </c>
      <c r="L2338" s="9" t="s">
        <v>50</v>
      </c>
      <c r="M2338" s="9">
        <v>165890</v>
      </c>
      <c r="N2338" s="17" t="str">
        <f t="shared" si="204"/>
        <v>33_165-170</v>
      </c>
      <c r="O2338" s="17" t="str">
        <f t="shared" si="205"/>
        <v>16_160-170</v>
      </c>
      <c r="P2338" s="17" t="str">
        <f t="shared" si="206"/>
        <v>08_80&gt;</v>
      </c>
      <c r="Q2338" s="9" t="s">
        <v>957</v>
      </c>
      <c r="R2338" s="9" t="s">
        <v>954</v>
      </c>
      <c r="S2338" s="9">
        <f t="shared" si="208"/>
        <v>1493010</v>
      </c>
      <c r="T2338" s="9">
        <f t="shared" si="207"/>
        <v>20230</v>
      </c>
    </row>
    <row r="2339" spans="1:20" ht="14.45" x14ac:dyDescent="0.3">
      <c r="A2339" s="9">
        <v>30</v>
      </c>
      <c r="B2339" s="9" t="s">
        <v>16</v>
      </c>
      <c r="C2339" s="9" t="s">
        <v>789</v>
      </c>
      <c r="D2339" s="9" t="s">
        <v>225</v>
      </c>
      <c r="E2339" s="9" t="s">
        <v>223</v>
      </c>
      <c r="F2339" s="9" t="s">
        <v>5</v>
      </c>
      <c r="G2339" s="9" t="s">
        <v>350</v>
      </c>
      <c r="H2339" s="9" t="s">
        <v>784</v>
      </c>
      <c r="I2339" s="9">
        <v>15</v>
      </c>
      <c r="J2339" s="9" t="s">
        <v>8</v>
      </c>
      <c r="L2339" s="9" t="s">
        <v>50</v>
      </c>
      <c r="M2339" s="9">
        <v>252189</v>
      </c>
      <c r="N2339" s="17" t="str">
        <f t="shared" si="204"/>
        <v>50_250-255</v>
      </c>
      <c r="O2339" s="17" t="str">
        <f t="shared" si="205"/>
        <v>25_250-260</v>
      </c>
      <c r="P2339" s="17" t="str">
        <f t="shared" si="206"/>
        <v>08_80&gt;</v>
      </c>
      <c r="Q2339" s="9" t="s">
        <v>957</v>
      </c>
      <c r="R2339" s="9" t="s">
        <v>954</v>
      </c>
      <c r="S2339" s="9">
        <f t="shared" si="208"/>
        <v>7565670</v>
      </c>
      <c r="T2339" s="9">
        <f t="shared" si="207"/>
        <v>102516</v>
      </c>
    </row>
    <row r="2340" spans="1:20" ht="14.45" x14ac:dyDescent="0.3">
      <c r="A2340" s="9">
        <v>2</v>
      </c>
      <c r="B2340" s="9" t="s">
        <v>16</v>
      </c>
      <c r="C2340" s="9" t="s">
        <v>383</v>
      </c>
      <c r="D2340" s="9" t="s">
        <v>225</v>
      </c>
      <c r="E2340" s="9" t="s">
        <v>223</v>
      </c>
      <c r="F2340" s="9" t="s">
        <v>5</v>
      </c>
      <c r="G2340" s="9" t="s">
        <v>350</v>
      </c>
      <c r="H2340" s="9" t="s">
        <v>342</v>
      </c>
      <c r="I2340" s="9">
        <v>17</v>
      </c>
      <c r="J2340" s="9" t="s">
        <v>8</v>
      </c>
      <c r="L2340" s="9" t="s">
        <v>50</v>
      </c>
      <c r="M2340" s="9">
        <v>181777</v>
      </c>
      <c r="N2340" s="17" t="str">
        <f t="shared" si="204"/>
        <v>36_180-185</v>
      </c>
      <c r="O2340" s="17" t="str">
        <f t="shared" si="205"/>
        <v>18_180-190</v>
      </c>
      <c r="P2340" s="17" t="str">
        <f t="shared" si="206"/>
        <v>08_80&gt;</v>
      </c>
      <c r="Q2340" s="9" t="s">
        <v>957</v>
      </c>
      <c r="R2340" s="9" t="s">
        <v>954</v>
      </c>
      <c r="S2340" s="9">
        <f t="shared" si="208"/>
        <v>363554</v>
      </c>
      <c r="T2340" s="9">
        <f t="shared" si="207"/>
        <v>4926</v>
      </c>
    </row>
    <row r="2341" spans="1:20" ht="14.45" x14ac:dyDescent="0.3">
      <c r="A2341" s="9">
        <v>9</v>
      </c>
      <c r="B2341" s="9" t="s">
        <v>16</v>
      </c>
      <c r="C2341" s="9" t="s">
        <v>865</v>
      </c>
      <c r="D2341" s="9" t="s">
        <v>230</v>
      </c>
      <c r="E2341" s="9" t="s">
        <v>223</v>
      </c>
      <c r="F2341" s="9" t="s">
        <v>5</v>
      </c>
      <c r="G2341" s="9" t="s">
        <v>350</v>
      </c>
      <c r="H2341" s="9" t="s">
        <v>866</v>
      </c>
      <c r="I2341" s="9">
        <v>15</v>
      </c>
      <c r="J2341" s="9" t="s">
        <v>8</v>
      </c>
      <c r="L2341" s="9" t="s">
        <v>50</v>
      </c>
      <c r="M2341" s="9">
        <v>142308</v>
      </c>
      <c r="N2341" s="17" t="str">
        <f t="shared" si="204"/>
        <v>28_140-145</v>
      </c>
      <c r="O2341" s="17" t="str">
        <f t="shared" si="205"/>
        <v>14_140-150</v>
      </c>
      <c r="P2341" s="17" t="str">
        <f t="shared" si="206"/>
        <v>08_80&gt;</v>
      </c>
      <c r="Q2341" s="9" t="s">
        <v>957</v>
      </c>
      <c r="R2341" s="9" t="s">
        <v>954</v>
      </c>
      <c r="S2341" s="9">
        <f t="shared" si="208"/>
        <v>1280772</v>
      </c>
      <c r="T2341" s="9">
        <f t="shared" si="207"/>
        <v>17355</v>
      </c>
    </row>
    <row r="2342" spans="1:20" ht="14.45" x14ac:dyDescent="0.3">
      <c r="A2342" s="9">
        <v>3</v>
      </c>
      <c r="B2342" s="9" t="s">
        <v>16</v>
      </c>
      <c r="C2342" s="9" t="s">
        <v>867</v>
      </c>
      <c r="D2342" s="9" t="s">
        <v>230</v>
      </c>
      <c r="E2342" s="9" t="s">
        <v>227</v>
      </c>
      <c r="F2342" s="9" t="s">
        <v>5</v>
      </c>
      <c r="G2342" s="9" t="s">
        <v>350</v>
      </c>
      <c r="H2342" s="9" t="s">
        <v>803</v>
      </c>
      <c r="I2342" s="9">
        <v>15</v>
      </c>
      <c r="J2342" s="9" t="s">
        <v>868</v>
      </c>
      <c r="L2342" s="9" t="s">
        <v>50</v>
      </c>
      <c r="M2342" s="9">
        <v>271430</v>
      </c>
      <c r="N2342" s="17" t="str">
        <f t="shared" si="204"/>
        <v>54_270-275</v>
      </c>
      <c r="O2342" s="17" t="str">
        <f t="shared" si="205"/>
        <v>27_270-280</v>
      </c>
      <c r="P2342" s="17" t="str">
        <f t="shared" si="206"/>
        <v>08_80&gt;</v>
      </c>
      <c r="Q2342" s="9" t="s">
        <v>957</v>
      </c>
      <c r="R2342" s="9" t="s">
        <v>954</v>
      </c>
      <c r="S2342" s="9">
        <f t="shared" si="208"/>
        <v>814290</v>
      </c>
      <c r="T2342" s="9">
        <f t="shared" si="207"/>
        <v>11034</v>
      </c>
    </row>
    <row r="2343" spans="1:20" ht="14.45" x14ac:dyDescent="0.3">
      <c r="A2343" s="9">
        <v>6</v>
      </c>
      <c r="B2343" s="9" t="s">
        <v>16</v>
      </c>
      <c r="C2343" s="9" t="s">
        <v>205</v>
      </c>
      <c r="D2343" s="9" t="s">
        <v>228</v>
      </c>
      <c r="E2343" s="9" t="s">
        <v>223</v>
      </c>
      <c r="F2343" s="9" t="s">
        <v>5</v>
      </c>
      <c r="G2343" s="9" t="s">
        <v>169</v>
      </c>
      <c r="H2343" s="9" t="s">
        <v>112</v>
      </c>
      <c r="I2343" s="9">
        <v>14</v>
      </c>
      <c r="J2343" s="9" t="s">
        <v>8</v>
      </c>
      <c r="L2343" s="9" t="s">
        <v>50</v>
      </c>
      <c r="M2343" s="9">
        <v>96548</v>
      </c>
      <c r="N2343" s="17" t="str">
        <f t="shared" si="204"/>
        <v>19_95-100</v>
      </c>
      <c r="O2343" s="17" t="str">
        <f t="shared" si="205"/>
        <v>9_90-100</v>
      </c>
      <c r="P2343" s="17" t="str">
        <f t="shared" si="206"/>
        <v>08_80&gt;</v>
      </c>
      <c r="Q2343" s="9" t="s">
        <v>957</v>
      </c>
      <c r="R2343" s="9" t="s">
        <v>954</v>
      </c>
      <c r="S2343" s="9">
        <f t="shared" si="208"/>
        <v>579288</v>
      </c>
      <c r="T2343" s="9">
        <f t="shared" si="207"/>
        <v>7849</v>
      </c>
    </row>
    <row r="2344" spans="1:20" ht="14.45" x14ac:dyDescent="0.3">
      <c r="A2344" s="9">
        <v>16</v>
      </c>
      <c r="B2344" s="9" t="s">
        <v>16</v>
      </c>
      <c r="C2344" s="9" t="s">
        <v>564</v>
      </c>
      <c r="D2344" s="9" t="s">
        <v>228</v>
      </c>
      <c r="E2344" s="9" t="s">
        <v>223</v>
      </c>
      <c r="F2344" s="9" t="s">
        <v>5</v>
      </c>
      <c r="G2344" s="9" t="s">
        <v>518</v>
      </c>
      <c r="H2344" s="9" t="s">
        <v>112</v>
      </c>
      <c r="I2344" s="9">
        <v>14</v>
      </c>
      <c r="J2344" s="9" t="s">
        <v>8</v>
      </c>
      <c r="L2344" s="9" t="s">
        <v>50</v>
      </c>
      <c r="M2344" s="9">
        <v>115074</v>
      </c>
      <c r="N2344" s="17" t="str">
        <f t="shared" si="204"/>
        <v>23_115-120</v>
      </c>
      <c r="O2344" s="17" t="str">
        <f t="shared" si="205"/>
        <v>11_110-120</v>
      </c>
      <c r="P2344" s="17" t="str">
        <f t="shared" si="206"/>
        <v>08_80&gt;</v>
      </c>
      <c r="Q2344" s="9" t="s">
        <v>957</v>
      </c>
      <c r="R2344" s="9" t="s">
        <v>954</v>
      </c>
      <c r="S2344" s="9">
        <f t="shared" si="208"/>
        <v>1841184</v>
      </c>
      <c r="T2344" s="9">
        <f t="shared" si="207"/>
        <v>24948</v>
      </c>
    </row>
    <row r="2345" spans="1:20" ht="14.45" x14ac:dyDescent="0.3">
      <c r="A2345" s="9">
        <v>19</v>
      </c>
      <c r="B2345" s="9" t="s">
        <v>16</v>
      </c>
      <c r="C2345" s="9" t="s">
        <v>188</v>
      </c>
      <c r="D2345" s="9" t="s">
        <v>225</v>
      </c>
      <c r="E2345" s="9" t="s">
        <v>223</v>
      </c>
      <c r="F2345" s="9" t="s">
        <v>5</v>
      </c>
      <c r="G2345" s="9" t="s">
        <v>169</v>
      </c>
      <c r="H2345" s="9" t="s">
        <v>112</v>
      </c>
      <c r="I2345" s="9">
        <v>15</v>
      </c>
      <c r="J2345" s="9" t="s">
        <v>8</v>
      </c>
      <c r="L2345" s="9" t="s">
        <v>50</v>
      </c>
      <c r="M2345" s="9">
        <v>100862</v>
      </c>
      <c r="N2345" s="17" t="str">
        <f t="shared" si="204"/>
        <v>20_100-105</v>
      </c>
      <c r="O2345" s="17" t="str">
        <f t="shared" si="205"/>
        <v>10_100-110</v>
      </c>
      <c r="P2345" s="17" t="str">
        <f t="shared" si="206"/>
        <v>08_80&gt;</v>
      </c>
      <c r="Q2345" s="9" t="s">
        <v>957</v>
      </c>
      <c r="R2345" s="9" t="s">
        <v>954</v>
      </c>
      <c r="S2345" s="9">
        <f t="shared" si="208"/>
        <v>1916378</v>
      </c>
      <c r="T2345" s="9">
        <f t="shared" si="207"/>
        <v>25967</v>
      </c>
    </row>
    <row r="2346" spans="1:20" ht="14.45" x14ac:dyDescent="0.3">
      <c r="A2346" s="9">
        <v>34</v>
      </c>
      <c r="B2346" s="9" t="s">
        <v>16</v>
      </c>
      <c r="C2346" s="9" t="s">
        <v>565</v>
      </c>
      <c r="D2346" s="9" t="s">
        <v>225</v>
      </c>
      <c r="E2346" s="9" t="s">
        <v>223</v>
      </c>
      <c r="F2346" s="9" t="s">
        <v>5</v>
      </c>
      <c r="G2346" s="9" t="s">
        <v>518</v>
      </c>
      <c r="H2346" s="9" t="s">
        <v>112</v>
      </c>
      <c r="I2346" s="9">
        <v>15</v>
      </c>
      <c r="J2346" s="9" t="s">
        <v>8</v>
      </c>
      <c r="L2346" s="9" t="s">
        <v>50</v>
      </c>
      <c r="M2346" s="9">
        <v>126586</v>
      </c>
      <c r="N2346" s="17" t="str">
        <f t="shared" si="204"/>
        <v>25_125-130</v>
      </c>
      <c r="O2346" s="17" t="str">
        <f t="shared" si="205"/>
        <v>12_120-130</v>
      </c>
      <c r="P2346" s="17" t="str">
        <f t="shared" si="206"/>
        <v>08_80&gt;</v>
      </c>
      <c r="Q2346" s="9" t="s">
        <v>957</v>
      </c>
      <c r="R2346" s="9" t="s">
        <v>954</v>
      </c>
      <c r="S2346" s="9">
        <f t="shared" si="208"/>
        <v>4303924</v>
      </c>
      <c r="T2346" s="9">
        <f t="shared" si="207"/>
        <v>58319</v>
      </c>
    </row>
    <row r="2347" spans="1:20" ht="14.45" x14ac:dyDescent="0.3">
      <c r="A2347" s="9">
        <v>53</v>
      </c>
      <c r="B2347" s="9" t="s">
        <v>16</v>
      </c>
      <c r="C2347" s="9" t="s">
        <v>608</v>
      </c>
      <c r="D2347" s="9" t="s">
        <v>225</v>
      </c>
      <c r="E2347" s="9" t="s">
        <v>223</v>
      </c>
      <c r="F2347" s="9" t="s">
        <v>5</v>
      </c>
      <c r="G2347" s="9" t="s">
        <v>518</v>
      </c>
      <c r="H2347" s="9" t="s">
        <v>98</v>
      </c>
      <c r="I2347" s="9">
        <v>15</v>
      </c>
      <c r="J2347" s="9" t="s">
        <v>8</v>
      </c>
      <c r="L2347" s="9" t="s">
        <v>50</v>
      </c>
      <c r="M2347" s="9">
        <v>111154</v>
      </c>
      <c r="N2347" s="17" t="str">
        <f t="shared" si="204"/>
        <v>22_110-115</v>
      </c>
      <c r="O2347" s="17" t="str">
        <f t="shared" si="205"/>
        <v>11_110-120</v>
      </c>
      <c r="P2347" s="17" t="str">
        <f t="shared" si="206"/>
        <v>08_80&gt;</v>
      </c>
      <c r="Q2347" s="9" t="s">
        <v>957</v>
      </c>
      <c r="R2347" s="9" t="s">
        <v>954</v>
      </c>
      <c r="S2347" s="9">
        <f t="shared" si="208"/>
        <v>5891162</v>
      </c>
      <c r="T2347" s="9">
        <f t="shared" si="207"/>
        <v>79826</v>
      </c>
    </row>
    <row r="2348" spans="1:20" ht="14.45" x14ac:dyDescent="0.3">
      <c r="A2348" s="9">
        <v>12</v>
      </c>
      <c r="B2348" s="9" t="s">
        <v>16</v>
      </c>
      <c r="C2348" s="9" t="s">
        <v>952</v>
      </c>
      <c r="D2348" s="9" t="s">
        <v>228</v>
      </c>
      <c r="E2348" s="9" t="s">
        <v>223</v>
      </c>
      <c r="F2348" s="9" t="s">
        <v>5</v>
      </c>
      <c r="G2348" s="9" t="s">
        <v>518</v>
      </c>
      <c r="H2348" s="9" t="s">
        <v>2</v>
      </c>
      <c r="I2348" s="9">
        <v>14</v>
      </c>
      <c r="J2348" s="9" t="s">
        <v>8</v>
      </c>
      <c r="K2348" s="9" t="s">
        <v>7</v>
      </c>
      <c r="L2348" s="9" t="s">
        <v>50</v>
      </c>
      <c r="M2348" s="9">
        <v>83854</v>
      </c>
      <c r="N2348" s="17" t="str">
        <f t="shared" si="204"/>
        <v>16_80-85</v>
      </c>
      <c r="O2348" s="17" t="str">
        <f t="shared" si="205"/>
        <v>8_80-90</v>
      </c>
      <c r="P2348" s="17" t="str">
        <f t="shared" si="206"/>
        <v>08_80&gt;</v>
      </c>
      <c r="Q2348" s="9" t="s">
        <v>957</v>
      </c>
      <c r="R2348" s="9" t="s">
        <v>954</v>
      </c>
      <c r="S2348" s="9">
        <f t="shared" si="208"/>
        <v>1006248</v>
      </c>
      <c r="T2348" s="9">
        <f t="shared" si="207"/>
        <v>13635</v>
      </c>
    </row>
    <row r="2349" spans="1:20" ht="14.45" x14ac:dyDescent="0.3">
      <c r="A2349" s="9">
        <v>36</v>
      </c>
      <c r="B2349" s="9" t="s">
        <v>16</v>
      </c>
      <c r="C2349" s="9" t="s">
        <v>953</v>
      </c>
      <c r="D2349" s="9" t="s">
        <v>224</v>
      </c>
      <c r="E2349" s="9" t="s">
        <v>223</v>
      </c>
      <c r="F2349" s="9" t="s">
        <v>5</v>
      </c>
      <c r="G2349" s="9" t="s">
        <v>518</v>
      </c>
      <c r="H2349" s="9" t="s">
        <v>2</v>
      </c>
      <c r="I2349" s="9">
        <v>15</v>
      </c>
      <c r="J2349" s="9" t="s">
        <v>8</v>
      </c>
      <c r="K2349" s="9" t="s">
        <v>7</v>
      </c>
      <c r="L2349" s="9" t="s">
        <v>50</v>
      </c>
      <c r="M2349" s="9">
        <v>90981</v>
      </c>
      <c r="N2349" s="17" t="str">
        <f t="shared" si="204"/>
        <v>18_90-95</v>
      </c>
      <c r="O2349" s="17" t="str">
        <f t="shared" si="205"/>
        <v>9_90-100</v>
      </c>
      <c r="P2349" s="17" t="str">
        <f t="shared" si="206"/>
        <v>08_80&gt;</v>
      </c>
      <c r="Q2349" s="9" t="s">
        <v>957</v>
      </c>
      <c r="R2349" s="9" t="s">
        <v>954</v>
      </c>
      <c r="S2349" s="9">
        <f t="shared" si="208"/>
        <v>3275316</v>
      </c>
      <c r="T2349" s="9">
        <f t="shared" si="207"/>
        <v>44381</v>
      </c>
    </row>
    <row r="2350" spans="1:20" ht="14.45" x14ac:dyDescent="0.3">
      <c r="A2350" s="9">
        <v>3</v>
      </c>
      <c r="B2350" s="9" t="s">
        <v>16</v>
      </c>
      <c r="C2350" s="9" t="s">
        <v>566</v>
      </c>
      <c r="D2350" s="9" t="s">
        <v>228</v>
      </c>
      <c r="E2350" s="9" t="s">
        <v>223</v>
      </c>
      <c r="F2350" s="9" t="s">
        <v>5</v>
      </c>
      <c r="G2350" s="9" t="s">
        <v>518</v>
      </c>
      <c r="H2350" s="9" t="s">
        <v>112</v>
      </c>
      <c r="I2350" s="9">
        <v>14</v>
      </c>
      <c r="J2350" s="9" t="s">
        <v>8</v>
      </c>
      <c r="K2350" s="9" t="s">
        <v>7</v>
      </c>
      <c r="L2350" s="9" t="s">
        <v>50</v>
      </c>
      <c r="M2350" s="9">
        <v>131662</v>
      </c>
      <c r="N2350" s="17" t="str">
        <f t="shared" si="204"/>
        <v>26_130-135</v>
      </c>
      <c r="O2350" s="17" t="str">
        <f t="shared" si="205"/>
        <v>13_130-140</v>
      </c>
      <c r="P2350" s="17" t="str">
        <f t="shared" si="206"/>
        <v>08_80&gt;</v>
      </c>
      <c r="Q2350" s="9" t="s">
        <v>957</v>
      </c>
      <c r="R2350" s="9" t="s">
        <v>954</v>
      </c>
      <c r="S2350" s="9">
        <f t="shared" si="208"/>
        <v>394986</v>
      </c>
      <c r="T2350" s="9">
        <f t="shared" si="207"/>
        <v>5352</v>
      </c>
    </row>
    <row r="2351" spans="1:20" ht="14.45" x14ac:dyDescent="0.3">
      <c r="A2351" s="9">
        <v>8</v>
      </c>
      <c r="B2351" s="9" t="s">
        <v>16</v>
      </c>
      <c r="C2351" s="9" t="s">
        <v>567</v>
      </c>
      <c r="D2351" s="9" t="s">
        <v>225</v>
      </c>
      <c r="E2351" s="9" t="s">
        <v>223</v>
      </c>
      <c r="F2351" s="9" t="s">
        <v>5</v>
      </c>
      <c r="G2351" s="9" t="s">
        <v>518</v>
      </c>
      <c r="H2351" s="9" t="s">
        <v>112</v>
      </c>
      <c r="I2351" s="9">
        <v>15</v>
      </c>
      <c r="J2351" s="9" t="s">
        <v>8</v>
      </c>
      <c r="K2351" s="9" t="s">
        <v>7</v>
      </c>
      <c r="L2351" s="9" t="s">
        <v>50</v>
      </c>
      <c r="M2351" s="9">
        <v>136657</v>
      </c>
      <c r="N2351" s="17" t="str">
        <f t="shared" si="204"/>
        <v>27_135-140</v>
      </c>
      <c r="O2351" s="17" t="str">
        <f t="shared" si="205"/>
        <v>13_130-140</v>
      </c>
      <c r="P2351" s="17" t="str">
        <f t="shared" si="206"/>
        <v>08_80&gt;</v>
      </c>
      <c r="Q2351" s="9" t="s">
        <v>957</v>
      </c>
      <c r="R2351" s="9" t="s">
        <v>954</v>
      </c>
      <c r="S2351" s="9">
        <f t="shared" si="208"/>
        <v>1093256</v>
      </c>
      <c r="T2351" s="9">
        <f t="shared" si="207"/>
        <v>14814</v>
      </c>
    </row>
    <row r="2352" spans="1:20" ht="14.45" x14ac:dyDescent="0.3">
      <c r="A2352" s="9">
        <v>1</v>
      </c>
      <c r="B2352" s="9" t="s">
        <v>284</v>
      </c>
      <c r="C2352" s="9" t="s">
        <v>389</v>
      </c>
      <c r="D2352" s="9" t="s">
        <v>228</v>
      </c>
      <c r="E2352" s="9" t="s">
        <v>223</v>
      </c>
      <c r="F2352" s="9" t="s">
        <v>1</v>
      </c>
      <c r="G2352" s="9" t="s">
        <v>97</v>
      </c>
      <c r="H2352" s="9" t="s">
        <v>2</v>
      </c>
      <c r="I2352" s="9">
        <v>14</v>
      </c>
      <c r="J2352" s="9" t="s">
        <v>8</v>
      </c>
      <c r="L2352" s="9" t="s">
        <v>50</v>
      </c>
      <c r="M2352" s="9">
        <v>55992</v>
      </c>
      <c r="N2352" s="17" t="str">
        <f t="shared" si="204"/>
        <v>11_55-60</v>
      </c>
      <c r="O2352" s="17" t="str">
        <f t="shared" si="205"/>
        <v>5_50-60</v>
      </c>
      <c r="P2352" s="17" t="str">
        <f t="shared" si="206"/>
        <v>05_50-60</v>
      </c>
      <c r="Q2352" s="9" t="s">
        <v>957</v>
      </c>
      <c r="R2352" s="9" t="s">
        <v>954</v>
      </c>
      <c r="S2352" s="9">
        <f t="shared" si="208"/>
        <v>55992</v>
      </c>
      <c r="T2352" s="9">
        <f t="shared" si="207"/>
        <v>759</v>
      </c>
    </row>
    <row r="2353" spans="1:20" ht="14.45" x14ac:dyDescent="0.3">
      <c r="A2353" s="9">
        <v>30</v>
      </c>
      <c r="B2353" s="9" t="s">
        <v>284</v>
      </c>
      <c r="C2353" s="9" t="s">
        <v>323</v>
      </c>
      <c r="D2353" s="9" t="s">
        <v>224</v>
      </c>
      <c r="E2353" s="9" t="s">
        <v>223</v>
      </c>
      <c r="F2353" s="9" t="s">
        <v>1</v>
      </c>
      <c r="G2353" s="9" t="s">
        <v>97</v>
      </c>
      <c r="H2353" s="9" t="s">
        <v>2</v>
      </c>
      <c r="I2353" s="9">
        <v>15</v>
      </c>
      <c r="J2353" s="9" t="s">
        <v>8</v>
      </c>
      <c r="L2353" s="9" t="s">
        <v>50</v>
      </c>
      <c r="M2353" s="9">
        <v>56750</v>
      </c>
      <c r="N2353" s="17" t="str">
        <f t="shared" si="204"/>
        <v>11_55-60</v>
      </c>
      <c r="O2353" s="17" t="str">
        <f t="shared" si="205"/>
        <v>5_50-60</v>
      </c>
      <c r="P2353" s="17" t="str">
        <f t="shared" si="206"/>
        <v>05_50-60</v>
      </c>
      <c r="Q2353" s="9" t="s">
        <v>957</v>
      </c>
      <c r="R2353" s="9" t="s">
        <v>954</v>
      </c>
      <c r="S2353" s="9">
        <f t="shared" si="208"/>
        <v>1702500</v>
      </c>
      <c r="T2353" s="9">
        <f t="shared" si="207"/>
        <v>23069</v>
      </c>
    </row>
    <row r="2354" spans="1:20" ht="14.45" x14ac:dyDescent="0.3">
      <c r="A2354" s="9">
        <v>1</v>
      </c>
      <c r="B2354" s="9" t="s">
        <v>284</v>
      </c>
      <c r="C2354" s="9" t="s">
        <v>609</v>
      </c>
      <c r="D2354" s="9" t="s">
        <v>224</v>
      </c>
      <c r="E2354" s="9" t="s">
        <v>223</v>
      </c>
      <c r="F2354" s="9" t="s">
        <v>1</v>
      </c>
      <c r="G2354" s="9" t="s">
        <v>303</v>
      </c>
      <c r="H2354" s="9" t="s">
        <v>2</v>
      </c>
      <c r="I2354" s="9">
        <v>15</v>
      </c>
      <c r="J2354" s="9" t="s">
        <v>8</v>
      </c>
      <c r="L2354" s="9" t="s">
        <v>50</v>
      </c>
      <c r="M2354" s="9">
        <v>55663</v>
      </c>
      <c r="N2354" s="17" t="str">
        <f t="shared" si="204"/>
        <v>11_55-60</v>
      </c>
      <c r="O2354" s="17" t="str">
        <f t="shared" si="205"/>
        <v>5_50-60</v>
      </c>
      <c r="P2354" s="17" t="str">
        <f t="shared" si="206"/>
        <v>05_50-60</v>
      </c>
      <c r="Q2354" s="9" t="s">
        <v>957</v>
      </c>
      <c r="R2354" s="9" t="s">
        <v>954</v>
      </c>
      <c r="S2354" s="9">
        <f t="shared" si="208"/>
        <v>55663</v>
      </c>
      <c r="T2354" s="9">
        <f t="shared" si="207"/>
        <v>754</v>
      </c>
    </row>
    <row r="2355" spans="1:20" ht="14.45" x14ac:dyDescent="0.3">
      <c r="A2355" s="9">
        <v>4</v>
      </c>
      <c r="B2355" s="9" t="s">
        <v>284</v>
      </c>
      <c r="C2355" s="9" t="s">
        <v>792</v>
      </c>
      <c r="D2355" s="9" t="s">
        <v>228</v>
      </c>
      <c r="E2355" s="9" t="s">
        <v>223</v>
      </c>
      <c r="F2355" s="9" t="s">
        <v>5</v>
      </c>
      <c r="G2355" s="9" t="s">
        <v>169</v>
      </c>
      <c r="H2355" s="9" t="s">
        <v>2</v>
      </c>
      <c r="I2355" s="9">
        <v>13</v>
      </c>
      <c r="J2355" s="9" t="s">
        <v>474</v>
      </c>
      <c r="K2355" s="9" t="s">
        <v>7</v>
      </c>
      <c r="L2355" s="9" t="s">
        <v>50</v>
      </c>
      <c r="M2355" s="9">
        <v>98386</v>
      </c>
      <c r="N2355" s="17" t="str">
        <f t="shared" si="204"/>
        <v>19_95-100</v>
      </c>
      <c r="O2355" s="17" t="str">
        <f t="shared" si="205"/>
        <v>9_90-100</v>
      </c>
      <c r="P2355" s="17" t="str">
        <f t="shared" si="206"/>
        <v>08_80&gt;</v>
      </c>
      <c r="Q2355" s="9" t="s">
        <v>957</v>
      </c>
      <c r="R2355" s="9" t="s">
        <v>954</v>
      </c>
      <c r="S2355" s="9">
        <f t="shared" si="208"/>
        <v>393544</v>
      </c>
      <c r="T2355" s="9">
        <f t="shared" si="207"/>
        <v>5333</v>
      </c>
    </row>
    <row r="2356" spans="1:20" ht="14.45" x14ac:dyDescent="0.3">
      <c r="A2356" s="9">
        <v>44</v>
      </c>
      <c r="B2356" s="9" t="s">
        <v>284</v>
      </c>
      <c r="C2356" s="9" t="s">
        <v>324</v>
      </c>
      <c r="D2356" s="9" t="s">
        <v>228</v>
      </c>
      <c r="E2356" s="9" t="s">
        <v>223</v>
      </c>
      <c r="F2356" s="9" t="s">
        <v>5</v>
      </c>
      <c r="G2356" s="9" t="s">
        <v>169</v>
      </c>
      <c r="H2356" s="9" t="s">
        <v>507</v>
      </c>
      <c r="I2356" s="9">
        <v>14</v>
      </c>
      <c r="J2356" s="9" t="s">
        <v>390</v>
      </c>
      <c r="L2356" s="9" t="s">
        <v>50</v>
      </c>
      <c r="M2356" s="9">
        <v>108781</v>
      </c>
      <c r="N2356" s="17" t="str">
        <f t="shared" si="204"/>
        <v>21_105-110</v>
      </c>
      <c r="O2356" s="17" t="str">
        <f t="shared" si="205"/>
        <v>10_100-110</v>
      </c>
      <c r="P2356" s="17" t="str">
        <f t="shared" si="206"/>
        <v>08_80&gt;</v>
      </c>
      <c r="Q2356" s="9" t="s">
        <v>957</v>
      </c>
      <c r="R2356" s="9" t="s">
        <v>954</v>
      </c>
      <c r="S2356" s="9">
        <f t="shared" si="208"/>
        <v>4786364</v>
      </c>
      <c r="T2356" s="9">
        <f t="shared" si="207"/>
        <v>64856</v>
      </c>
    </row>
    <row r="2357" spans="1:20" ht="14.45" x14ac:dyDescent="0.3">
      <c r="A2357" s="9">
        <v>1</v>
      </c>
      <c r="B2357" s="9" t="s">
        <v>630</v>
      </c>
      <c r="C2357" s="9" t="s">
        <v>1062</v>
      </c>
      <c r="D2357" s="9" t="s">
        <v>225</v>
      </c>
      <c r="E2357" s="9" t="s">
        <v>223</v>
      </c>
      <c r="F2357" s="9" t="s">
        <v>5</v>
      </c>
      <c r="G2357" s="9" t="s">
        <v>350</v>
      </c>
      <c r="H2357" s="9" t="s">
        <v>98</v>
      </c>
      <c r="I2357" s="9">
        <v>16</v>
      </c>
      <c r="J2357" s="9" t="s">
        <v>8</v>
      </c>
      <c r="L2357" s="9" t="s">
        <v>50</v>
      </c>
      <c r="M2357" s="9">
        <v>130894</v>
      </c>
      <c r="N2357" s="17" t="str">
        <f t="shared" si="204"/>
        <v>26_130-135</v>
      </c>
      <c r="O2357" s="17" t="str">
        <f t="shared" si="205"/>
        <v>13_130-140</v>
      </c>
      <c r="P2357" s="17" t="str">
        <f t="shared" si="206"/>
        <v>08_80&gt;</v>
      </c>
      <c r="Q2357" s="9" t="s">
        <v>957</v>
      </c>
      <c r="R2357" s="9" t="s">
        <v>954</v>
      </c>
      <c r="S2357" s="9">
        <f t="shared" si="208"/>
        <v>130894</v>
      </c>
      <c r="T2357" s="9">
        <f t="shared" si="207"/>
        <v>1774</v>
      </c>
    </row>
    <row r="2358" spans="1:20" ht="14.45" x14ac:dyDescent="0.3">
      <c r="A2358" s="9">
        <v>72</v>
      </c>
      <c r="B2358" s="9" t="s">
        <v>630</v>
      </c>
      <c r="C2358" s="9" t="s">
        <v>1063</v>
      </c>
      <c r="D2358" s="9" t="s">
        <v>228</v>
      </c>
      <c r="E2358" s="9" t="s">
        <v>223</v>
      </c>
      <c r="F2358" s="9" t="s">
        <v>5</v>
      </c>
      <c r="G2358" s="9" t="s">
        <v>518</v>
      </c>
      <c r="H2358" s="9" t="s">
        <v>2</v>
      </c>
      <c r="I2358" s="9">
        <v>14</v>
      </c>
      <c r="J2358" s="9" t="s">
        <v>8</v>
      </c>
      <c r="L2358" s="9" t="s">
        <v>50</v>
      </c>
      <c r="M2358" s="9">
        <v>84595</v>
      </c>
      <c r="N2358" s="17" t="str">
        <f t="shared" si="204"/>
        <v>16_80-85</v>
      </c>
      <c r="O2358" s="17" t="str">
        <f t="shared" si="205"/>
        <v>8_80-90</v>
      </c>
      <c r="P2358" s="17" t="str">
        <f t="shared" si="206"/>
        <v>08_80&gt;</v>
      </c>
      <c r="Q2358" s="9" t="s">
        <v>957</v>
      </c>
      <c r="R2358" s="9" t="s">
        <v>954</v>
      </c>
      <c r="S2358" s="9">
        <f t="shared" si="208"/>
        <v>6090840</v>
      </c>
      <c r="T2358" s="9">
        <f t="shared" si="207"/>
        <v>82532</v>
      </c>
    </row>
    <row r="2359" spans="1:20" ht="14.45" x14ac:dyDescent="0.3">
      <c r="A2359" s="9">
        <v>127</v>
      </c>
      <c r="B2359" s="9" t="s">
        <v>630</v>
      </c>
      <c r="C2359" s="9" t="s">
        <v>1064</v>
      </c>
      <c r="D2359" s="9" t="s">
        <v>228</v>
      </c>
      <c r="E2359" s="9" t="s">
        <v>223</v>
      </c>
      <c r="F2359" s="9" t="s">
        <v>1</v>
      </c>
      <c r="G2359" s="9" t="s">
        <v>97</v>
      </c>
      <c r="H2359" s="9" t="s">
        <v>2</v>
      </c>
      <c r="I2359" s="9">
        <v>14</v>
      </c>
      <c r="J2359" s="9" t="s">
        <v>8</v>
      </c>
      <c r="L2359" s="9" t="s">
        <v>50</v>
      </c>
      <c r="M2359" s="9">
        <v>54370</v>
      </c>
      <c r="N2359" s="17" t="str">
        <f t="shared" si="204"/>
        <v>10_50-55</v>
      </c>
      <c r="O2359" s="17" t="str">
        <f t="shared" si="205"/>
        <v>5_50-60</v>
      </c>
      <c r="P2359" s="17" t="str">
        <f t="shared" si="206"/>
        <v>05_50-60</v>
      </c>
      <c r="Q2359" s="9" t="s">
        <v>957</v>
      </c>
      <c r="R2359" s="9" t="s">
        <v>954</v>
      </c>
      <c r="S2359" s="9">
        <f t="shared" si="208"/>
        <v>6904990</v>
      </c>
      <c r="T2359" s="9">
        <f t="shared" si="207"/>
        <v>93564</v>
      </c>
    </row>
    <row r="2360" spans="1:20" ht="14.45" x14ac:dyDescent="0.3">
      <c r="A2360" s="9">
        <v>33</v>
      </c>
      <c r="B2360" s="9" t="s">
        <v>630</v>
      </c>
      <c r="C2360" s="9" t="s">
        <v>1065</v>
      </c>
      <c r="D2360" s="9" t="s">
        <v>224</v>
      </c>
      <c r="E2360" s="9" t="s">
        <v>223</v>
      </c>
      <c r="F2360" s="9" t="s">
        <v>5</v>
      </c>
      <c r="G2360" s="9" t="s">
        <v>518</v>
      </c>
      <c r="H2360" s="9" t="s">
        <v>2</v>
      </c>
      <c r="I2360" s="9">
        <v>15</v>
      </c>
      <c r="J2360" s="9" t="s">
        <v>8</v>
      </c>
      <c r="L2360" s="9" t="s">
        <v>50</v>
      </c>
      <c r="M2360" s="9">
        <v>88408</v>
      </c>
      <c r="N2360" s="17" t="str">
        <f t="shared" si="204"/>
        <v>17_85-90</v>
      </c>
      <c r="O2360" s="17" t="str">
        <f t="shared" si="205"/>
        <v>8_80-90</v>
      </c>
      <c r="P2360" s="17" t="str">
        <f t="shared" si="206"/>
        <v>08_80&gt;</v>
      </c>
      <c r="Q2360" s="9" t="s">
        <v>957</v>
      </c>
      <c r="R2360" s="9" t="s">
        <v>954</v>
      </c>
      <c r="S2360" s="9">
        <f t="shared" si="208"/>
        <v>2917464</v>
      </c>
      <c r="T2360" s="9">
        <f t="shared" si="207"/>
        <v>39532</v>
      </c>
    </row>
    <row r="2361" spans="1:20" ht="14.45" x14ac:dyDescent="0.3">
      <c r="A2361" s="9">
        <v>326</v>
      </c>
      <c r="B2361" s="9" t="s">
        <v>630</v>
      </c>
      <c r="C2361" s="9" t="s">
        <v>1066</v>
      </c>
      <c r="D2361" s="9" t="s">
        <v>224</v>
      </c>
      <c r="E2361" s="9" t="s">
        <v>223</v>
      </c>
      <c r="F2361" s="9" t="s">
        <v>1</v>
      </c>
      <c r="G2361" s="9" t="s">
        <v>97</v>
      </c>
      <c r="H2361" s="9" t="s">
        <v>2</v>
      </c>
      <c r="I2361" s="9">
        <v>15</v>
      </c>
      <c r="J2361" s="9" t="s">
        <v>8</v>
      </c>
      <c r="L2361" s="9" t="s">
        <v>50</v>
      </c>
      <c r="M2361" s="9">
        <v>61591</v>
      </c>
      <c r="N2361" s="17" t="str">
        <f t="shared" si="204"/>
        <v>12_60-65</v>
      </c>
      <c r="O2361" s="17" t="str">
        <f t="shared" si="205"/>
        <v>6_60-70</v>
      </c>
      <c r="P2361" s="17" t="str">
        <f t="shared" si="206"/>
        <v>06_60-70</v>
      </c>
      <c r="Q2361" s="9" t="s">
        <v>957</v>
      </c>
      <c r="R2361" s="9" t="s">
        <v>954</v>
      </c>
      <c r="S2361" s="9">
        <f t="shared" si="208"/>
        <v>20078666</v>
      </c>
      <c r="T2361" s="9">
        <f t="shared" si="207"/>
        <v>272069</v>
      </c>
    </row>
    <row r="2362" spans="1:20" ht="14.45" x14ac:dyDescent="0.3">
      <c r="A2362" s="9">
        <v>10</v>
      </c>
      <c r="B2362" s="9" t="s">
        <v>630</v>
      </c>
      <c r="C2362" s="9" t="s">
        <v>1072</v>
      </c>
      <c r="D2362" s="9" t="s">
        <v>224</v>
      </c>
      <c r="E2362" s="9" t="s">
        <v>223</v>
      </c>
      <c r="F2362" s="9" t="s">
        <v>1</v>
      </c>
      <c r="G2362" s="9" t="s">
        <v>97</v>
      </c>
      <c r="H2362" s="9" t="s">
        <v>2</v>
      </c>
      <c r="I2362" s="9">
        <v>16</v>
      </c>
      <c r="J2362" s="9" t="s">
        <v>8</v>
      </c>
      <c r="L2362" s="9" t="s">
        <v>50</v>
      </c>
      <c r="M2362" s="9">
        <v>67490</v>
      </c>
      <c r="N2362" s="17" t="str">
        <f t="shared" si="204"/>
        <v>13_65-70</v>
      </c>
      <c r="O2362" s="17" t="str">
        <f t="shared" si="205"/>
        <v>6_60-70</v>
      </c>
      <c r="P2362" s="17" t="str">
        <f t="shared" si="206"/>
        <v>06_60-70</v>
      </c>
      <c r="Q2362" s="9" t="s">
        <v>957</v>
      </c>
      <c r="R2362" s="9" t="s">
        <v>954</v>
      </c>
      <c r="S2362" s="9">
        <f t="shared" si="208"/>
        <v>674900</v>
      </c>
      <c r="T2362" s="9">
        <f t="shared" si="207"/>
        <v>9145</v>
      </c>
    </row>
    <row r="2363" spans="1:20" ht="14.45" x14ac:dyDescent="0.3">
      <c r="A2363" s="9">
        <v>22</v>
      </c>
      <c r="B2363" s="9" t="s">
        <v>630</v>
      </c>
      <c r="C2363" s="9" t="s">
        <v>1067</v>
      </c>
      <c r="D2363" s="9" t="s">
        <v>222</v>
      </c>
      <c r="E2363" s="9" t="s">
        <v>223</v>
      </c>
      <c r="F2363" s="9" t="s">
        <v>5</v>
      </c>
      <c r="G2363" s="9" t="s">
        <v>169</v>
      </c>
      <c r="H2363" s="9" t="s">
        <v>331</v>
      </c>
      <c r="I2363" s="9">
        <v>16</v>
      </c>
      <c r="J2363" s="9" t="s">
        <v>8</v>
      </c>
      <c r="L2363" s="9" t="s">
        <v>50</v>
      </c>
      <c r="M2363" s="9">
        <v>85617</v>
      </c>
      <c r="N2363" s="17" t="str">
        <f t="shared" ref="N2363:N2364" si="209">CONCATENATE(ROUNDDOWN(M2363/5000,0),"_",ROUNDDOWN(M2363/5000,0)*5,"-",ROUNDUP((M2363+1)/5000,0)*5)</f>
        <v>17_85-90</v>
      </c>
      <c r="O2363" s="17" t="str">
        <f t="shared" ref="O2363:O2364" si="210">CONCATENATE(ROUNDDOWN(M2363/10000,0),"_",ROUNDDOWN(M2363/10000,0)*10,"-",ROUNDUP((M2363+1)/10000,0)*10)</f>
        <v>8_80-90</v>
      </c>
      <c r="P2363" s="17" t="str">
        <f t="shared" ref="P2363:P2364" si="211">IF(M2363&lt;20000,"01_&lt;20",IF(M2363&lt;80000,CONCATENATE(IF((ROUNDDOWN(M2363/10000,0)+1)&lt;10,0,),ROUNDDOWN(M2363/10000,0),"_",ROUNDDOWN(M2363/10000,0)*10,"-",ROUNDUP((M2363+1)/10000,0)*10),"08_80&gt;"))</f>
        <v>08_80&gt;</v>
      </c>
      <c r="Q2363" s="9" t="s">
        <v>957</v>
      </c>
      <c r="R2363" s="9" t="s">
        <v>954</v>
      </c>
      <c r="S2363" s="9">
        <f t="shared" si="208"/>
        <v>1883574</v>
      </c>
      <c r="T2363" s="9">
        <f t="shared" si="207"/>
        <v>25523</v>
      </c>
    </row>
    <row r="2364" spans="1:20" ht="14.45" x14ac:dyDescent="0.3">
      <c r="A2364" s="9">
        <v>349</v>
      </c>
      <c r="B2364" s="9" t="s">
        <v>630</v>
      </c>
      <c r="C2364" s="9" t="s">
        <v>1068</v>
      </c>
      <c r="D2364" s="9" t="s">
        <v>224</v>
      </c>
      <c r="E2364" s="9" t="s">
        <v>223</v>
      </c>
      <c r="F2364" s="9" t="s">
        <v>1</v>
      </c>
      <c r="G2364" s="9" t="s">
        <v>303</v>
      </c>
      <c r="H2364" s="9" t="s">
        <v>2</v>
      </c>
      <c r="I2364" s="9">
        <v>16</v>
      </c>
      <c r="J2364" s="9" t="s">
        <v>8</v>
      </c>
      <c r="L2364" s="9" t="s">
        <v>50</v>
      </c>
      <c r="M2364" s="9">
        <v>73742</v>
      </c>
      <c r="N2364" s="17" t="str">
        <f t="shared" si="209"/>
        <v>14_70-75</v>
      </c>
      <c r="O2364" s="17" t="str">
        <f t="shared" si="210"/>
        <v>7_70-80</v>
      </c>
      <c r="P2364" s="17" t="str">
        <f t="shared" si="211"/>
        <v>07_70-80</v>
      </c>
      <c r="Q2364" s="9" t="s">
        <v>957</v>
      </c>
      <c r="R2364" s="9" t="s">
        <v>954</v>
      </c>
      <c r="S2364" s="9">
        <f t="shared" si="208"/>
        <v>25735958</v>
      </c>
      <c r="T2364" s="9">
        <f t="shared" si="207"/>
        <v>348726</v>
      </c>
    </row>
    <row r="2365" spans="1:20" ht="14.45" x14ac:dyDescent="0.3">
      <c r="A2365" s="9">
        <v>50</v>
      </c>
      <c r="B2365" s="9" t="s">
        <v>29</v>
      </c>
      <c r="C2365" s="9" t="s">
        <v>29</v>
      </c>
      <c r="D2365" s="9" t="s">
        <v>228</v>
      </c>
      <c r="E2365" s="9" t="s">
        <v>223</v>
      </c>
      <c r="F2365" s="9" t="s">
        <v>5</v>
      </c>
      <c r="G2365" s="9" t="s">
        <v>56</v>
      </c>
      <c r="H2365" s="9" t="s">
        <v>2</v>
      </c>
      <c r="I2365" s="9">
        <v>14</v>
      </c>
      <c r="J2365" s="9" t="s">
        <v>4</v>
      </c>
      <c r="L2365" s="9" t="s">
        <v>47</v>
      </c>
      <c r="M2365" s="9">
        <v>25400</v>
      </c>
      <c r="N2365" s="17" t="str">
        <f t="shared" ref="N2365:N2395" si="212">CONCATENATE(ROUNDDOWN(M2365/5000,0),"_",ROUNDDOWN(M2365/5000,0)*5,"-",ROUNDUP((M2365+1)/5000,0)*5)</f>
        <v>5_25-30</v>
      </c>
      <c r="O2365" s="17" t="str">
        <f t="shared" ref="O2365:O2395" si="213">CONCATENATE(ROUNDDOWN(M2365/10000,0),"_",ROUNDDOWN(M2365/10000,0)*10,"-",ROUNDUP((M2365+1)/10000,0)*10)</f>
        <v>2_20-30</v>
      </c>
      <c r="P2365" s="17" t="str">
        <f t="shared" ref="P2365:P2395" si="214">IF(M2365&lt;20000,"01_&lt;20",IF(M2365&lt;80000,CONCATENATE(IF((ROUNDDOWN(M2365/10000,0)+1)&lt;10,0,),ROUNDDOWN(M2365/10000,0),"_",ROUNDDOWN(M2365/10000,0)*10,"-",ROUNDUP((M2365+1)/10000,0)*10),"08_80&gt;"))</f>
        <v>02_20-30</v>
      </c>
      <c r="Q2365" s="9" t="s">
        <v>957</v>
      </c>
      <c r="R2365" s="9" t="s">
        <v>954</v>
      </c>
      <c r="S2365" s="9">
        <f t="shared" si="208"/>
        <v>1270000</v>
      </c>
      <c r="T2365" s="9">
        <f t="shared" si="207"/>
        <v>17209</v>
      </c>
    </row>
    <row r="2366" spans="1:20" ht="14.45" x14ac:dyDescent="0.3">
      <c r="A2366" s="9">
        <v>370</v>
      </c>
      <c r="B2366" s="9" t="s">
        <v>29</v>
      </c>
      <c r="C2366" s="9" t="s">
        <v>29</v>
      </c>
      <c r="D2366" s="9" t="s">
        <v>224</v>
      </c>
      <c r="E2366" s="9" t="s">
        <v>223</v>
      </c>
      <c r="F2366" s="9" t="s">
        <v>5</v>
      </c>
      <c r="G2366" s="9" t="s">
        <v>76</v>
      </c>
      <c r="H2366" s="9" t="s">
        <v>2</v>
      </c>
      <c r="I2366" s="9">
        <v>15</v>
      </c>
      <c r="L2366" s="9" t="s">
        <v>46</v>
      </c>
      <c r="M2366" s="9">
        <v>31000</v>
      </c>
      <c r="N2366" s="17" t="str">
        <f t="shared" si="212"/>
        <v>6_30-35</v>
      </c>
      <c r="O2366" s="17" t="str">
        <f t="shared" si="213"/>
        <v>3_30-40</v>
      </c>
      <c r="P2366" s="17" t="str">
        <f t="shared" si="214"/>
        <v>03_30-40</v>
      </c>
      <c r="Q2366" s="9" t="s">
        <v>957</v>
      </c>
      <c r="R2366" s="9" t="s">
        <v>954</v>
      </c>
      <c r="S2366" s="9">
        <f t="shared" si="208"/>
        <v>11470000</v>
      </c>
      <c r="T2366" s="9">
        <f t="shared" ref="T2366:T2395" si="215">ROUND(S2366/73.8,0)</f>
        <v>155420</v>
      </c>
    </row>
    <row r="2367" spans="1:20" ht="14.45" x14ac:dyDescent="0.3">
      <c r="A2367" s="9">
        <v>450</v>
      </c>
      <c r="B2367" s="9" t="s">
        <v>29</v>
      </c>
      <c r="C2367" s="9" t="s">
        <v>29</v>
      </c>
      <c r="D2367" s="9" t="s">
        <v>224</v>
      </c>
      <c r="E2367" s="9" t="s">
        <v>223</v>
      </c>
      <c r="F2367" s="9" t="s">
        <v>5</v>
      </c>
      <c r="G2367" s="9" t="s">
        <v>61</v>
      </c>
      <c r="H2367" s="9" t="s">
        <v>2</v>
      </c>
      <c r="I2367" s="9">
        <v>15</v>
      </c>
      <c r="L2367" s="9" t="s">
        <v>46</v>
      </c>
      <c r="M2367" s="9">
        <v>25400</v>
      </c>
      <c r="N2367" s="17" t="str">
        <f t="shared" si="212"/>
        <v>5_25-30</v>
      </c>
      <c r="O2367" s="17" t="str">
        <f t="shared" si="213"/>
        <v>2_20-30</v>
      </c>
      <c r="P2367" s="17" t="str">
        <f t="shared" si="214"/>
        <v>02_20-30</v>
      </c>
      <c r="Q2367" s="9" t="s">
        <v>957</v>
      </c>
      <c r="R2367" s="9" t="s">
        <v>954</v>
      </c>
      <c r="S2367" s="9">
        <f t="shared" si="208"/>
        <v>11430000</v>
      </c>
      <c r="T2367" s="9">
        <f t="shared" si="215"/>
        <v>154878</v>
      </c>
    </row>
    <row r="2368" spans="1:20" ht="14.45" x14ac:dyDescent="0.3">
      <c r="A2368" s="9">
        <v>50</v>
      </c>
      <c r="B2368" s="9" t="s">
        <v>29</v>
      </c>
      <c r="C2368" s="9" t="s">
        <v>29</v>
      </c>
      <c r="D2368" s="9" t="s">
        <v>224</v>
      </c>
      <c r="E2368" s="9" t="s">
        <v>223</v>
      </c>
      <c r="F2368" s="9" t="s">
        <v>5</v>
      </c>
      <c r="G2368" s="9" t="s">
        <v>798</v>
      </c>
      <c r="H2368" s="9" t="s">
        <v>2</v>
      </c>
      <c r="I2368" s="9">
        <v>15</v>
      </c>
      <c r="L2368" s="9" t="s">
        <v>46</v>
      </c>
      <c r="M2368" s="9">
        <v>23400</v>
      </c>
      <c r="N2368" s="17" t="str">
        <f t="shared" ref="N2368" si="216">CONCATENATE(ROUNDDOWN(M2368/5000,0),"_",ROUNDDOWN(M2368/5000,0)*5,"-",ROUNDUP((M2368+1)/5000,0)*5)</f>
        <v>4_20-25</v>
      </c>
      <c r="O2368" s="17" t="str">
        <f t="shared" ref="O2368" si="217">CONCATENATE(ROUNDDOWN(M2368/10000,0),"_",ROUNDDOWN(M2368/10000,0)*10,"-",ROUNDUP((M2368+1)/10000,0)*10)</f>
        <v>2_20-30</v>
      </c>
      <c r="P2368" s="17" t="str">
        <f t="shared" ref="P2368" si="218">IF(M2368&lt;20000,"01_&lt;20",IF(M2368&lt;80000,CONCATENATE(IF((ROUNDDOWN(M2368/10000,0)+1)&lt;10,0,),ROUNDDOWN(M2368/10000,0),"_",ROUNDDOWN(M2368/10000,0)*10,"-",ROUNDUP((M2368+1)/10000,0)*10),"08_80&gt;"))</f>
        <v>02_20-30</v>
      </c>
      <c r="Q2368" s="9" t="s">
        <v>957</v>
      </c>
      <c r="R2368" s="9" t="s">
        <v>954</v>
      </c>
      <c r="S2368" s="9">
        <f t="shared" si="208"/>
        <v>1170000</v>
      </c>
      <c r="T2368" s="9">
        <f t="shared" si="215"/>
        <v>15854</v>
      </c>
    </row>
    <row r="2369" spans="1:20" ht="14.45" x14ac:dyDescent="0.3">
      <c r="A2369" s="9">
        <v>340</v>
      </c>
      <c r="B2369" s="9" t="s">
        <v>29</v>
      </c>
      <c r="C2369" s="9" t="s">
        <v>29</v>
      </c>
      <c r="D2369" s="9" t="s">
        <v>224</v>
      </c>
      <c r="E2369" s="9" t="s">
        <v>223</v>
      </c>
      <c r="F2369" s="9" t="s">
        <v>5</v>
      </c>
      <c r="G2369" s="9" t="s">
        <v>93</v>
      </c>
      <c r="H2369" s="9" t="s">
        <v>2</v>
      </c>
      <c r="I2369" s="9">
        <v>15</v>
      </c>
      <c r="L2369" s="9" t="s">
        <v>50</v>
      </c>
      <c r="M2369" s="9">
        <v>35700</v>
      </c>
      <c r="N2369" s="17" t="str">
        <f t="shared" si="212"/>
        <v>7_35-40</v>
      </c>
      <c r="O2369" s="17" t="str">
        <f t="shared" si="213"/>
        <v>3_30-40</v>
      </c>
      <c r="P2369" s="17" t="str">
        <f t="shared" si="214"/>
        <v>03_30-40</v>
      </c>
      <c r="Q2369" s="9" t="s">
        <v>957</v>
      </c>
      <c r="R2369" s="9" t="s">
        <v>954</v>
      </c>
      <c r="S2369" s="9">
        <f t="shared" si="208"/>
        <v>12138000</v>
      </c>
      <c r="T2369" s="9">
        <f t="shared" si="215"/>
        <v>164472</v>
      </c>
    </row>
    <row r="2370" spans="1:20" ht="14.45" x14ac:dyDescent="0.3">
      <c r="A2370" s="9">
        <v>120</v>
      </c>
      <c r="B2370" s="9" t="s">
        <v>29</v>
      </c>
      <c r="C2370" s="9" t="s">
        <v>29</v>
      </c>
      <c r="D2370" s="9" t="s">
        <v>224</v>
      </c>
      <c r="E2370" s="9" t="s">
        <v>223</v>
      </c>
      <c r="F2370" s="9" t="s">
        <v>5</v>
      </c>
      <c r="G2370" s="9" t="s">
        <v>169</v>
      </c>
      <c r="H2370" s="9" t="s">
        <v>2</v>
      </c>
      <c r="I2370" s="9">
        <v>15</v>
      </c>
      <c r="L2370" s="9" t="s">
        <v>50</v>
      </c>
      <c r="M2370" s="9">
        <v>38000</v>
      </c>
      <c r="N2370" s="17" t="str">
        <f t="shared" si="212"/>
        <v>7_35-40</v>
      </c>
      <c r="O2370" s="17" t="str">
        <f t="shared" si="213"/>
        <v>3_30-40</v>
      </c>
      <c r="P2370" s="17" t="str">
        <f t="shared" si="214"/>
        <v>03_30-40</v>
      </c>
      <c r="Q2370" s="9" t="s">
        <v>957</v>
      </c>
      <c r="R2370" s="9" t="s">
        <v>954</v>
      </c>
      <c r="S2370" s="9">
        <f t="shared" si="208"/>
        <v>4560000</v>
      </c>
      <c r="T2370" s="9">
        <f t="shared" si="215"/>
        <v>61789</v>
      </c>
    </row>
    <row r="2371" spans="1:20" ht="14.45" x14ac:dyDescent="0.3">
      <c r="A2371" s="9">
        <v>30</v>
      </c>
      <c r="B2371" s="9" t="s">
        <v>29</v>
      </c>
      <c r="C2371" s="9" t="s">
        <v>29</v>
      </c>
      <c r="D2371" s="9" t="s">
        <v>224</v>
      </c>
      <c r="E2371" s="9" t="s">
        <v>223</v>
      </c>
      <c r="F2371" s="9" t="s">
        <v>5</v>
      </c>
      <c r="G2371" s="9" t="s">
        <v>182</v>
      </c>
      <c r="H2371" s="9" t="s">
        <v>2</v>
      </c>
      <c r="I2371" s="9">
        <v>15</v>
      </c>
      <c r="L2371" s="9" t="s">
        <v>50</v>
      </c>
      <c r="M2371" s="9">
        <v>38500</v>
      </c>
      <c r="N2371" s="17" t="str">
        <f t="shared" si="212"/>
        <v>7_35-40</v>
      </c>
      <c r="O2371" s="17" t="str">
        <f t="shared" si="213"/>
        <v>3_30-40</v>
      </c>
      <c r="P2371" s="17" t="str">
        <f t="shared" si="214"/>
        <v>03_30-40</v>
      </c>
      <c r="Q2371" s="9" t="s">
        <v>957</v>
      </c>
      <c r="R2371" s="9" t="s">
        <v>954</v>
      </c>
      <c r="S2371" s="9">
        <f t="shared" ref="S2371:S2434" si="219">M2371*A2371</f>
        <v>1155000</v>
      </c>
      <c r="T2371" s="9">
        <f t="shared" si="215"/>
        <v>15650</v>
      </c>
    </row>
    <row r="2372" spans="1:20" ht="14.45" x14ac:dyDescent="0.3">
      <c r="A2372" s="9">
        <v>110</v>
      </c>
      <c r="B2372" s="9" t="s">
        <v>29</v>
      </c>
      <c r="C2372" s="9" t="s">
        <v>29</v>
      </c>
      <c r="D2372" s="9" t="s">
        <v>222</v>
      </c>
      <c r="E2372" s="9" t="s">
        <v>223</v>
      </c>
      <c r="F2372" s="9" t="s">
        <v>1</v>
      </c>
      <c r="G2372" s="9" t="s">
        <v>97</v>
      </c>
      <c r="H2372" s="9" t="s">
        <v>2</v>
      </c>
      <c r="I2372" s="9">
        <v>15</v>
      </c>
      <c r="L2372" s="9" t="s">
        <v>50</v>
      </c>
      <c r="M2372" s="9">
        <v>35000</v>
      </c>
      <c r="N2372" s="17" t="str">
        <f t="shared" si="212"/>
        <v>7_35-40</v>
      </c>
      <c r="O2372" s="17" t="str">
        <f t="shared" si="213"/>
        <v>3_30-40</v>
      </c>
      <c r="P2372" s="17" t="str">
        <f t="shared" si="214"/>
        <v>03_30-40</v>
      </c>
      <c r="Q2372" s="9" t="s">
        <v>957</v>
      </c>
      <c r="R2372" s="9" t="s">
        <v>954</v>
      </c>
      <c r="S2372" s="9">
        <f t="shared" si="219"/>
        <v>3850000</v>
      </c>
      <c r="T2372" s="9">
        <f t="shared" si="215"/>
        <v>52168</v>
      </c>
    </row>
    <row r="2373" spans="1:20" ht="14.45" x14ac:dyDescent="0.3">
      <c r="A2373" s="9">
        <v>120</v>
      </c>
      <c r="B2373" s="9" t="s">
        <v>29</v>
      </c>
      <c r="C2373" s="9" t="s">
        <v>29</v>
      </c>
      <c r="D2373" s="9" t="s">
        <v>222</v>
      </c>
      <c r="E2373" s="9" t="s">
        <v>223</v>
      </c>
      <c r="F2373" s="9" t="s">
        <v>1</v>
      </c>
      <c r="G2373" s="9" t="s">
        <v>303</v>
      </c>
      <c r="H2373" s="9" t="s">
        <v>2</v>
      </c>
      <c r="I2373" s="9">
        <v>15</v>
      </c>
      <c r="L2373" s="9" t="s">
        <v>50</v>
      </c>
      <c r="M2373" s="9">
        <v>35000</v>
      </c>
      <c r="N2373" s="17" t="str">
        <f t="shared" si="212"/>
        <v>7_35-40</v>
      </c>
      <c r="O2373" s="17" t="str">
        <f t="shared" si="213"/>
        <v>3_30-40</v>
      </c>
      <c r="P2373" s="17" t="str">
        <f t="shared" si="214"/>
        <v>03_30-40</v>
      </c>
      <c r="Q2373" s="9" t="s">
        <v>957</v>
      </c>
      <c r="R2373" s="9" t="s">
        <v>954</v>
      </c>
      <c r="S2373" s="9">
        <f t="shared" si="219"/>
        <v>4200000</v>
      </c>
      <c r="T2373" s="9">
        <f t="shared" si="215"/>
        <v>56911</v>
      </c>
    </row>
    <row r="2374" spans="1:20" ht="14.45" x14ac:dyDescent="0.3">
      <c r="A2374" s="9">
        <v>120</v>
      </c>
      <c r="B2374" s="9" t="s">
        <v>29</v>
      </c>
      <c r="C2374" s="9" t="s">
        <v>29</v>
      </c>
      <c r="D2374" s="9" t="s">
        <v>222</v>
      </c>
      <c r="E2374" s="9" t="s">
        <v>223</v>
      </c>
      <c r="F2374" s="9" t="s">
        <v>1</v>
      </c>
      <c r="G2374" s="9" t="s">
        <v>823</v>
      </c>
      <c r="H2374" s="9" t="s">
        <v>2</v>
      </c>
      <c r="I2374" s="9">
        <v>15</v>
      </c>
      <c r="L2374" s="9" t="s">
        <v>50</v>
      </c>
      <c r="M2374" s="9">
        <v>35000</v>
      </c>
      <c r="N2374" s="17" t="str">
        <f t="shared" ref="N2374" si="220">CONCATENATE(ROUNDDOWN(M2374/5000,0),"_",ROUNDDOWN(M2374/5000,0)*5,"-",ROUNDUP((M2374+1)/5000,0)*5)</f>
        <v>7_35-40</v>
      </c>
      <c r="O2374" s="17" t="str">
        <f t="shared" ref="O2374" si="221">CONCATENATE(ROUNDDOWN(M2374/10000,0),"_",ROUNDDOWN(M2374/10000,0)*10,"-",ROUNDUP((M2374+1)/10000,0)*10)</f>
        <v>3_30-40</v>
      </c>
      <c r="P2374" s="17" t="str">
        <f t="shared" ref="P2374" si="222">IF(M2374&lt;20000,"01_&lt;20",IF(M2374&lt;80000,CONCATENATE(IF((ROUNDDOWN(M2374/10000,0)+1)&lt;10,0,),ROUNDDOWN(M2374/10000,0),"_",ROUNDDOWN(M2374/10000,0)*10,"-",ROUNDUP((M2374+1)/10000,0)*10),"08_80&gt;"))</f>
        <v>03_30-40</v>
      </c>
      <c r="Q2374" s="9" t="s">
        <v>957</v>
      </c>
      <c r="R2374" s="9" t="s">
        <v>954</v>
      </c>
      <c r="S2374" s="9">
        <f t="shared" si="219"/>
        <v>4200000</v>
      </c>
      <c r="T2374" s="9">
        <f t="shared" si="215"/>
        <v>56911</v>
      </c>
    </row>
    <row r="2375" spans="1:20" ht="14.45" x14ac:dyDescent="0.3">
      <c r="A2375" s="9">
        <v>70</v>
      </c>
      <c r="B2375" s="9" t="s">
        <v>29</v>
      </c>
      <c r="C2375" s="9" t="s">
        <v>29</v>
      </c>
      <c r="D2375" s="9" t="s">
        <v>225</v>
      </c>
      <c r="E2375" s="9" t="s">
        <v>223</v>
      </c>
      <c r="F2375" s="9" t="s">
        <v>5</v>
      </c>
      <c r="G2375" s="9" t="s">
        <v>75</v>
      </c>
      <c r="H2375" s="9" t="s">
        <v>995</v>
      </c>
      <c r="I2375" s="9">
        <v>15</v>
      </c>
      <c r="L2375" s="9" t="s">
        <v>50</v>
      </c>
      <c r="M2375" s="9">
        <v>61000</v>
      </c>
      <c r="N2375" s="17" t="str">
        <f t="shared" si="212"/>
        <v>12_60-65</v>
      </c>
      <c r="O2375" s="17" t="str">
        <f t="shared" si="213"/>
        <v>6_60-70</v>
      </c>
      <c r="P2375" s="17" t="str">
        <f t="shared" si="214"/>
        <v>06_60-70</v>
      </c>
      <c r="Q2375" s="9" t="s">
        <v>957</v>
      </c>
      <c r="R2375" s="9" t="s">
        <v>954</v>
      </c>
      <c r="S2375" s="9">
        <f t="shared" si="219"/>
        <v>4270000</v>
      </c>
      <c r="T2375" s="9">
        <f t="shared" si="215"/>
        <v>57859</v>
      </c>
    </row>
    <row r="2376" spans="1:20" ht="14.45" x14ac:dyDescent="0.3">
      <c r="A2376" s="9">
        <v>10</v>
      </c>
      <c r="B2376" s="9" t="s">
        <v>29</v>
      </c>
      <c r="C2376" s="9" t="s">
        <v>29</v>
      </c>
      <c r="D2376" s="9" t="s">
        <v>225</v>
      </c>
      <c r="E2376" s="9" t="s">
        <v>223</v>
      </c>
      <c r="F2376" s="9" t="s">
        <v>1</v>
      </c>
      <c r="G2376" s="9" t="s">
        <v>661</v>
      </c>
      <c r="H2376" s="9" t="s">
        <v>994</v>
      </c>
      <c r="I2376" s="9">
        <v>15</v>
      </c>
      <c r="L2376" s="9" t="s">
        <v>50</v>
      </c>
      <c r="M2376" s="9">
        <v>61000</v>
      </c>
      <c r="N2376" s="17" t="str">
        <f t="shared" ref="N2376" si="223">CONCATENATE(ROUNDDOWN(M2376/5000,0),"_",ROUNDDOWN(M2376/5000,0)*5,"-",ROUNDUP((M2376+1)/5000,0)*5)</f>
        <v>12_60-65</v>
      </c>
      <c r="O2376" s="17" t="str">
        <f t="shared" ref="O2376" si="224">CONCATENATE(ROUNDDOWN(M2376/10000,0),"_",ROUNDDOWN(M2376/10000,0)*10,"-",ROUNDUP((M2376+1)/10000,0)*10)</f>
        <v>6_60-70</v>
      </c>
      <c r="P2376" s="17" t="str">
        <f t="shared" ref="P2376" si="225">IF(M2376&lt;20000,"01_&lt;20",IF(M2376&lt;80000,CONCATENATE(IF((ROUNDDOWN(M2376/10000,0)+1)&lt;10,0,),ROUNDDOWN(M2376/10000,0),"_",ROUNDDOWN(M2376/10000,0)*10,"-",ROUNDUP((M2376+1)/10000,0)*10),"08_80&gt;"))</f>
        <v>06_60-70</v>
      </c>
      <c r="Q2376" s="9" t="s">
        <v>957</v>
      </c>
      <c r="R2376" s="9" t="s">
        <v>954</v>
      </c>
      <c r="S2376" s="9">
        <f t="shared" si="219"/>
        <v>610000</v>
      </c>
      <c r="T2376" s="9">
        <f t="shared" si="215"/>
        <v>8266</v>
      </c>
    </row>
    <row r="2377" spans="1:20" ht="14.45" x14ac:dyDescent="0.3">
      <c r="A2377" s="9">
        <v>15</v>
      </c>
      <c r="B2377" s="9" t="s">
        <v>29</v>
      </c>
      <c r="C2377" s="9" t="s">
        <v>29</v>
      </c>
      <c r="D2377" s="9" t="s">
        <v>225</v>
      </c>
      <c r="E2377" s="9" t="s">
        <v>223</v>
      </c>
      <c r="F2377" s="9" t="s">
        <v>5</v>
      </c>
      <c r="G2377" s="9" t="s">
        <v>657</v>
      </c>
      <c r="H2377" s="9" t="s">
        <v>994</v>
      </c>
      <c r="I2377" s="9">
        <v>15</v>
      </c>
      <c r="L2377" s="9" t="s">
        <v>50</v>
      </c>
      <c r="M2377" s="9">
        <v>61000</v>
      </c>
      <c r="N2377" s="17" t="str">
        <f t="shared" ref="N2377" si="226">CONCATENATE(ROUNDDOWN(M2377/5000,0),"_",ROUNDDOWN(M2377/5000,0)*5,"-",ROUNDUP((M2377+1)/5000,0)*5)</f>
        <v>12_60-65</v>
      </c>
      <c r="O2377" s="17" t="str">
        <f t="shared" ref="O2377" si="227">CONCATENATE(ROUNDDOWN(M2377/10000,0),"_",ROUNDDOWN(M2377/10000,0)*10,"-",ROUNDUP((M2377+1)/10000,0)*10)</f>
        <v>6_60-70</v>
      </c>
      <c r="P2377" s="17" t="str">
        <f t="shared" ref="P2377" si="228">IF(M2377&lt;20000,"01_&lt;20",IF(M2377&lt;80000,CONCATENATE(IF((ROUNDDOWN(M2377/10000,0)+1)&lt;10,0,),ROUNDDOWN(M2377/10000,0),"_",ROUNDDOWN(M2377/10000,0)*10,"-",ROUNDUP((M2377+1)/10000,0)*10),"08_80&gt;"))</f>
        <v>06_60-70</v>
      </c>
      <c r="Q2377" s="9" t="s">
        <v>957</v>
      </c>
      <c r="R2377" s="9" t="s">
        <v>954</v>
      </c>
      <c r="S2377" s="9">
        <f t="shared" si="219"/>
        <v>915000</v>
      </c>
      <c r="T2377" s="9">
        <f t="shared" si="215"/>
        <v>12398</v>
      </c>
    </row>
    <row r="2378" spans="1:20" ht="14.45" x14ac:dyDescent="0.3">
      <c r="A2378" s="9">
        <v>160</v>
      </c>
      <c r="B2378" s="9" t="s">
        <v>29</v>
      </c>
      <c r="C2378" s="9" t="s">
        <v>29</v>
      </c>
      <c r="D2378" s="9" t="s">
        <v>228</v>
      </c>
      <c r="E2378" s="9" t="s">
        <v>223</v>
      </c>
      <c r="F2378" s="9" t="s">
        <v>5</v>
      </c>
      <c r="G2378" s="9" t="s">
        <v>56</v>
      </c>
      <c r="H2378" s="9" t="s">
        <v>2</v>
      </c>
      <c r="I2378" s="9">
        <v>13</v>
      </c>
      <c r="K2378" s="9" t="s">
        <v>7</v>
      </c>
      <c r="L2378" s="9" t="s">
        <v>47</v>
      </c>
      <c r="M2378" s="9">
        <v>28600</v>
      </c>
      <c r="N2378" s="17" t="str">
        <f t="shared" si="212"/>
        <v>5_25-30</v>
      </c>
      <c r="O2378" s="17" t="str">
        <f t="shared" si="213"/>
        <v>2_20-30</v>
      </c>
      <c r="P2378" s="17" t="str">
        <f t="shared" si="214"/>
        <v>02_20-30</v>
      </c>
      <c r="Q2378" s="9" t="s">
        <v>957</v>
      </c>
      <c r="R2378" s="9" t="s">
        <v>954</v>
      </c>
      <c r="S2378" s="9">
        <f t="shared" si="219"/>
        <v>4576000</v>
      </c>
      <c r="T2378" s="9">
        <f t="shared" si="215"/>
        <v>62005</v>
      </c>
    </row>
    <row r="2379" spans="1:20" ht="14.45" x14ac:dyDescent="0.3">
      <c r="A2379" s="9">
        <v>830</v>
      </c>
      <c r="B2379" s="9" t="s">
        <v>29</v>
      </c>
      <c r="C2379" s="9" t="s">
        <v>29</v>
      </c>
      <c r="D2379" s="9" t="s">
        <v>228</v>
      </c>
      <c r="E2379" s="9" t="s">
        <v>223</v>
      </c>
      <c r="F2379" s="9" t="s">
        <v>5</v>
      </c>
      <c r="G2379" s="9" t="s">
        <v>76</v>
      </c>
      <c r="H2379" s="9" t="s">
        <v>2</v>
      </c>
      <c r="I2379" s="9">
        <v>13</v>
      </c>
      <c r="L2379" s="9" t="s">
        <v>46</v>
      </c>
      <c r="M2379" s="9">
        <v>25400</v>
      </c>
      <c r="N2379" s="17" t="str">
        <f t="shared" si="212"/>
        <v>5_25-30</v>
      </c>
      <c r="O2379" s="17" t="str">
        <f t="shared" si="213"/>
        <v>2_20-30</v>
      </c>
      <c r="P2379" s="17" t="str">
        <f t="shared" si="214"/>
        <v>02_20-30</v>
      </c>
      <c r="Q2379" s="9" t="s">
        <v>957</v>
      </c>
      <c r="R2379" s="9" t="s">
        <v>954</v>
      </c>
      <c r="S2379" s="9">
        <f t="shared" si="219"/>
        <v>21082000</v>
      </c>
      <c r="T2379" s="9">
        <f t="shared" si="215"/>
        <v>285664</v>
      </c>
    </row>
    <row r="2380" spans="1:20" ht="14.45" x14ac:dyDescent="0.3">
      <c r="A2380" s="9">
        <v>10</v>
      </c>
      <c r="B2380" s="9" t="s">
        <v>29</v>
      </c>
      <c r="C2380" s="9" t="s">
        <v>29</v>
      </c>
      <c r="D2380" s="9" t="s">
        <v>228</v>
      </c>
      <c r="E2380" s="9" t="s">
        <v>223</v>
      </c>
      <c r="F2380" s="9" t="s">
        <v>5</v>
      </c>
      <c r="G2380" s="9" t="s">
        <v>169</v>
      </c>
      <c r="H2380" s="9" t="s">
        <v>2</v>
      </c>
      <c r="I2380" s="9">
        <v>13</v>
      </c>
      <c r="L2380" s="9" t="s">
        <v>50</v>
      </c>
      <c r="M2380" s="9">
        <v>31000</v>
      </c>
      <c r="N2380" s="17" t="str">
        <f t="shared" si="212"/>
        <v>6_30-35</v>
      </c>
      <c r="O2380" s="17" t="str">
        <f t="shared" si="213"/>
        <v>3_30-40</v>
      </c>
      <c r="P2380" s="17" t="str">
        <f t="shared" si="214"/>
        <v>03_30-40</v>
      </c>
      <c r="Q2380" s="9" t="s">
        <v>957</v>
      </c>
      <c r="R2380" s="9" t="s">
        <v>954</v>
      </c>
      <c r="S2380" s="9">
        <f t="shared" si="219"/>
        <v>310000</v>
      </c>
      <c r="T2380" s="9">
        <f t="shared" si="215"/>
        <v>4201</v>
      </c>
    </row>
    <row r="2381" spans="1:20" ht="14.45" x14ac:dyDescent="0.3">
      <c r="A2381" s="9">
        <v>50</v>
      </c>
      <c r="B2381" s="9" t="s">
        <v>29</v>
      </c>
      <c r="C2381" s="9" t="s">
        <v>29</v>
      </c>
      <c r="D2381" s="9" t="s">
        <v>228</v>
      </c>
      <c r="E2381" s="9" t="s">
        <v>223</v>
      </c>
      <c r="F2381" s="9" t="s">
        <v>5</v>
      </c>
      <c r="G2381" s="9" t="s">
        <v>93</v>
      </c>
      <c r="H2381" s="9" t="s">
        <v>2</v>
      </c>
      <c r="I2381" s="9">
        <v>14</v>
      </c>
      <c r="L2381" s="9" t="s">
        <v>50</v>
      </c>
      <c r="M2381" s="9">
        <v>29000</v>
      </c>
      <c r="N2381" s="17" t="str">
        <f t="shared" si="212"/>
        <v>5_25-30</v>
      </c>
      <c r="O2381" s="17" t="str">
        <f t="shared" si="213"/>
        <v>2_20-30</v>
      </c>
      <c r="P2381" s="17" t="str">
        <f t="shared" si="214"/>
        <v>02_20-30</v>
      </c>
      <c r="Q2381" s="9" t="s">
        <v>957</v>
      </c>
      <c r="R2381" s="9" t="s">
        <v>954</v>
      </c>
      <c r="S2381" s="9">
        <f t="shared" si="219"/>
        <v>1450000</v>
      </c>
      <c r="T2381" s="9">
        <f t="shared" si="215"/>
        <v>19648</v>
      </c>
    </row>
    <row r="2382" spans="1:20" ht="14.45" x14ac:dyDescent="0.3">
      <c r="A2382" s="9">
        <v>20</v>
      </c>
      <c r="B2382" s="9" t="s">
        <v>29</v>
      </c>
      <c r="C2382" s="9" t="s">
        <v>29</v>
      </c>
      <c r="D2382" s="9" t="s">
        <v>228</v>
      </c>
      <c r="E2382" s="9" t="s">
        <v>223</v>
      </c>
      <c r="F2382" s="9" t="s">
        <v>5</v>
      </c>
      <c r="G2382" s="9" t="s">
        <v>76</v>
      </c>
      <c r="H2382" s="9" t="s">
        <v>2</v>
      </c>
      <c r="I2382" s="9">
        <v>14</v>
      </c>
      <c r="L2382" s="9" t="s">
        <v>46</v>
      </c>
      <c r="M2382" s="9">
        <v>28300</v>
      </c>
      <c r="N2382" s="17" t="str">
        <f t="shared" si="212"/>
        <v>5_25-30</v>
      </c>
      <c r="O2382" s="17" t="str">
        <f t="shared" si="213"/>
        <v>2_20-30</v>
      </c>
      <c r="P2382" s="17" t="str">
        <f t="shared" si="214"/>
        <v>02_20-30</v>
      </c>
      <c r="Q2382" s="9" t="s">
        <v>957</v>
      </c>
      <c r="R2382" s="9" t="s">
        <v>954</v>
      </c>
      <c r="S2382" s="9">
        <f t="shared" si="219"/>
        <v>566000</v>
      </c>
      <c r="T2382" s="9">
        <f t="shared" si="215"/>
        <v>7669</v>
      </c>
    </row>
    <row r="2383" spans="1:20" ht="14.45" x14ac:dyDescent="0.3">
      <c r="A2383" s="9">
        <v>90</v>
      </c>
      <c r="B2383" s="9" t="s">
        <v>29</v>
      </c>
      <c r="C2383" s="9" t="s">
        <v>29</v>
      </c>
      <c r="D2383" s="9" t="s">
        <v>228</v>
      </c>
      <c r="E2383" s="9" t="s">
        <v>223</v>
      </c>
      <c r="F2383" s="9" t="s">
        <v>1</v>
      </c>
      <c r="G2383" s="9" t="s">
        <v>59</v>
      </c>
      <c r="H2383" s="9" t="s">
        <v>2</v>
      </c>
      <c r="I2383" s="9">
        <v>14</v>
      </c>
      <c r="L2383" s="9" t="s">
        <v>50</v>
      </c>
      <c r="M2383" s="9">
        <v>27300</v>
      </c>
      <c r="N2383" s="17" t="str">
        <f t="shared" si="212"/>
        <v>5_25-30</v>
      </c>
      <c r="O2383" s="17" t="str">
        <f t="shared" si="213"/>
        <v>2_20-30</v>
      </c>
      <c r="P2383" s="17" t="str">
        <f t="shared" si="214"/>
        <v>02_20-30</v>
      </c>
      <c r="Q2383" s="9" t="s">
        <v>957</v>
      </c>
      <c r="R2383" s="9" t="s">
        <v>954</v>
      </c>
      <c r="S2383" s="9">
        <f t="shared" si="219"/>
        <v>2457000</v>
      </c>
      <c r="T2383" s="9">
        <f t="shared" si="215"/>
        <v>33293</v>
      </c>
    </row>
    <row r="2384" spans="1:20" ht="14.45" x14ac:dyDescent="0.3">
      <c r="A2384" s="9">
        <v>670</v>
      </c>
      <c r="B2384" s="9" t="s">
        <v>29</v>
      </c>
      <c r="C2384" s="9" t="s">
        <v>29</v>
      </c>
      <c r="D2384" s="9" t="s">
        <v>228</v>
      </c>
      <c r="E2384" s="9" t="s">
        <v>223</v>
      </c>
      <c r="F2384" s="9" t="s">
        <v>5</v>
      </c>
      <c r="G2384" s="9" t="s">
        <v>61</v>
      </c>
      <c r="H2384" s="9" t="s">
        <v>2</v>
      </c>
      <c r="I2384" s="9">
        <v>14</v>
      </c>
      <c r="L2384" s="9" t="s">
        <v>46</v>
      </c>
      <c r="M2384" s="9">
        <v>24500</v>
      </c>
      <c r="N2384" s="17" t="str">
        <f t="shared" si="212"/>
        <v>4_20-25</v>
      </c>
      <c r="O2384" s="17" t="str">
        <f t="shared" si="213"/>
        <v>2_20-30</v>
      </c>
      <c r="P2384" s="17" t="str">
        <f t="shared" si="214"/>
        <v>02_20-30</v>
      </c>
      <c r="Q2384" s="9" t="s">
        <v>957</v>
      </c>
      <c r="R2384" s="9" t="s">
        <v>954</v>
      </c>
      <c r="S2384" s="9">
        <f t="shared" si="219"/>
        <v>16415000</v>
      </c>
      <c r="T2384" s="9">
        <f t="shared" si="215"/>
        <v>222425</v>
      </c>
    </row>
    <row r="2385" spans="1:20" ht="14.45" x14ac:dyDescent="0.3">
      <c r="A2385" s="9">
        <v>75</v>
      </c>
      <c r="B2385" s="9" t="s">
        <v>29</v>
      </c>
      <c r="C2385" s="9" t="s">
        <v>29</v>
      </c>
      <c r="D2385" s="9" t="s">
        <v>228</v>
      </c>
      <c r="E2385" s="9" t="s">
        <v>223</v>
      </c>
      <c r="F2385" s="9" t="s">
        <v>5</v>
      </c>
      <c r="G2385" s="9" t="s">
        <v>798</v>
      </c>
      <c r="H2385" s="9" t="s">
        <v>2</v>
      </c>
      <c r="I2385" s="9">
        <v>14</v>
      </c>
      <c r="L2385" s="9" t="s">
        <v>46</v>
      </c>
      <c r="M2385" s="9">
        <v>24500</v>
      </c>
      <c r="N2385" s="17" t="str">
        <f t="shared" ref="N2385" si="229">CONCATENATE(ROUNDDOWN(M2385/5000,0),"_",ROUNDDOWN(M2385/5000,0)*5,"-",ROUNDUP((M2385+1)/5000,0)*5)</f>
        <v>4_20-25</v>
      </c>
      <c r="O2385" s="17" t="str">
        <f t="shared" ref="O2385" si="230">CONCATENATE(ROUNDDOWN(M2385/10000,0),"_",ROUNDDOWN(M2385/10000,0)*10,"-",ROUNDUP((M2385+1)/10000,0)*10)</f>
        <v>2_20-30</v>
      </c>
      <c r="P2385" s="17" t="str">
        <f t="shared" ref="P2385" si="231">IF(M2385&lt;20000,"01_&lt;20",IF(M2385&lt;80000,CONCATENATE(IF((ROUNDDOWN(M2385/10000,0)+1)&lt;10,0,),ROUNDDOWN(M2385/10000,0),"_",ROUNDDOWN(M2385/10000,0)*10,"-",ROUNDUP((M2385+1)/10000,0)*10),"08_80&gt;"))</f>
        <v>02_20-30</v>
      </c>
      <c r="Q2385" s="9" t="s">
        <v>957</v>
      </c>
      <c r="R2385" s="9" t="s">
        <v>954</v>
      </c>
      <c r="S2385" s="9">
        <f t="shared" si="219"/>
        <v>1837500</v>
      </c>
      <c r="T2385" s="9">
        <f t="shared" si="215"/>
        <v>24898</v>
      </c>
    </row>
    <row r="2386" spans="1:20" ht="14.45" x14ac:dyDescent="0.3">
      <c r="A2386" s="9">
        <v>150</v>
      </c>
      <c r="B2386" s="9" t="s">
        <v>29</v>
      </c>
      <c r="C2386" s="9" t="s">
        <v>29</v>
      </c>
      <c r="D2386" s="9" t="s">
        <v>228</v>
      </c>
      <c r="E2386" s="9" t="s">
        <v>223</v>
      </c>
      <c r="F2386" s="9" t="s">
        <v>5</v>
      </c>
      <c r="G2386" s="9" t="s">
        <v>56</v>
      </c>
      <c r="H2386" s="9" t="s">
        <v>2</v>
      </c>
      <c r="I2386" s="9">
        <v>14</v>
      </c>
      <c r="L2386" s="9" t="s">
        <v>47</v>
      </c>
      <c r="M2386" s="9">
        <v>19900</v>
      </c>
      <c r="N2386" s="17" t="str">
        <f t="shared" si="212"/>
        <v>3_15-20</v>
      </c>
      <c r="O2386" s="17" t="str">
        <f t="shared" si="213"/>
        <v>1_10-20</v>
      </c>
      <c r="P2386" s="17" t="str">
        <f t="shared" si="214"/>
        <v>01_&lt;20</v>
      </c>
      <c r="Q2386" s="9" t="s">
        <v>957</v>
      </c>
      <c r="R2386" s="9" t="s">
        <v>954</v>
      </c>
      <c r="S2386" s="9">
        <f t="shared" si="219"/>
        <v>2985000</v>
      </c>
      <c r="T2386" s="9">
        <f t="shared" si="215"/>
        <v>40447</v>
      </c>
    </row>
    <row r="2387" spans="1:20" ht="14.45" x14ac:dyDescent="0.3">
      <c r="A2387" s="9">
        <v>120</v>
      </c>
      <c r="B2387" s="9" t="s">
        <v>29</v>
      </c>
      <c r="C2387" s="9" t="s">
        <v>29</v>
      </c>
      <c r="D2387" s="9" t="s">
        <v>228</v>
      </c>
      <c r="E2387" s="9" t="s">
        <v>223</v>
      </c>
      <c r="F2387" s="9" t="s">
        <v>5</v>
      </c>
      <c r="G2387" s="9" t="s">
        <v>182</v>
      </c>
      <c r="H2387" s="9" t="s">
        <v>2</v>
      </c>
      <c r="I2387" s="9">
        <v>13</v>
      </c>
      <c r="L2387" s="9" t="s">
        <v>50</v>
      </c>
      <c r="M2387" s="9">
        <v>55000</v>
      </c>
      <c r="N2387" s="17" t="str">
        <f t="shared" si="212"/>
        <v>11_55-60</v>
      </c>
      <c r="O2387" s="17" t="str">
        <f t="shared" si="213"/>
        <v>5_50-60</v>
      </c>
      <c r="P2387" s="17" t="str">
        <f t="shared" si="214"/>
        <v>05_50-60</v>
      </c>
      <c r="Q2387" s="9" t="s">
        <v>957</v>
      </c>
      <c r="R2387" s="9" t="s">
        <v>954</v>
      </c>
      <c r="S2387" s="9">
        <f t="shared" si="219"/>
        <v>6600000</v>
      </c>
      <c r="T2387" s="9">
        <f t="shared" si="215"/>
        <v>89431</v>
      </c>
    </row>
    <row r="2388" spans="1:20" ht="14.45" x14ac:dyDescent="0.3">
      <c r="A2388" s="9">
        <v>150</v>
      </c>
      <c r="B2388" s="9" t="s">
        <v>29</v>
      </c>
      <c r="C2388" s="9" t="s">
        <v>29</v>
      </c>
      <c r="D2388" s="9" t="s">
        <v>228</v>
      </c>
      <c r="E2388" s="9" t="s">
        <v>223</v>
      </c>
      <c r="F2388" s="9" t="s">
        <v>5</v>
      </c>
      <c r="G2388" s="9" t="s">
        <v>182</v>
      </c>
      <c r="H2388" s="9" t="s">
        <v>2</v>
      </c>
      <c r="I2388" s="9">
        <v>14</v>
      </c>
      <c r="L2388" s="9" t="s">
        <v>50</v>
      </c>
      <c r="M2388" s="9">
        <v>45000</v>
      </c>
      <c r="N2388" s="17" t="str">
        <f t="shared" si="212"/>
        <v>9_45-50</v>
      </c>
      <c r="O2388" s="17" t="str">
        <f t="shared" si="213"/>
        <v>4_40-50</v>
      </c>
      <c r="P2388" s="17" t="str">
        <f t="shared" si="214"/>
        <v>04_40-50</v>
      </c>
      <c r="Q2388" s="9" t="s">
        <v>957</v>
      </c>
      <c r="R2388" s="9" t="s">
        <v>954</v>
      </c>
      <c r="S2388" s="9">
        <f t="shared" si="219"/>
        <v>6750000</v>
      </c>
      <c r="T2388" s="9">
        <f t="shared" si="215"/>
        <v>91463</v>
      </c>
    </row>
    <row r="2389" spans="1:20" ht="14.45" x14ac:dyDescent="0.3">
      <c r="A2389" s="9">
        <v>50</v>
      </c>
      <c r="B2389" s="9" t="s">
        <v>29</v>
      </c>
      <c r="C2389" s="9" t="s">
        <v>29</v>
      </c>
      <c r="D2389" s="9" t="s">
        <v>228</v>
      </c>
      <c r="E2389" s="9" t="s">
        <v>223</v>
      </c>
      <c r="F2389" s="9" t="s">
        <v>5</v>
      </c>
      <c r="G2389" s="9" t="s">
        <v>518</v>
      </c>
      <c r="H2389" s="9" t="s">
        <v>2</v>
      </c>
      <c r="I2389" s="9">
        <v>14</v>
      </c>
      <c r="L2389" s="9" t="s">
        <v>50</v>
      </c>
      <c r="M2389" s="9">
        <v>45000</v>
      </c>
      <c r="N2389" s="17" t="str">
        <f t="shared" ref="N2389" si="232">CONCATENATE(ROUNDDOWN(M2389/5000,0),"_",ROUNDDOWN(M2389/5000,0)*5,"-",ROUNDUP((M2389+1)/5000,0)*5)</f>
        <v>9_45-50</v>
      </c>
      <c r="O2389" s="17" t="str">
        <f t="shared" ref="O2389" si="233">CONCATENATE(ROUNDDOWN(M2389/10000,0),"_",ROUNDDOWN(M2389/10000,0)*10,"-",ROUNDUP((M2389+1)/10000,0)*10)</f>
        <v>4_40-50</v>
      </c>
      <c r="P2389" s="17" t="str">
        <f t="shared" ref="P2389" si="234">IF(M2389&lt;20000,"01_&lt;20",IF(M2389&lt;80000,CONCATENATE(IF((ROUNDDOWN(M2389/10000,0)+1)&lt;10,0,),ROUNDDOWN(M2389/10000,0),"_",ROUNDDOWN(M2389/10000,0)*10,"-",ROUNDUP((M2389+1)/10000,0)*10),"08_80&gt;"))</f>
        <v>04_40-50</v>
      </c>
      <c r="Q2389" s="9" t="s">
        <v>957</v>
      </c>
      <c r="R2389" s="9" t="s">
        <v>954</v>
      </c>
      <c r="S2389" s="9">
        <f t="shared" si="219"/>
        <v>2250000</v>
      </c>
      <c r="T2389" s="9">
        <f t="shared" si="215"/>
        <v>30488</v>
      </c>
    </row>
    <row r="2390" spans="1:20" ht="14.45" x14ac:dyDescent="0.3">
      <c r="A2390" s="9">
        <v>10</v>
      </c>
      <c r="B2390" s="9" t="s">
        <v>29</v>
      </c>
      <c r="C2390" s="9" t="s">
        <v>29</v>
      </c>
      <c r="D2390" s="9" t="s">
        <v>229</v>
      </c>
      <c r="E2390" s="9" t="s">
        <v>223</v>
      </c>
      <c r="F2390" s="9" t="s">
        <v>5</v>
      </c>
      <c r="G2390" s="9" t="s">
        <v>56</v>
      </c>
      <c r="H2390" s="9" t="s">
        <v>2</v>
      </c>
      <c r="I2390" s="9">
        <v>10</v>
      </c>
      <c r="L2390" s="9" t="s">
        <v>47</v>
      </c>
      <c r="M2390" s="9">
        <v>17800</v>
      </c>
      <c r="N2390" s="17" t="str">
        <f t="shared" si="212"/>
        <v>3_15-20</v>
      </c>
      <c r="O2390" s="17" t="str">
        <f t="shared" si="213"/>
        <v>1_10-20</v>
      </c>
      <c r="P2390" s="17" t="str">
        <f t="shared" si="214"/>
        <v>01_&lt;20</v>
      </c>
      <c r="Q2390" s="9" t="s">
        <v>957</v>
      </c>
      <c r="R2390" s="9" t="s">
        <v>954</v>
      </c>
      <c r="S2390" s="9">
        <f t="shared" si="219"/>
        <v>178000</v>
      </c>
      <c r="T2390" s="9">
        <f t="shared" si="215"/>
        <v>2412</v>
      </c>
    </row>
    <row r="2391" spans="1:20" ht="14.45" x14ac:dyDescent="0.3">
      <c r="A2391" s="9">
        <v>160</v>
      </c>
      <c r="B2391" s="9" t="s">
        <v>29</v>
      </c>
      <c r="C2391" s="9" t="s">
        <v>29</v>
      </c>
      <c r="D2391" s="9" t="s">
        <v>229</v>
      </c>
      <c r="E2391" s="9" t="s">
        <v>223</v>
      </c>
      <c r="F2391" s="9" t="s">
        <v>5</v>
      </c>
      <c r="G2391" s="9" t="s">
        <v>54</v>
      </c>
      <c r="H2391" s="9" t="s">
        <v>2</v>
      </c>
      <c r="I2391" s="9">
        <v>10</v>
      </c>
      <c r="K2391" s="9" t="s">
        <v>7</v>
      </c>
      <c r="L2391" s="9" t="s">
        <v>47</v>
      </c>
      <c r="M2391" s="9">
        <v>19300</v>
      </c>
      <c r="N2391" s="17" t="str">
        <f t="shared" si="212"/>
        <v>3_15-20</v>
      </c>
      <c r="O2391" s="17" t="str">
        <f t="shared" si="213"/>
        <v>1_10-20</v>
      </c>
      <c r="P2391" s="17" t="str">
        <f t="shared" si="214"/>
        <v>01_&lt;20</v>
      </c>
      <c r="Q2391" s="9" t="s">
        <v>957</v>
      </c>
      <c r="R2391" s="9" t="s">
        <v>954</v>
      </c>
      <c r="S2391" s="9">
        <f t="shared" si="219"/>
        <v>3088000</v>
      </c>
      <c r="T2391" s="9">
        <f t="shared" si="215"/>
        <v>41843</v>
      </c>
    </row>
    <row r="2392" spans="1:20" ht="14.45" x14ac:dyDescent="0.3">
      <c r="A2392" s="9">
        <v>160</v>
      </c>
      <c r="B2392" s="9" t="s">
        <v>29</v>
      </c>
      <c r="C2392" s="9" t="s">
        <v>29</v>
      </c>
      <c r="D2392" s="9" t="s">
        <v>229</v>
      </c>
      <c r="E2392" s="9" t="s">
        <v>223</v>
      </c>
      <c r="F2392" s="9" t="s">
        <v>5</v>
      </c>
      <c r="G2392" s="9" t="s">
        <v>76</v>
      </c>
      <c r="H2392" s="9" t="s">
        <v>2</v>
      </c>
      <c r="I2392" s="9">
        <v>11</v>
      </c>
      <c r="L2392" s="9" t="s">
        <v>46</v>
      </c>
      <c r="M2392" s="9">
        <v>21300</v>
      </c>
      <c r="N2392" s="17" t="str">
        <f t="shared" si="212"/>
        <v>4_20-25</v>
      </c>
      <c r="O2392" s="17" t="str">
        <f t="shared" si="213"/>
        <v>2_20-30</v>
      </c>
      <c r="P2392" s="17" t="str">
        <f t="shared" si="214"/>
        <v>02_20-30</v>
      </c>
      <c r="Q2392" s="9" t="s">
        <v>957</v>
      </c>
      <c r="R2392" s="9" t="s">
        <v>954</v>
      </c>
      <c r="S2392" s="9">
        <f t="shared" si="219"/>
        <v>3408000</v>
      </c>
      <c r="T2392" s="9">
        <f t="shared" si="215"/>
        <v>46179</v>
      </c>
    </row>
    <row r="2393" spans="1:20" ht="14.45" x14ac:dyDescent="0.3">
      <c r="A2393" s="9">
        <v>670</v>
      </c>
      <c r="B2393" s="9" t="s">
        <v>29</v>
      </c>
      <c r="C2393" s="9" t="s">
        <v>29</v>
      </c>
      <c r="D2393" s="9" t="s">
        <v>229</v>
      </c>
      <c r="E2393" s="9" t="s">
        <v>227</v>
      </c>
      <c r="F2393" s="9" t="s">
        <v>5</v>
      </c>
      <c r="G2393" s="9" t="s">
        <v>56</v>
      </c>
      <c r="H2393" s="9" t="s">
        <v>2</v>
      </c>
      <c r="I2393" s="9">
        <v>11</v>
      </c>
      <c r="K2393" s="9" t="s">
        <v>7</v>
      </c>
      <c r="L2393" s="9" t="s">
        <v>47</v>
      </c>
      <c r="M2393" s="9">
        <v>19600</v>
      </c>
      <c r="N2393" s="17" t="str">
        <f t="shared" si="212"/>
        <v>3_15-20</v>
      </c>
      <c r="O2393" s="17" t="str">
        <f t="shared" si="213"/>
        <v>1_10-20</v>
      </c>
      <c r="P2393" s="17" t="str">
        <f t="shared" si="214"/>
        <v>01_&lt;20</v>
      </c>
      <c r="Q2393" s="9" t="s">
        <v>957</v>
      </c>
      <c r="R2393" s="9" t="s">
        <v>954</v>
      </c>
      <c r="S2393" s="9">
        <f t="shared" si="219"/>
        <v>13132000</v>
      </c>
      <c r="T2393" s="9">
        <f t="shared" si="215"/>
        <v>177940</v>
      </c>
    </row>
    <row r="2394" spans="1:20" ht="14.45" x14ac:dyDescent="0.3">
      <c r="A2394" s="9">
        <v>1610</v>
      </c>
      <c r="B2394" s="9" t="s">
        <v>29</v>
      </c>
      <c r="C2394" s="9" t="s">
        <v>29</v>
      </c>
      <c r="D2394" s="9" t="s">
        <v>229</v>
      </c>
      <c r="E2394" s="9" t="s">
        <v>227</v>
      </c>
      <c r="F2394" s="9" t="s">
        <v>5</v>
      </c>
      <c r="G2394" s="9" t="s">
        <v>76</v>
      </c>
      <c r="H2394" s="9" t="s">
        <v>2</v>
      </c>
      <c r="I2394" s="9">
        <v>11</v>
      </c>
      <c r="K2394" s="9" t="s">
        <v>7</v>
      </c>
      <c r="L2394" s="9" t="s">
        <v>46</v>
      </c>
      <c r="M2394" s="9">
        <v>26700</v>
      </c>
      <c r="N2394" s="17" t="str">
        <f t="shared" si="212"/>
        <v>5_25-30</v>
      </c>
      <c r="O2394" s="17" t="str">
        <f t="shared" si="213"/>
        <v>2_20-30</v>
      </c>
      <c r="P2394" s="17" t="str">
        <f t="shared" si="214"/>
        <v>02_20-30</v>
      </c>
      <c r="Q2394" s="9" t="s">
        <v>957</v>
      </c>
      <c r="R2394" s="9" t="s">
        <v>954</v>
      </c>
      <c r="S2394" s="9">
        <f t="shared" si="219"/>
        <v>42987000</v>
      </c>
      <c r="T2394" s="9">
        <f t="shared" si="215"/>
        <v>582480</v>
      </c>
    </row>
    <row r="2395" spans="1:20" ht="14.45" x14ac:dyDescent="0.3">
      <c r="A2395" s="9">
        <v>270</v>
      </c>
      <c r="B2395" s="9" t="s">
        <v>29</v>
      </c>
      <c r="C2395" s="9" t="s">
        <v>29</v>
      </c>
      <c r="D2395" s="9" t="s">
        <v>228</v>
      </c>
      <c r="E2395" s="9" t="s">
        <v>227</v>
      </c>
      <c r="F2395" s="9" t="s">
        <v>5</v>
      </c>
      <c r="G2395" s="9" t="s">
        <v>93</v>
      </c>
      <c r="H2395" s="9" t="s">
        <v>2</v>
      </c>
      <c r="I2395" s="9">
        <v>14</v>
      </c>
      <c r="K2395" s="9" t="s">
        <v>7</v>
      </c>
      <c r="L2395" s="9" t="s">
        <v>50</v>
      </c>
      <c r="M2395" s="9">
        <v>28120</v>
      </c>
      <c r="N2395" s="17" t="str">
        <f t="shared" si="212"/>
        <v>5_25-30</v>
      </c>
      <c r="O2395" s="17" t="str">
        <f t="shared" si="213"/>
        <v>2_20-30</v>
      </c>
      <c r="P2395" s="17" t="str">
        <f t="shared" si="214"/>
        <v>02_20-30</v>
      </c>
      <c r="Q2395" s="9" t="s">
        <v>957</v>
      </c>
      <c r="R2395" s="9" t="s">
        <v>954</v>
      </c>
      <c r="S2395" s="9">
        <f t="shared" si="219"/>
        <v>7592400</v>
      </c>
      <c r="T2395" s="9">
        <f t="shared" si="215"/>
        <v>102878</v>
      </c>
    </row>
    <row r="2396" spans="1:20" ht="14.45" x14ac:dyDescent="0.3">
      <c r="A2396" s="103">
        <v>1836</v>
      </c>
      <c r="B2396" s="9" t="s">
        <v>0</v>
      </c>
      <c r="C2396" s="9" t="s">
        <v>872</v>
      </c>
      <c r="D2396" s="9" t="s">
        <v>228</v>
      </c>
      <c r="E2396" s="9" t="s">
        <v>223</v>
      </c>
      <c r="F2396" s="9" t="s">
        <v>5</v>
      </c>
      <c r="G2396" s="9" t="s">
        <v>76</v>
      </c>
      <c r="H2396" s="9" t="s">
        <v>2</v>
      </c>
      <c r="I2396" s="9">
        <v>14</v>
      </c>
      <c r="J2396" s="9" t="s">
        <v>4</v>
      </c>
      <c r="L2396" s="9" t="s">
        <v>46</v>
      </c>
      <c r="M2396" s="9">
        <v>23713</v>
      </c>
      <c r="N2396" s="17" t="str">
        <f t="shared" ref="N2396" si="235">CONCATENATE(ROUNDDOWN(M2396/5000,0),"_",ROUNDDOWN(M2396/5000,0)*5,"-",ROUNDUP((M2396+1)/5000,0)*5)</f>
        <v>4_20-25</v>
      </c>
      <c r="O2396" s="17" t="str">
        <f t="shared" ref="O2396" si="236">CONCATENATE(ROUNDDOWN(M2396/10000,0),"_",ROUNDDOWN(M2396/10000,0)*10,"-",ROUNDUP((M2396+1)/10000,0)*10)</f>
        <v>2_20-30</v>
      </c>
      <c r="P2396" s="17" t="str">
        <f t="shared" ref="P2396" si="237">IF(M2396&lt;20000,"01_&lt;20",IF(M2396&lt;80000,CONCATENATE(IF((ROUNDDOWN(M2396/10000,0)+1)&lt;10,0,),ROUNDDOWN(M2396/10000,0),"_",ROUNDDOWN(M2396/10000,0)*10,"-",ROUNDUP((M2396+1)/10000,0)*10),"08_80&gt;"))</f>
        <v>02_20-30</v>
      </c>
      <c r="Q2396" s="9" t="s">
        <v>1001</v>
      </c>
      <c r="R2396" s="9" t="s">
        <v>954</v>
      </c>
      <c r="S2396" s="9">
        <f t="shared" si="219"/>
        <v>43537068</v>
      </c>
      <c r="T2396" s="9">
        <f>ROUND(S2396/72.3,0)</f>
        <v>602172</v>
      </c>
    </row>
    <row r="2397" spans="1:20" ht="14.45" x14ac:dyDescent="0.3">
      <c r="A2397" s="104">
        <v>852</v>
      </c>
      <c r="B2397" s="9" t="s">
        <v>0</v>
      </c>
      <c r="C2397" s="9" t="s">
        <v>873</v>
      </c>
      <c r="D2397" s="9" t="s">
        <v>224</v>
      </c>
      <c r="E2397" s="9" t="s">
        <v>223</v>
      </c>
      <c r="F2397" s="9" t="s">
        <v>5</v>
      </c>
      <c r="G2397" s="9" t="s">
        <v>798</v>
      </c>
      <c r="H2397" s="9" t="s">
        <v>2</v>
      </c>
      <c r="I2397" s="9">
        <v>15</v>
      </c>
      <c r="J2397" s="9" t="s">
        <v>4</v>
      </c>
      <c r="L2397" s="9" t="s">
        <v>46</v>
      </c>
      <c r="M2397" s="9">
        <v>24747</v>
      </c>
      <c r="N2397" s="17" t="str">
        <f t="shared" ref="N2397:N2460" si="238">CONCATENATE(ROUNDDOWN(M2397/5000,0),"_",ROUNDDOWN(M2397/5000,0)*5,"-",ROUNDUP((M2397+1)/5000,0)*5)</f>
        <v>4_20-25</v>
      </c>
      <c r="O2397" s="17" t="str">
        <f t="shared" ref="O2397:O2460" si="239">CONCATENATE(ROUNDDOWN(M2397/10000,0),"_",ROUNDDOWN(M2397/10000,0)*10,"-",ROUNDUP((M2397+1)/10000,0)*10)</f>
        <v>2_20-30</v>
      </c>
      <c r="P2397" s="17" t="str">
        <f t="shared" ref="P2397:P2460" si="240">IF(M2397&lt;20000,"01_&lt;20",IF(M2397&lt;80000,CONCATENATE(IF((ROUNDDOWN(M2397/10000,0)+1)&lt;10,0,),ROUNDDOWN(M2397/10000,0),"_",ROUNDDOWN(M2397/10000,0)*10,"-",ROUNDUP((M2397+1)/10000,0)*10),"08_80&gt;"))</f>
        <v>02_20-30</v>
      </c>
      <c r="Q2397" s="9" t="s">
        <v>1001</v>
      </c>
      <c r="R2397" s="9" t="s">
        <v>954</v>
      </c>
      <c r="S2397" s="9">
        <f t="shared" si="219"/>
        <v>21084444</v>
      </c>
      <c r="T2397" s="9">
        <f t="shared" ref="T2397:T2460" si="241">ROUND(S2397/72.3,0)</f>
        <v>291624</v>
      </c>
    </row>
    <row r="2398" spans="1:20" ht="14.45" x14ac:dyDescent="0.3">
      <c r="A2398" s="104">
        <v>6</v>
      </c>
      <c r="B2398" s="9" t="s">
        <v>0</v>
      </c>
      <c r="C2398" s="9" t="s">
        <v>443</v>
      </c>
      <c r="D2398" s="9" t="s">
        <v>224</v>
      </c>
      <c r="E2398" s="9" t="s">
        <v>223</v>
      </c>
      <c r="F2398" s="9" t="s">
        <v>1</v>
      </c>
      <c r="G2398" s="9" t="s">
        <v>97</v>
      </c>
      <c r="H2398" s="9" t="s">
        <v>2</v>
      </c>
      <c r="I2398" s="9">
        <v>15</v>
      </c>
      <c r="J2398" s="9" t="s">
        <v>8</v>
      </c>
      <c r="L2398" s="9" t="s">
        <v>50</v>
      </c>
      <c r="M2398" s="9">
        <v>42330</v>
      </c>
      <c r="N2398" s="17" t="str">
        <f t="shared" si="238"/>
        <v>8_40-45</v>
      </c>
      <c r="O2398" s="17" t="str">
        <f t="shared" si="239"/>
        <v>4_40-50</v>
      </c>
      <c r="P2398" s="17" t="str">
        <f t="shared" si="240"/>
        <v>04_40-50</v>
      </c>
      <c r="Q2398" s="9" t="s">
        <v>1001</v>
      </c>
      <c r="R2398" s="9" t="s">
        <v>954</v>
      </c>
      <c r="S2398" s="9">
        <f t="shared" si="219"/>
        <v>253980</v>
      </c>
      <c r="T2398" s="9">
        <f t="shared" si="241"/>
        <v>3513</v>
      </c>
    </row>
    <row r="2399" spans="1:20" ht="14.45" x14ac:dyDescent="0.3">
      <c r="A2399" s="104">
        <v>1608</v>
      </c>
      <c r="B2399" s="9" t="s">
        <v>0</v>
      </c>
      <c r="C2399" s="9" t="s">
        <v>189</v>
      </c>
      <c r="D2399" s="9" t="s">
        <v>224</v>
      </c>
      <c r="E2399" s="9" t="s">
        <v>223</v>
      </c>
      <c r="F2399" s="9" t="s">
        <v>5</v>
      </c>
      <c r="G2399" s="9" t="s">
        <v>76</v>
      </c>
      <c r="H2399" s="9" t="s">
        <v>2</v>
      </c>
      <c r="I2399" s="9">
        <v>15</v>
      </c>
      <c r="J2399" s="9" t="s">
        <v>4</v>
      </c>
      <c r="L2399" s="9" t="s">
        <v>46</v>
      </c>
      <c r="M2399" s="9">
        <v>30464</v>
      </c>
      <c r="N2399" s="17" t="str">
        <f t="shared" si="238"/>
        <v>6_30-35</v>
      </c>
      <c r="O2399" s="17" t="str">
        <f t="shared" si="239"/>
        <v>3_30-40</v>
      </c>
      <c r="P2399" s="17" t="str">
        <f t="shared" si="240"/>
        <v>03_30-40</v>
      </c>
      <c r="Q2399" s="9" t="s">
        <v>1001</v>
      </c>
      <c r="R2399" s="9" t="s">
        <v>954</v>
      </c>
      <c r="S2399" s="9">
        <f t="shared" si="219"/>
        <v>48986112</v>
      </c>
      <c r="T2399" s="9">
        <f t="shared" si="241"/>
        <v>677540</v>
      </c>
    </row>
    <row r="2400" spans="1:20" ht="14.45" x14ac:dyDescent="0.3">
      <c r="A2400" s="104">
        <v>35</v>
      </c>
      <c r="B2400" s="9" t="s">
        <v>0</v>
      </c>
      <c r="C2400" s="9" t="s">
        <v>123</v>
      </c>
      <c r="D2400" s="9" t="s">
        <v>224</v>
      </c>
      <c r="E2400" s="9" t="s">
        <v>223</v>
      </c>
      <c r="F2400" s="9" t="s">
        <v>1</v>
      </c>
      <c r="G2400" s="9" t="s">
        <v>97</v>
      </c>
      <c r="H2400" s="9" t="s">
        <v>2</v>
      </c>
      <c r="I2400" s="9">
        <v>15</v>
      </c>
      <c r="J2400" s="9" t="s">
        <v>91</v>
      </c>
      <c r="L2400" s="9" t="s">
        <v>50</v>
      </c>
      <c r="M2400" s="9">
        <v>43205</v>
      </c>
      <c r="N2400" s="17" t="str">
        <f t="shared" si="238"/>
        <v>8_40-45</v>
      </c>
      <c r="O2400" s="17" t="str">
        <f t="shared" si="239"/>
        <v>4_40-50</v>
      </c>
      <c r="P2400" s="17" t="str">
        <f t="shared" si="240"/>
        <v>04_40-50</v>
      </c>
      <c r="Q2400" s="9" t="s">
        <v>1001</v>
      </c>
      <c r="R2400" s="9" t="s">
        <v>954</v>
      </c>
      <c r="S2400" s="9">
        <f t="shared" si="219"/>
        <v>1512175</v>
      </c>
      <c r="T2400" s="9">
        <f t="shared" si="241"/>
        <v>20915</v>
      </c>
    </row>
    <row r="2401" spans="1:20" ht="14.45" x14ac:dyDescent="0.3">
      <c r="A2401" s="104">
        <v>1862</v>
      </c>
      <c r="B2401" s="9" t="s">
        <v>0</v>
      </c>
      <c r="C2401" s="9" t="s">
        <v>226</v>
      </c>
      <c r="D2401" s="9" t="s">
        <v>224</v>
      </c>
      <c r="E2401" s="9" t="s">
        <v>223</v>
      </c>
      <c r="F2401" s="9" t="s">
        <v>5</v>
      </c>
      <c r="G2401" s="9" t="s">
        <v>182</v>
      </c>
      <c r="H2401" s="9" t="s">
        <v>2</v>
      </c>
      <c r="I2401" s="9">
        <v>15</v>
      </c>
      <c r="J2401" s="9" t="s">
        <v>8</v>
      </c>
      <c r="L2401" s="9" t="s">
        <v>50</v>
      </c>
      <c r="M2401" s="9">
        <v>43822</v>
      </c>
      <c r="N2401" s="17" t="str">
        <f t="shared" si="238"/>
        <v>8_40-45</v>
      </c>
      <c r="O2401" s="17" t="str">
        <f t="shared" si="239"/>
        <v>4_40-50</v>
      </c>
      <c r="P2401" s="17" t="str">
        <f t="shared" si="240"/>
        <v>04_40-50</v>
      </c>
      <c r="Q2401" s="9" t="s">
        <v>1001</v>
      </c>
      <c r="R2401" s="9" t="s">
        <v>954</v>
      </c>
      <c r="S2401" s="9">
        <f t="shared" si="219"/>
        <v>81596564</v>
      </c>
      <c r="T2401" s="9">
        <f t="shared" si="241"/>
        <v>1128583</v>
      </c>
    </row>
    <row r="2402" spans="1:20" ht="14.45" x14ac:dyDescent="0.3">
      <c r="A2402" s="104">
        <v>68</v>
      </c>
      <c r="B2402" s="9" t="s">
        <v>0</v>
      </c>
      <c r="C2402" s="9" t="s">
        <v>509</v>
      </c>
      <c r="D2402" s="9" t="s">
        <v>222</v>
      </c>
      <c r="E2402" s="9" t="s">
        <v>223</v>
      </c>
      <c r="F2402" s="9" t="s">
        <v>5</v>
      </c>
      <c r="G2402" s="9" t="s">
        <v>182</v>
      </c>
      <c r="H2402" s="9" t="s">
        <v>337</v>
      </c>
      <c r="I2402" s="9">
        <v>15</v>
      </c>
      <c r="J2402" s="9" t="s">
        <v>8</v>
      </c>
      <c r="L2402" s="9" t="s">
        <v>50</v>
      </c>
      <c r="M2402" s="9">
        <v>45871</v>
      </c>
      <c r="N2402" s="17" t="str">
        <f t="shared" si="238"/>
        <v>9_45-50</v>
      </c>
      <c r="O2402" s="17" t="str">
        <f t="shared" si="239"/>
        <v>4_40-50</v>
      </c>
      <c r="P2402" s="17" t="str">
        <f t="shared" si="240"/>
        <v>04_40-50</v>
      </c>
      <c r="Q2402" s="9" t="s">
        <v>1001</v>
      </c>
      <c r="R2402" s="9" t="s">
        <v>954</v>
      </c>
      <c r="S2402" s="9">
        <f t="shared" si="219"/>
        <v>3119228</v>
      </c>
      <c r="T2402" s="9">
        <f t="shared" si="241"/>
        <v>43143</v>
      </c>
    </row>
    <row r="2403" spans="1:20" ht="14.45" x14ac:dyDescent="0.3">
      <c r="A2403" s="104">
        <v>13</v>
      </c>
      <c r="B2403" s="9" t="s">
        <v>0</v>
      </c>
      <c r="C2403" s="9" t="s">
        <v>998</v>
      </c>
      <c r="D2403" s="9" t="s">
        <v>224</v>
      </c>
      <c r="E2403" s="9" t="s">
        <v>223</v>
      </c>
      <c r="F2403" s="9" t="s">
        <v>5</v>
      </c>
      <c r="G2403" s="9" t="s">
        <v>518</v>
      </c>
      <c r="H2403" s="9" t="s">
        <v>2</v>
      </c>
      <c r="I2403" s="9">
        <v>15</v>
      </c>
      <c r="J2403" s="9" t="s">
        <v>8</v>
      </c>
      <c r="L2403" s="9" t="s">
        <v>50</v>
      </c>
      <c r="M2403" s="9">
        <v>44570</v>
      </c>
      <c r="N2403" s="17" t="str">
        <f t="shared" si="238"/>
        <v>8_40-45</v>
      </c>
      <c r="O2403" s="17" t="str">
        <f t="shared" si="239"/>
        <v>4_40-50</v>
      </c>
      <c r="P2403" s="17" t="str">
        <f t="shared" si="240"/>
        <v>04_40-50</v>
      </c>
      <c r="Q2403" s="9" t="s">
        <v>1001</v>
      </c>
      <c r="R2403" s="9" t="s">
        <v>954</v>
      </c>
      <c r="S2403" s="9">
        <f t="shared" si="219"/>
        <v>579410</v>
      </c>
      <c r="T2403" s="9">
        <f t="shared" si="241"/>
        <v>8014</v>
      </c>
    </row>
    <row r="2404" spans="1:20" ht="14.45" x14ac:dyDescent="0.3">
      <c r="A2404" s="104">
        <v>75</v>
      </c>
      <c r="B2404" s="9" t="s">
        <v>0</v>
      </c>
      <c r="C2404" s="9" t="s">
        <v>329</v>
      </c>
      <c r="D2404" s="9" t="s">
        <v>224</v>
      </c>
      <c r="E2404" s="9" t="s">
        <v>223</v>
      </c>
      <c r="F2404" s="9" t="s">
        <v>5</v>
      </c>
      <c r="G2404" s="9" t="s">
        <v>76</v>
      </c>
      <c r="H2404" s="9" t="s">
        <v>2</v>
      </c>
      <c r="I2404" s="9">
        <v>17</v>
      </c>
      <c r="J2404" s="9" t="s">
        <v>6</v>
      </c>
      <c r="L2404" s="9" t="s">
        <v>46</v>
      </c>
      <c r="M2404" s="9">
        <v>35873</v>
      </c>
      <c r="N2404" s="17" t="str">
        <f t="shared" si="238"/>
        <v>7_35-40</v>
      </c>
      <c r="O2404" s="17" t="str">
        <f t="shared" si="239"/>
        <v>3_30-40</v>
      </c>
      <c r="P2404" s="17" t="str">
        <f t="shared" si="240"/>
        <v>03_30-40</v>
      </c>
      <c r="Q2404" s="9" t="s">
        <v>1001</v>
      </c>
      <c r="R2404" s="9" t="s">
        <v>954</v>
      </c>
      <c r="S2404" s="9">
        <f t="shared" si="219"/>
        <v>2690475</v>
      </c>
      <c r="T2404" s="9">
        <f t="shared" si="241"/>
        <v>37213</v>
      </c>
    </row>
    <row r="2405" spans="1:20" ht="14.45" x14ac:dyDescent="0.3">
      <c r="A2405" s="104">
        <v>749</v>
      </c>
      <c r="B2405" s="9" t="s">
        <v>0</v>
      </c>
      <c r="C2405" s="9" t="s">
        <v>999</v>
      </c>
      <c r="D2405" s="9" t="s">
        <v>224</v>
      </c>
      <c r="E2405" s="9" t="s">
        <v>223</v>
      </c>
      <c r="F2405" s="9" t="s">
        <v>5</v>
      </c>
      <c r="G2405" s="9" t="s">
        <v>798</v>
      </c>
      <c r="H2405" s="9" t="s">
        <v>2</v>
      </c>
      <c r="I2405" s="9">
        <v>17</v>
      </c>
      <c r="J2405" s="9" t="s">
        <v>6</v>
      </c>
      <c r="L2405" s="9" t="s">
        <v>46</v>
      </c>
      <c r="M2405" s="9">
        <v>35669</v>
      </c>
      <c r="N2405" s="17" t="str">
        <f t="shared" si="238"/>
        <v>7_35-40</v>
      </c>
      <c r="O2405" s="17" t="str">
        <f t="shared" si="239"/>
        <v>3_30-40</v>
      </c>
      <c r="P2405" s="17" t="str">
        <f t="shared" si="240"/>
        <v>03_30-40</v>
      </c>
      <c r="Q2405" s="9" t="s">
        <v>1001</v>
      </c>
      <c r="R2405" s="9" t="s">
        <v>954</v>
      </c>
      <c r="S2405" s="9">
        <f t="shared" si="219"/>
        <v>26716081</v>
      </c>
      <c r="T2405" s="9">
        <f t="shared" si="241"/>
        <v>369517</v>
      </c>
    </row>
    <row r="2406" spans="1:20" ht="14.45" x14ac:dyDescent="0.3">
      <c r="A2406" s="104">
        <v>1277</v>
      </c>
      <c r="B2406" s="9" t="s">
        <v>0</v>
      </c>
      <c r="C2406" s="9" t="s">
        <v>446</v>
      </c>
      <c r="D2406" s="9" t="s">
        <v>224</v>
      </c>
      <c r="E2406" s="9" t="s">
        <v>223</v>
      </c>
      <c r="F2406" s="9" t="s">
        <v>5</v>
      </c>
      <c r="G2406" s="9" t="s">
        <v>182</v>
      </c>
      <c r="H2406" s="9" t="s">
        <v>2</v>
      </c>
      <c r="I2406" s="9">
        <v>17</v>
      </c>
      <c r="J2406" s="9" t="s">
        <v>8</v>
      </c>
      <c r="L2406" s="9" t="s">
        <v>50</v>
      </c>
      <c r="M2406" s="9">
        <v>50986</v>
      </c>
      <c r="N2406" s="17" t="str">
        <f t="shared" si="238"/>
        <v>10_50-55</v>
      </c>
      <c r="O2406" s="17" t="str">
        <f t="shared" si="239"/>
        <v>5_50-60</v>
      </c>
      <c r="P2406" s="17" t="str">
        <f t="shared" si="240"/>
        <v>05_50-60</v>
      </c>
      <c r="Q2406" s="9" t="s">
        <v>1001</v>
      </c>
      <c r="R2406" s="9" t="s">
        <v>954</v>
      </c>
      <c r="S2406" s="9">
        <f t="shared" si="219"/>
        <v>65109122</v>
      </c>
      <c r="T2406" s="9">
        <f t="shared" si="241"/>
        <v>900541</v>
      </c>
    </row>
    <row r="2407" spans="1:20" ht="14.45" x14ac:dyDescent="0.3">
      <c r="A2407" s="104">
        <v>569</v>
      </c>
      <c r="B2407" s="9" t="s">
        <v>0</v>
      </c>
      <c r="C2407" s="9" t="s">
        <v>482</v>
      </c>
      <c r="D2407" s="9" t="s">
        <v>224</v>
      </c>
      <c r="E2407" s="9" t="s">
        <v>223</v>
      </c>
      <c r="F2407" s="9" t="s">
        <v>1</v>
      </c>
      <c r="G2407" s="9" t="s">
        <v>303</v>
      </c>
      <c r="H2407" s="9" t="s">
        <v>2</v>
      </c>
      <c r="I2407" s="9">
        <v>15</v>
      </c>
      <c r="J2407" s="9" t="s">
        <v>8</v>
      </c>
      <c r="L2407" s="9" t="s">
        <v>50</v>
      </c>
      <c r="M2407" s="9">
        <v>57450</v>
      </c>
      <c r="N2407" s="17" t="str">
        <f t="shared" si="238"/>
        <v>11_55-60</v>
      </c>
      <c r="O2407" s="17" t="str">
        <f t="shared" si="239"/>
        <v>5_50-60</v>
      </c>
      <c r="P2407" s="17" t="str">
        <f t="shared" si="240"/>
        <v>05_50-60</v>
      </c>
      <c r="Q2407" s="9" t="s">
        <v>1001</v>
      </c>
      <c r="R2407" s="9" t="s">
        <v>954</v>
      </c>
      <c r="S2407" s="9">
        <f t="shared" si="219"/>
        <v>32689050</v>
      </c>
      <c r="T2407" s="9">
        <f t="shared" si="241"/>
        <v>452131</v>
      </c>
    </row>
    <row r="2408" spans="1:20" ht="14.45" x14ac:dyDescent="0.3">
      <c r="A2408" s="104">
        <v>677</v>
      </c>
      <c r="B2408" s="9" t="s">
        <v>0</v>
      </c>
      <c r="C2408" s="9" t="s">
        <v>800</v>
      </c>
      <c r="D2408" s="9" t="s">
        <v>222</v>
      </c>
      <c r="E2408" s="9" t="s">
        <v>223</v>
      </c>
      <c r="F2408" s="9" t="s">
        <v>1</v>
      </c>
      <c r="G2408" s="9" t="s">
        <v>303</v>
      </c>
      <c r="H2408" s="9" t="s">
        <v>801</v>
      </c>
      <c r="I2408" s="9">
        <v>15</v>
      </c>
      <c r="J2408" s="9" t="s">
        <v>8</v>
      </c>
      <c r="L2408" s="9" t="s">
        <v>50</v>
      </c>
      <c r="M2408" s="9">
        <v>54363</v>
      </c>
      <c r="N2408" s="17" t="str">
        <f t="shared" si="238"/>
        <v>10_50-55</v>
      </c>
      <c r="O2408" s="17" t="str">
        <f t="shared" si="239"/>
        <v>5_50-60</v>
      </c>
      <c r="P2408" s="17" t="str">
        <f t="shared" si="240"/>
        <v>05_50-60</v>
      </c>
      <c r="Q2408" s="9" t="s">
        <v>1001</v>
      </c>
      <c r="R2408" s="9" t="s">
        <v>954</v>
      </c>
      <c r="S2408" s="9">
        <f t="shared" si="219"/>
        <v>36803751</v>
      </c>
      <c r="T2408" s="9">
        <f t="shared" si="241"/>
        <v>509042</v>
      </c>
    </row>
    <row r="2409" spans="1:20" ht="14.45" x14ac:dyDescent="0.3">
      <c r="A2409" s="104">
        <v>1</v>
      </c>
      <c r="B2409" s="9" t="s">
        <v>0</v>
      </c>
      <c r="C2409" s="9" t="s">
        <v>281</v>
      </c>
      <c r="D2409" s="9" t="s">
        <v>224</v>
      </c>
      <c r="E2409" s="9" t="s">
        <v>223</v>
      </c>
      <c r="F2409" s="9" t="s">
        <v>5</v>
      </c>
      <c r="G2409" s="9" t="s">
        <v>182</v>
      </c>
      <c r="H2409" s="9" t="s">
        <v>2</v>
      </c>
      <c r="I2409" s="9">
        <v>15</v>
      </c>
      <c r="J2409" s="9" t="s">
        <v>8</v>
      </c>
      <c r="L2409" s="9" t="s">
        <v>50</v>
      </c>
      <c r="M2409" s="9">
        <v>45018</v>
      </c>
      <c r="N2409" s="17" t="str">
        <f t="shared" si="238"/>
        <v>9_45-50</v>
      </c>
      <c r="O2409" s="17" t="str">
        <f t="shared" si="239"/>
        <v>4_40-50</v>
      </c>
      <c r="P2409" s="17" t="str">
        <f t="shared" si="240"/>
        <v>04_40-50</v>
      </c>
      <c r="Q2409" s="9" t="s">
        <v>1001</v>
      </c>
      <c r="R2409" s="9" t="s">
        <v>954</v>
      </c>
      <c r="S2409" s="9">
        <f t="shared" si="219"/>
        <v>45018</v>
      </c>
      <c r="T2409" s="9">
        <f t="shared" si="241"/>
        <v>623</v>
      </c>
    </row>
    <row r="2410" spans="1:20" ht="14.45" x14ac:dyDescent="0.3">
      <c r="A2410" s="104">
        <v>18</v>
      </c>
      <c r="B2410" s="9" t="s">
        <v>0</v>
      </c>
      <c r="C2410" s="9" t="s">
        <v>510</v>
      </c>
      <c r="D2410" s="9" t="s">
        <v>222</v>
      </c>
      <c r="E2410" s="9" t="s">
        <v>223</v>
      </c>
      <c r="F2410" s="9" t="s">
        <v>5</v>
      </c>
      <c r="G2410" s="9" t="s">
        <v>182</v>
      </c>
      <c r="H2410" s="9" t="s">
        <v>331</v>
      </c>
      <c r="I2410" s="9">
        <v>15</v>
      </c>
      <c r="J2410" s="9" t="s">
        <v>8</v>
      </c>
      <c r="L2410" s="9" t="s">
        <v>50</v>
      </c>
      <c r="M2410" s="9">
        <v>48318</v>
      </c>
      <c r="N2410" s="17" t="str">
        <f t="shared" si="238"/>
        <v>9_45-50</v>
      </c>
      <c r="O2410" s="17" t="str">
        <f t="shared" si="239"/>
        <v>4_40-50</v>
      </c>
      <c r="P2410" s="17" t="str">
        <f t="shared" si="240"/>
        <v>04_40-50</v>
      </c>
      <c r="Q2410" s="9" t="s">
        <v>1001</v>
      </c>
      <c r="R2410" s="9" t="s">
        <v>954</v>
      </c>
      <c r="S2410" s="9">
        <f t="shared" si="219"/>
        <v>869724</v>
      </c>
      <c r="T2410" s="9">
        <f t="shared" si="241"/>
        <v>12029</v>
      </c>
    </row>
    <row r="2411" spans="1:20" ht="14.45" x14ac:dyDescent="0.3">
      <c r="A2411" s="104">
        <v>96</v>
      </c>
      <c r="B2411" s="9" t="s">
        <v>0</v>
      </c>
      <c r="C2411" s="9" t="s">
        <v>878</v>
      </c>
      <c r="D2411" s="9" t="s">
        <v>224</v>
      </c>
      <c r="E2411" s="9" t="s">
        <v>223</v>
      </c>
      <c r="F2411" s="9" t="s">
        <v>5</v>
      </c>
      <c r="G2411" s="9" t="s">
        <v>518</v>
      </c>
      <c r="H2411" s="9" t="s">
        <v>2</v>
      </c>
      <c r="I2411" s="9">
        <v>17</v>
      </c>
      <c r="J2411" s="9" t="s">
        <v>8</v>
      </c>
      <c r="L2411" s="9" t="s">
        <v>50</v>
      </c>
      <c r="M2411" s="9">
        <v>51828</v>
      </c>
      <c r="N2411" s="17" t="str">
        <f t="shared" si="238"/>
        <v>10_50-55</v>
      </c>
      <c r="O2411" s="17" t="str">
        <f t="shared" si="239"/>
        <v>5_50-60</v>
      </c>
      <c r="P2411" s="17" t="str">
        <f t="shared" si="240"/>
        <v>05_50-60</v>
      </c>
      <c r="Q2411" s="9" t="s">
        <v>1001</v>
      </c>
      <c r="R2411" s="9" t="s">
        <v>954</v>
      </c>
      <c r="S2411" s="9">
        <f t="shared" si="219"/>
        <v>4975488</v>
      </c>
      <c r="T2411" s="9">
        <f t="shared" si="241"/>
        <v>68817</v>
      </c>
    </row>
    <row r="2412" spans="1:20" ht="14.45" x14ac:dyDescent="0.3">
      <c r="A2412" s="104">
        <v>52</v>
      </c>
      <c r="B2412" s="9" t="s">
        <v>0</v>
      </c>
      <c r="C2412" s="9" t="s">
        <v>483</v>
      </c>
      <c r="D2412" s="9" t="s">
        <v>225</v>
      </c>
      <c r="E2412" s="9" t="s">
        <v>223</v>
      </c>
      <c r="F2412" s="9" t="s">
        <v>1</v>
      </c>
      <c r="G2412" s="9" t="s">
        <v>97</v>
      </c>
      <c r="H2412" s="9" t="s">
        <v>112</v>
      </c>
      <c r="I2412" s="9">
        <v>15</v>
      </c>
      <c r="J2412" s="9" t="s">
        <v>8</v>
      </c>
      <c r="L2412" s="9" t="s">
        <v>50</v>
      </c>
      <c r="M2412" s="9">
        <v>65814</v>
      </c>
      <c r="N2412" s="17" t="str">
        <f t="shared" si="238"/>
        <v>13_65-70</v>
      </c>
      <c r="O2412" s="17" t="str">
        <f t="shared" si="239"/>
        <v>6_60-70</v>
      </c>
      <c r="P2412" s="17" t="str">
        <f t="shared" si="240"/>
        <v>06_60-70</v>
      </c>
      <c r="Q2412" s="9" t="s">
        <v>1001</v>
      </c>
      <c r="R2412" s="9" t="s">
        <v>954</v>
      </c>
      <c r="S2412" s="9">
        <f t="shared" si="219"/>
        <v>3422328</v>
      </c>
      <c r="T2412" s="9">
        <f t="shared" si="241"/>
        <v>47335</v>
      </c>
    </row>
    <row r="2413" spans="1:20" ht="14.45" x14ac:dyDescent="0.3">
      <c r="A2413" s="104">
        <v>1140</v>
      </c>
      <c r="B2413" s="9" t="s">
        <v>0</v>
      </c>
      <c r="C2413" s="9" t="s">
        <v>958</v>
      </c>
      <c r="D2413" s="9" t="s">
        <v>225</v>
      </c>
      <c r="E2413" s="9" t="s">
        <v>223</v>
      </c>
      <c r="F2413" s="9" t="s">
        <v>1</v>
      </c>
      <c r="G2413" s="9" t="s">
        <v>661</v>
      </c>
      <c r="H2413" s="9" t="s">
        <v>112</v>
      </c>
      <c r="I2413" s="9">
        <v>15</v>
      </c>
      <c r="J2413" s="9" t="s">
        <v>8</v>
      </c>
      <c r="L2413" s="9" t="s">
        <v>50</v>
      </c>
      <c r="M2413" s="9">
        <v>58990</v>
      </c>
      <c r="N2413" s="17" t="str">
        <f t="shared" si="238"/>
        <v>11_55-60</v>
      </c>
      <c r="O2413" s="17" t="str">
        <f t="shared" si="239"/>
        <v>5_50-60</v>
      </c>
      <c r="P2413" s="17" t="str">
        <f t="shared" si="240"/>
        <v>05_50-60</v>
      </c>
      <c r="Q2413" s="9" t="s">
        <v>1001</v>
      </c>
      <c r="R2413" s="9" t="s">
        <v>954</v>
      </c>
      <c r="S2413" s="9">
        <f t="shared" si="219"/>
        <v>67248600</v>
      </c>
      <c r="T2413" s="9">
        <f t="shared" si="241"/>
        <v>930133</v>
      </c>
    </row>
    <row r="2414" spans="1:20" ht="14.45" x14ac:dyDescent="0.3">
      <c r="A2414" s="104">
        <v>271</v>
      </c>
      <c r="B2414" s="9" t="s">
        <v>0</v>
      </c>
      <c r="C2414" s="9" t="s">
        <v>638</v>
      </c>
      <c r="D2414" s="9" t="s">
        <v>225</v>
      </c>
      <c r="E2414" s="9" t="s">
        <v>223</v>
      </c>
      <c r="F2414" s="9" t="s">
        <v>5</v>
      </c>
      <c r="G2414" s="9" t="s">
        <v>75</v>
      </c>
      <c r="H2414" s="9" t="s">
        <v>112</v>
      </c>
      <c r="I2414" s="9">
        <v>15</v>
      </c>
      <c r="J2414" s="9" t="s">
        <v>8</v>
      </c>
      <c r="L2414" s="9" t="s">
        <v>50</v>
      </c>
      <c r="M2414" s="9">
        <v>70296</v>
      </c>
      <c r="N2414" s="17" t="str">
        <f t="shared" si="238"/>
        <v>14_70-75</v>
      </c>
      <c r="O2414" s="17" t="str">
        <f t="shared" si="239"/>
        <v>7_70-80</v>
      </c>
      <c r="P2414" s="17" t="str">
        <f t="shared" si="240"/>
        <v>07_70-80</v>
      </c>
      <c r="Q2414" s="9" t="s">
        <v>1001</v>
      </c>
      <c r="R2414" s="9" t="s">
        <v>954</v>
      </c>
      <c r="S2414" s="9">
        <f t="shared" si="219"/>
        <v>19050216</v>
      </c>
      <c r="T2414" s="9">
        <f t="shared" si="241"/>
        <v>263488</v>
      </c>
    </row>
    <row r="2415" spans="1:20" ht="14.45" x14ac:dyDescent="0.3">
      <c r="A2415" s="104">
        <v>858</v>
      </c>
      <c r="B2415" s="9" t="s">
        <v>0</v>
      </c>
      <c r="C2415" s="9" t="s">
        <v>447</v>
      </c>
      <c r="D2415" s="9" t="s">
        <v>225</v>
      </c>
      <c r="E2415" s="9" t="s">
        <v>223</v>
      </c>
      <c r="F2415" s="9" t="s">
        <v>1</v>
      </c>
      <c r="G2415" s="9" t="s">
        <v>1000</v>
      </c>
      <c r="H2415" s="9" t="s">
        <v>112</v>
      </c>
      <c r="I2415" s="9">
        <v>15</v>
      </c>
      <c r="J2415" s="9" t="s">
        <v>8</v>
      </c>
      <c r="L2415" s="9" t="s">
        <v>50</v>
      </c>
      <c r="M2415" s="9">
        <v>74308</v>
      </c>
      <c r="N2415" s="17" t="str">
        <f t="shared" si="238"/>
        <v>14_70-75</v>
      </c>
      <c r="O2415" s="17" t="str">
        <f t="shared" si="239"/>
        <v>7_70-80</v>
      </c>
      <c r="P2415" s="17" t="str">
        <f t="shared" si="240"/>
        <v>07_70-80</v>
      </c>
      <c r="Q2415" s="9" t="s">
        <v>1001</v>
      </c>
      <c r="R2415" s="9" t="s">
        <v>954</v>
      </c>
      <c r="S2415" s="9">
        <f t="shared" si="219"/>
        <v>63756264</v>
      </c>
      <c r="T2415" s="9">
        <f t="shared" si="241"/>
        <v>881829</v>
      </c>
    </row>
    <row r="2416" spans="1:20" ht="14.45" x14ac:dyDescent="0.3">
      <c r="A2416" s="104">
        <v>41</v>
      </c>
      <c r="B2416" s="9" t="s">
        <v>0</v>
      </c>
      <c r="C2416" s="9" t="s">
        <v>879</v>
      </c>
      <c r="D2416" s="9" t="s">
        <v>225</v>
      </c>
      <c r="E2416" s="9" t="s">
        <v>223</v>
      </c>
      <c r="F2416" s="9" t="s">
        <v>1</v>
      </c>
      <c r="G2416" s="9" t="s">
        <v>661</v>
      </c>
      <c r="H2416" s="9" t="s">
        <v>784</v>
      </c>
      <c r="I2416" s="9">
        <v>15</v>
      </c>
      <c r="J2416" s="9" t="s">
        <v>8</v>
      </c>
      <c r="L2416" s="9" t="s">
        <v>50</v>
      </c>
      <c r="M2416" s="9">
        <v>127479</v>
      </c>
      <c r="N2416" s="17" t="str">
        <f t="shared" si="238"/>
        <v>25_125-130</v>
      </c>
      <c r="O2416" s="17" t="str">
        <f t="shared" si="239"/>
        <v>12_120-130</v>
      </c>
      <c r="P2416" s="17" t="str">
        <f t="shared" si="240"/>
        <v>08_80&gt;</v>
      </c>
      <c r="Q2416" s="9" t="s">
        <v>1001</v>
      </c>
      <c r="R2416" s="9" t="s">
        <v>954</v>
      </c>
      <c r="S2416" s="9">
        <f t="shared" si="219"/>
        <v>5226639</v>
      </c>
      <c r="T2416" s="9">
        <f t="shared" si="241"/>
        <v>72291</v>
      </c>
    </row>
    <row r="2417" spans="1:20" ht="14.45" x14ac:dyDescent="0.3">
      <c r="A2417" s="104">
        <v>535</v>
      </c>
      <c r="B2417" s="9" t="s">
        <v>0</v>
      </c>
      <c r="C2417" s="9" t="s">
        <v>126</v>
      </c>
      <c r="D2417" s="9" t="s">
        <v>225</v>
      </c>
      <c r="E2417" s="9" t="s">
        <v>223</v>
      </c>
      <c r="F2417" s="9" t="s">
        <v>5</v>
      </c>
      <c r="G2417" s="9" t="s">
        <v>75</v>
      </c>
      <c r="H2417" s="9" t="s">
        <v>161</v>
      </c>
      <c r="I2417" s="9">
        <v>15</v>
      </c>
      <c r="J2417" s="9" t="s">
        <v>8</v>
      </c>
      <c r="L2417" s="9" t="s">
        <v>50</v>
      </c>
      <c r="M2417" s="9">
        <v>77544</v>
      </c>
      <c r="N2417" s="17" t="str">
        <f t="shared" si="238"/>
        <v>15_75-80</v>
      </c>
      <c r="O2417" s="17" t="str">
        <f t="shared" si="239"/>
        <v>7_70-80</v>
      </c>
      <c r="P2417" s="17" t="str">
        <f t="shared" si="240"/>
        <v>07_70-80</v>
      </c>
      <c r="Q2417" s="9" t="s">
        <v>1001</v>
      </c>
      <c r="R2417" s="9" t="s">
        <v>954</v>
      </c>
      <c r="S2417" s="9">
        <f t="shared" si="219"/>
        <v>41486040</v>
      </c>
      <c r="T2417" s="9">
        <f t="shared" si="241"/>
        <v>573804</v>
      </c>
    </row>
    <row r="2418" spans="1:20" ht="14.45" x14ac:dyDescent="0.3">
      <c r="A2418" s="104">
        <v>586</v>
      </c>
      <c r="B2418" s="9" t="s">
        <v>0</v>
      </c>
      <c r="C2418" s="9" t="s">
        <v>448</v>
      </c>
      <c r="D2418" s="9" t="s">
        <v>225</v>
      </c>
      <c r="E2418" s="9" t="s">
        <v>223</v>
      </c>
      <c r="F2418" s="9" t="s">
        <v>5</v>
      </c>
      <c r="G2418" s="9" t="s">
        <v>350</v>
      </c>
      <c r="H2418" s="9" t="s">
        <v>882</v>
      </c>
      <c r="I2418" s="9">
        <v>15</v>
      </c>
      <c r="J2418" s="9" t="s">
        <v>8</v>
      </c>
      <c r="L2418" s="9" t="s">
        <v>50</v>
      </c>
      <c r="M2418" s="9">
        <v>87666</v>
      </c>
      <c r="N2418" s="17" t="str">
        <f t="shared" si="238"/>
        <v>17_85-90</v>
      </c>
      <c r="O2418" s="17" t="str">
        <f t="shared" si="239"/>
        <v>8_80-90</v>
      </c>
      <c r="P2418" s="17" t="str">
        <f t="shared" si="240"/>
        <v>08_80&gt;</v>
      </c>
      <c r="Q2418" s="9" t="s">
        <v>1001</v>
      </c>
      <c r="R2418" s="9" t="s">
        <v>954</v>
      </c>
      <c r="S2418" s="9">
        <f t="shared" si="219"/>
        <v>51372276</v>
      </c>
      <c r="T2418" s="9">
        <f t="shared" si="241"/>
        <v>710543</v>
      </c>
    </row>
    <row r="2419" spans="1:20" ht="14.45" x14ac:dyDescent="0.3">
      <c r="A2419" s="104">
        <v>108</v>
      </c>
      <c r="B2419" s="9" t="s">
        <v>0</v>
      </c>
      <c r="C2419" s="9" t="s">
        <v>444</v>
      </c>
      <c r="D2419" s="9" t="s">
        <v>225</v>
      </c>
      <c r="E2419" s="9" t="s">
        <v>223</v>
      </c>
      <c r="F2419" s="9" t="s">
        <v>5</v>
      </c>
      <c r="G2419" s="9" t="s">
        <v>350</v>
      </c>
      <c r="H2419" s="9" t="s">
        <v>445</v>
      </c>
      <c r="I2419" s="9">
        <v>17</v>
      </c>
      <c r="J2419" s="9" t="s">
        <v>8</v>
      </c>
      <c r="L2419" s="9" t="s">
        <v>50</v>
      </c>
      <c r="M2419" s="9">
        <v>84172</v>
      </c>
      <c r="N2419" s="17" t="str">
        <f t="shared" si="238"/>
        <v>16_80-85</v>
      </c>
      <c r="O2419" s="17" t="str">
        <f t="shared" si="239"/>
        <v>8_80-90</v>
      </c>
      <c r="P2419" s="17" t="str">
        <f t="shared" si="240"/>
        <v>08_80&gt;</v>
      </c>
      <c r="Q2419" s="9" t="s">
        <v>1001</v>
      </c>
      <c r="R2419" s="9" t="s">
        <v>954</v>
      </c>
      <c r="S2419" s="9">
        <f t="shared" si="219"/>
        <v>9090576</v>
      </c>
      <c r="T2419" s="9">
        <f t="shared" si="241"/>
        <v>125734</v>
      </c>
    </row>
    <row r="2420" spans="1:20" ht="14.45" x14ac:dyDescent="0.3">
      <c r="A2420" s="104">
        <v>1</v>
      </c>
      <c r="B2420" s="9" t="s">
        <v>0</v>
      </c>
      <c r="C2420" s="9" t="s">
        <v>484</v>
      </c>
      <c r="D2420" s="9" t="s">
        <v>225</v>
      </c>
      <c r="E2420" s="9" t="s">
        <v>223</v>
      </c>
      <c r="F2420" s="9" t="s">
        <v>5</v>
      </c>
      <c r="G2420" s="9" t="s">
        <v>350</v>
      </c>
      <c r="H2420" s="9" t="s">
        <v>147</v>
      </c>
      <c r="I2420" s="9">
        <v>15</v>
      </c>
      <c r="J2420" s="9" t="s">
        <v>8</v>
      </c>
      <c r="L2420" s="9" t="s">
        <v>50</v>
      </c>
      <c r="M2420" s="9">
        <v>100123</v>
      </c>
      <c r="N2420" s="17" t="str">
        <f t="shared" si="238"/>
        <v>20_100-105</v>
      </c>
      <c r="O2420" s="17" t="str">
        <f t="shared" si="239"/>
        <v>10_100-110</v>
      </c>
      <c r="P2420" s="17" t="str">
        <f t="shared" si="240"/>
        <v>08_80&gt;</v>
      </c>
      <c r="Q2420" s="9" t="s">
        <v>1001</v>
      </c>
      <c r="R2420" s="9" t="s">
        <v>954</v>
      </c>
      <c r="S2420" s="9">
        <f t="shared" si="219"/>
        <v>100123</v>
      </c>
      <c r="T2420" s="9">
        <f t="shared" si="241"/>
        <v>1385</v>
      </c>
    </row>
    <row r="2421" spans="1:20" ht="14.45" x14ac:dyDescent="0.3">
      <c r="A2421" s="104">
        <v>28</v>
      </c>
      <c r="B2421" s="9" t="s">
        <v>0</v>
      </c>
      <c r="C2421" s="9" t="s">
        <v>960</v>
      </c>
      <c r="D2421" s="9" t="s">
        <v>225</v>
      </c>
      <c r="E2421" s="9" t="s">
        <v>223</v>
      </c>
      <c r="F2421" s="9" t="s">
        <v>1</v>
      </c>
      <c r="G2421" s="9" t="s">
        <v>661</v>
      </c>
      <c r="H2421" s="9" t="s">
        <v>788</v>
      </c>
      <c r="I2421" s="9">
        <v>17</v>
      </c>
      <c r="J2421" s="9" t="s">
        <v>8</v>
      </c>
      <c r="L2421" s="9" t="s">
        <v>50</v>
      </c>
      <c r="M2421" s="9">
        <v>130848</v>
      </c>
      <c r="N2421" s="17" t="str">
        <f t="shared" si="238"/>
        <v>26_130-135</v>
      </c>
      <c r="O2421" s="17" t="str">
        <f t="shared" si="239"/>
        <v>13_130-140</v>
      </c>
      <c r="P2421" s="17" t="str">
        <f t="shared" si="240"/>
        <v>08_80&gt;</v>
      </c>
      <c r="Q2421" s="9" t="s">
        <v>1001</v>
      </c>
      <c r="R2421" s="9" t="s">
        <v>954</v>
      </c>
      <c r="S2421" s="9">
        <f t="shared" si="219"/>
        <v>3663744</v>
      </c>
      <c r="T2421" s="9">
        <f t="shared" si="241"/>
        <v>50674</v>
      </c>
    </row>
    <row r="2422" spans="1:20" x14ac:dyDescent="0.25">
      <c r="A2422" s="104">
        <v>1</v>
      </c>
      <c r="B2422" s="9" t="s">
        <v>0</v>
      </c>
      <c r="C2422" s="9" t="s">
        <v>883</v>
      </c>
      <c r="D2422" s="9" t="s">
        <v>230</v>
      </c>
      <c r="E2422" s="9" t="s">
        <v>227</v>
      </c>
      <c r="F2422" s="9" t="s">
        <v>5</v>
      </c>
      <c r="G2422" s="9" t="s">
        <v>75</v>
      </c>
      <c r="H2422" s="9" t="s">
        <v>884</v>
      </c>
      <c r="I2422" s="9">
        <v>15</v>
      </c>
      <c r="J2422" s="9" t="s">
        <v>885</v>
      </c>
      <c r="L2422" s="9" t="s">
        <v>50</v>
      </c>
      <c r="M2422" s="9">
        <v>137323</v>
      </c>
      <c r="N2422" s="17" t="str">
        <f t="shared" si="238"/>
        <v>27_135-140</v>
      </c>
      <c r="O2422" s="17" t="str">
        <f t="shared" si="239"/>
        <v>13_130-140</v>
      </c>
      <c r="P2422" s="17" t="str">
        <f t="shared" si="240"/>
        <v>08_80&gt;</v>
      </c>
      <c r="Q2422" s="9" t="s">
        <v>1001</v>
      </c>
      <c r="R2422" s="9" t="s">
        <v>954</v>
      </c>
      <c r="S2422" s="9">
        <f t="shared" si="219"/>
        <v>137323</v>
      </c>
      <c r="T2422" s="9">
        <f t="shared" si="241"/>
        <v>1899</v>
      </c>
    </row>
    <row r="2423" spans="1:20" ht="14.45" x14ac:dyDescent="0.3">
      <c r="A2423" s="104">
        <v>18</v>
      </c>
      <c r="B2423" s="9" t="s">
        <v>0</v>
      </c>
      <c r="C2423" s="9" t="s">
        <v>643</v>
      </c>
      <c r="D2423" s="9" t="s">
        <v>222</v>
      </c>
      <c r="E2423" s="9" t="s">
        <v>223</v>
      </c>
      <c r="F2423" s="9" t="s">
        <v>1</v>
      </c>
      <c r="G2423" s="9" t="s">
        <v>59</v>
      </c>
      <c r="H2423" s="9" t="s">
        <v>925</v>
      </c>
      <c r="I2423" s="9">
        <v>15</v>
      </c>
      <c r="J2423" s="9" t="s">
        <v>8</v>
      </c>
      <c r="L2423" s="9" t="s">
        <v>50</v>
      </c>
      <c r="M2423" s="9">
        <v>36580</v>
      </c>
      <c r="N2423" s="17" t="str">
        <f t="shared" si="238"/>
        <v>7_35-40</v>
      </c>
      <c r="O2423" s="17" t="str">
        <f t="shared" si="239"/>
        <v>3_30-40</v>
      </c>
      <c r="P2423" s="17" t="str">
        <f t="shared" si="240"/>
        <v>03_30-40</v>
      </c>
      <c r="Q2423" s="9" t="s">
        <v>1001</v>
      </c>
      <c r="R2423" s="9" t="s">
        <v>954</v>
      </c>
      <c r="S2423" s="9">
        <f t="shared" si="219"/>
        <v>658440</v>
      </c>
      <c r="T2423" s="9">
        <f t="shared" si="241"/>
        <v>9107</v>
      </c>
    </row>
    <row r="2424" spans="1:20" ht="14.45" x14ac:dyDescent="0.3">
      <c r="A2424" s="104">
        <v>6001</v>
      </c>
      <c r="B2424" s="9" t="s">
        <v>0</v>
      </c>
      <c r="C2424" s="9" t="s">
        <v>190</v>
      </c>
      <c r="D2424" s="9" t="s">
        <v>224</v>
      </c>
      <c r="E2424" s="9" t="s">
        <v>223</v>
      </c>
      <c r="F2424" s="9" t="s">
        <v>5</v>
      </c>
      <c r="G2424" s="9" t="s">
        <v>76</v>
      </c>
      <c r="H2424" s="9" t="s">
        <v>2</v>
      </c>
      <c r="I2424" s="9">
        <v>15</v>
      </c>
      <c r="J2424" s="9" t="s">
        <v>11</v>
      </c>
      <c r="L2424" s="9" t="s">
        <v>46</v>
      </c>
      <c r="M2424" s="9">
        <v>39683</v>
      </c>
      <c r="N2424" s="17" t="str">
        <f t="shared" si="238"/>
        <v>7_35-40</v>
      </c>
      <c r="O2424" s="17" t="str">
        <f t="shared" si="239"/>
        <v>3_30-40</v>
      </c>
      <c r="P2424" s="17" t="str">
        <f t="shared" si="240"/>
        <v>03_30-40</v>
      </c>
      <c r="Q2424" s="9" t="s">
        <v>1001</v>
      </c>
      <c r="R2424" s="9" t="s">
        <v>954</v>
      </c>
      <c r="S2424" s="9">
        <f t="shared" si="219"/>
        <v>238137683</v>
      </c>
      <c r="T2424" s="9">
        <f t="shared" si="241"/>
        <v>3293744</v>
      </c>
    </row>
    <row r="2425" spans="1:20" ht="14.45" x14ac:dyDescent="0.3">
      <c r="A2425" s="104">
        <v>11</v>
      </c>
      <c r="B2425" s="9" t="s">
        <v>0</v>
      </c>
      <c r="C2425" s="9" t="s">
        <v>172</v>
      </c>
      <c r="D2425" s="9" t="s">
        <v>224</v>
      </c>
      <c r="E2425" s="9" t="s">
        <v>223</v>
      </c>
      <c r="F2425" s="9" t="s">
        <v>5</v>
      </c>
      <c r="G2425" s="9" t="s">
        <v>60</v>
      </c>
      <c r="H2425" s="9" t="s">
        <v>2</v>
      </c>
      <c r="I2425" s="9">
        <v>15</v>
      </c>
      <c r="J2425" s="9" t="s">
        <v>173</v>
      </c>
      <c r="L2425" s="9" t="s">
        <v>50</v>
      </c>
      <c r="M2425" s="9">
        <v>36157</v>
      </c>
      <c r="N2425" s="17" t="str">
        <f t="shared" si="238"/>
        <v>7_35-40</v>
      </c>
      <c r="O2425" s="17" t="str">
        <f t="shared" si="239"/>
        <v>3_30-40</v>
      </c>
      <c r="P2425" s="17" t="str">
        <f t="shared" si="240"/>
        <v>03_30-40</v>
      </c>
      <c r="Q2425" s="9" t="s">
        <v>1001</v>
      </c>
      <c r="R2425" s="9" t="s">
        <v>954</v>
      </c>
      <c r="S2425" s="9">
        <f t="shared" si="219"/>
        <v>397727</v>
      </c>
      <c r="T2425" s="9">
        <f t="shared" si="241"/>
        <v>5501</v>
      </c>
    </row>
    <row r="2426" spans="1:20" ht="14.45" x14ac:dyDescent="0.3">
      <c r="A2426" s="104">
        <v>1448</v>
      </c>
      <c r="B2426" s="9" t="s">
        <v>0</v>
      </c>
      <c r="C2426" s="9" t="s">
        <v>441</v>
      </c>
      <c r="D2426" s="9" t="s">
        <v>224</v>
      </c>
      <c r="E2426" s="9" t="s">
        <v>223</v>
      </c>
      <c r="F2426" s="9" t="s">
        <v>5</v>
      </c>
      <c r="G2426" s="9" t="s">
        <v>182</v>
      </c>
      <c r="H2426" s="9" t="s">
        <v>2</v>
      </c>
      <c r="I2426" s="9">
        <v>15</v>
      </c>
      <c r="J2426" s="9" t="s">
        <v>8</v>
      </c>
      <c r="L2426" s="9" t="s">
        <v>50</v>
      </c>
      <c r="M2426" s="9">
        <v>50457</v>
      </c>
      <c r="N2426" s="17" t="str">
        <f t="shared" si="238"/>
        <v>10_50-55</v>
      </c>
      <c r="O2426" s="17" t="str">
        <f t="shared" si="239"/>
        <v>5_50-60</v>
      </c>
      <c r="P2426" s="17" t="str">
        <f t="shared" si="240"/>
        <v>05_50-60</v>
      </c>
      <c r="Q2426" s="9" t="s">
        <v>1001</v>
      </c>
      <c r="R2426" s="9" t="s">
        <v>954</v>
      </c>
      <c r="S2426" s="9">
        <f t="shared" si="219"/>
        <v>73061736</v>
      </c>
      <c r="T2426" s="9">
        <f t="shared" si="241"/>
        <v>1010536</v>
      </c>
    </row>
    <row r="2427" spans="1:20" ht="14.45" x14ac:dyDescent="0.3">
      <c r="A2427" s="104">
        <v>3749</v>
      </c>
      <c r="B2427" s="9" t="s">
        <v>0</v>
      </c>
      <c r="C2427" s="9" t="s">
        <v>511</v>
      </c>
      <c r="D2427" s="9" t="s">
        <v>224</v>
      </c>
      <c r="E2427" s="9" t="s">
        <v>223</v>
      </c>
      <c r="F2427" s="9" t="s">
        <v>1</v>
      </c>
      <c r="G2427" s="9" t="s">
        <v>97</v>
      </c>
      <c r="H2427" s="9" t="s">
        <v>2</v>
      </c>
      <c r="I2427" s="9">
        <v>15</v>
      </c>
      <c r="J2427" s="9" t="s">
        <v>8</v>
      </c>
      <c r="L2427" s="9" t="s">
        <v>50</v>
      </c>
      <c r="M2427" s="9">
        <v>38196</v>
      </c>
      <c r="N2427" s="17" t="str">
        <f t="shared" si="238"/>
        <v>7_35-40</v>
      </c>
      <c r="O2427" s="17" t="str">
        <f t="shared" si="239"/>
        <v>3_30-40</v>
      </c>
      <c r="P2427" s="17" t="str">
        <f t="shared" si="240"/>
        <v>03_30-40</v>
      </c>
      <c r="Q2427" s="9" t="s">
        <v>1001</v>
      </c>
      <c r="R2427" s="9" t="s">
        <v>954</v>
      </c>
      <c r="S2427" s="9">
        <f t="shared" si="219"/>
        <v>143196804</v>
      </c>
      <c r="T2427" s="9">
        <f t="shared" si="241"/>
        <v>1980592</v>
      </c>
    </row>
    <row r="2428" spans="1:20" ht="14.45" x14ac:dyDescent="0.3">
      <c r="A2428" s="104">
        <v>1858</v>
      </c>
      <c r="B2428" s="9" t="s">
        <v>0</v>
      </c>
      <c r="C2428" s="9" t="s">
        <v>512</v>
      </c>
      <c r="D2428" s="9" t="s">
        <v>222</v>
      </c>
      <c r="E2428" s="9" t="s">
        <v>223</v>
      </c>
      <c r="F2428" s="9" t="s">
        <v>1</v>
      </c>
      <c r="G2428" s="9" t="s">
        <v>97</v>
      </c>
      <c r="H2428" s="9" t="s">
        <v>888</v>
      </c>
      <c r="I2428" s="9">
        <v>15</v>
      </c>
      <c r="J2428" s="9" t="s">
        <v>8</v>
      </c>
      <c r="L2428" s="9" t="s">
        <v>50</v>
      </c>
      <c r="M2428" s="9">
        <v>48658</v>
      </c>
      <c r="N2428" s="17" t="str">
        <f t="shared" si="238"/>
        <v>9_45-50</v>
      </c>
      <c r="O2428" s="17" t="str">
        <f t="shared" si="239"/>
        <v>4_40-50</v>
      </c>
      <c r="P2428" s="17" t="str">
        <f t="shared" si="240"/>
        <v>04_40-50</v>
      </c>
      <c r="Q2428" s="9" t="s">
        <v>1001</v>
      </c>
      <c r="R2428" s="9" t="s">
        <v>954</v>
      </c>
      <c r="S2428" s="9">
        <f t="shared" si="219"/>
        <v>90406564</v>
      </c>
      <c r="T2428" s="9">
        <f t="shared" si="241"/>
        <v>1250437</v>
      </c>
    </row>
    <row r="2429" spans="1:20" ht="14.45" x14ac:dyDescent="0.3">
      <c r="A2429" s="104">
        <v>9</v>
      </c>
      <c r="B2429" s="9" t="s">
        <v>0</v>
      </c>
      <c r="C2429" s="9" t="s">
        <v>480</v>
      </c>
      <c r="D2429" s="9" t="s">
        <v>224</v>
      </c>
      <c r="E2429" s="9" t="s">
        <v>223</v>
      </c>
      <c r="F2429" s="9" t="s">
        <v>5</v>
      </c>
      <c r="G2429" s="9" t="s">
        <v>169</v>
      </c>
      <c r="H2429" s="9" t="s">
        <v>2</v>
      </c>
      <c r="I2429" s="9">
        <v>15</v>
      </c>
      <c r="J2429" s="9" t="s">
        <v>8</v>
      </c>
      <c r="L2429" s="9" t="s">
        <v>50</v>
      </c>
      <c r="M2429" s="9">
        <v>48241</v>
      </c>
      <c r="N2429" s="17" t="str">
        <f t="shared" si="238"/>
        <v>9_45-50</v>
      </c>
      <c r="O2429" s="17" t="str">
        <f t="shared" si="239"/>
        <v>4_40-50</v>
      </c>
      <c r="P2429" s="17" t="str">
        <f t="shared" si="240"/>
        <v>04_40-50</v>
      </c>
      <c r="Q2429" s="9" t="s">
        <v>1001</v>
      </c>
      <c r="R2429" s="9" t="s">
        <v>954</v>
      </c>
      <c r="S2429" s="9">
        <f t="shared" si="219"/>
        <v>434169</v>
      </c>
      <c r="T2429" s="9">
        <f t="shared" si="241"/>
        <v>6005</v>
      </c>
    </row>
    <row r="2430" spans="1:20" ht="14.45" x14ac:dyDescent="0.3">
      <c r="A2430" s="104">
        <v>5489</v>
      </c>
      <c r="B2430" s="9" t="s">
        <v>0</v>
      </c>
      <c r="C2430" s="9" t="s">
        <v>536</v>
      </c>
      <c r="D2430" s="9" t="s">
        <v>222</v>
      </c>
      <c r="E2430" s="9" t="s">
        <v>223</v>
      </c>
      <c r="F2430" s="9" t="s">
        <v>5</v>
      </c>
      <c r="G2430" s="9" t="s">
        <v>182</v>
      </c>
      <c r="H2430" s="9" t="s">
        <v>337</v>
      </c>
      <c r="I2430" s="9">
        <v>15</v>
      </c>
      <c r="J2430" s="9" t="s">
        <v>8</v>
      </c>
      <c r="L2430" s="9" t="s">
        <v>50</v>
      </c>
      <c r="M2430" s="9">
        <v>55751</v>
      </c>
      <c r="N2430" s="17" t="str">
        <f t="shared" si="238"/>
        <v>11_55-60</v>
      </c>
      <c r="O2430" s="17" t="str">
        <f t="shared" si="239"/>
        <v>5_50-60</v>
      </c>
      <c r="P2430" s="17" t="str">
        <f t="shared" si="240"/>
        <v>05_50-60</v>
      </c>
      <c r="Q2430" s="9" t="s">
        <v>1001</v>
      </c>
      <c r="R2430" s="9" t="s">
        <v>954</v>
      </c>
      <c r="S2430" s="9">
        <f t="shared" si="219"/>
        <v>306017239</v>
      </c>
      <c r="T2430" s="9">
        <f t="shared" si="241"/>
        <v>4232604</v>
      </c>
    </row>
    <row r="2431" spans="1:20" ht="14.45" x14ac:dyDescent="0.3">
      <c r="A2431" s="104">
        <v>335</v>
      </c>
      <c r="B2431" s="9" t="s">
        <v>0</v>
      </c>
      <c r="C2431" s="9" t="s">
        <v>393</v>
      </c>
      <c r="D2431" s="9" t="s">
        <v>225</v>
      </c>
      <c r="E2431" s="9" t="s">
        <v>223</v>
      </c>
      <c r="F2431" s="9" t="s">
        <v>5</v>
      </c>
      <c r="G2431" s="9" t="s">
        <v>350</v>
      </c>
      <c r="H2431" s="9" t="s">
        <v>118</v>
      </c>
      <c r="I2431" s="9">
        <v>15</v>
      </c>
      <c r="J2431" s="9" t="s">
        <v>8</v>
      </c>
      <c r="L2431" s="9" t="s">
        <v>50</v>
      </c>
      <c r="M2431" s="9">
        <v>113432</v>
      </c>
      <c r="N2431" s="17" t="str">
        <f t="shared" si="238"/>
        <v>22_110-115</v>
      </c>
      <c r="O2431" s="17" t="str">
        <f t="shared" si="239"/>
        <v>11_110-120</v>
      </c>
      <c r="P2431" s="17" t="str">
        <f t="shared" si="240"/>
        <v>08_80&gt;</v>
      </c>
      <c r="Q2431" s="9" t="s">
        <v>1001</v>
      </c>
      <c r="R2431" s="9" t="s">
        <v>954</v>
      </c>
      <c r="S2431" s="9">
        <f t="shared" si="219"/>
        <v>37999720</v>
      </c>
      <c r="T2431" s="9">
        <f t="shared" si="241"/>
        <v>525584</v>
      </c>
    </row>
    <row r="2432" spans="1:20" ht="14.45" x14ac:dyDescent="0.3">
      <c r="A2432" s="104">
        <v>63</v>
      </c>
      <c r="B2432" s="9" t="s">
        <v>0</v>
      </c>
      <c r="C2432" s="9" t="s">
        <v>81</v>
      </c>
      <c r="D2432" s="9" t="s">
        <v>225</v>
      </c>
      <c r="E2432" s="9" t="s">
        <v>223</v>
      </c>
      <c r="F2432" s="9" t="s">
        <v>5</v>
      </c>
      <c r="G2432" s="9" t="s">
        <v>75</v>
      </c>
      <c r="H2432" s="9" t="s">
        <v>65</v>
      </c>
      <c r="I2432" s="9">
        <v>17</v>
      </c>
      <c r="J2432" s="9" t="s">
        <v>8</v>
      </c>
      <c r="L2432" s="9" t="s">
        <v>50</v>
      </c>
      <c r="M2432" s="9">
        <v>95323</v>
      </c>
      <c r="N2432" s="17" t="str">
        <f t="shared" si="238"/>
        <v>19_95-100</v>
      </c>
      <c r="O2432" s="17" t="str">
        <f t="shared" si="239"/>
        <v>9_90-100</v>
      </c>
      <c r="P2432" s="17" t="str">
        <f t="shared" si="240"/>
        <v>08_80&gt;</v>
      </c>
      <c r="Q2432" s="9" t="s">
        <v>1001</v>
      </c>
      <c r="R2432" s="9" t="s">
        <v>954</v>
      </c>
      <c r="S2432" s="9">
        <f t="shared" si="219"/>
        <v>6005349</v>
      </c>
      <c r="T2432" s="9">
        <f t="shared" si="241"/>
        <v>83062</v>
      </c>
    </row>
    <row r="2433" spans="1:20" ht="14.45" x14ac:dyDescent="0.3">
      <c r="A2433" s="104">
        <v>463</v>
      </c>
      <c r="B2433" s="9" t="s">
        <v>0</v>
      </c>
      <c r="C2433" s="9" t="s">
        <v>889</v>
      </c>
      <c r="D2433" s="9" t="s">
        <v>228</v>
      </c>
      <c r="E2433" s="9" t="s">
        <v>223</v>
      </c>
      <c r="F2433" s="9" t="s">
        <v>5</v>
      </c>
      <c r="G2433" s="9" t="s">
        <v>182</v>
      </c>
      <c r="H2433" s="9" t="s">
        <v>2</v>
      </c>
      <c r="I2433" s="9">
        <v>14</v>
      </c>
      <c r="J2433" s="9" t="s">
        <v>8</v>
      </c>
      <c r="K2433" s="9" t="s">
        <v>7</v>
      </c>
      <c r="L2433" s="9" t="s">
        <v>50</v>
      </c>
      <c r="M2433" s="9">
        <v>42390</v>
      </c>
      <c r="N2433" s="17" t="str">
        <f t="shared" si="238"/>
        <v>8_40-45</v>
      </c>
      <c r="O2433" s="17" t="str">
        <f t="shared" si="239"/>
        <v>4_40-50</v>
      </c>
      <c r="P2433" s="17" t="str">
        <f t="shared" si="240"/>
        <v>04_40-50</v>
      </c>
      <c r="Q2433" s="9" t="s">
        <v>1001</v>
      </c>
      <c r="R2433" s="9" t="s">
        <v>954</v>
      </c>
      <c r="S2433" s="9">
        <f t="shared" si="219"/>
        <v>19626570</v>
      </c>
      <c r="T2433" s="9">
        <f t="shared" si="241"/>
        <v>271460</v>
      </c>
    </row>
    <row r="2434" spans="1:20" ht="14.45" x14ac:dyDescent="0.3">
      <c r="A2434" s="104">
        <v>895</v>
      </c>
      <c r="B2434" s="9" t="s">
        <v>0</v>
      </c>
      <c r="C2434" s="9" t="s">
        <v>891</v>
      </c>
      <c r="D2434" s="9" t="s">
        <v>228</v>
      </c>
      <c r="E2434" s="9" t="s">
        <v>223</v>
      </c>
      <c r="F2434" s="9" t="s">
        <v>5</v>
      </c>
      <c r="G2434" s="9" t="s">
        <v>798</v>
      </c>
      <c r="H2434" s="9" t="s">
        <v>2</v>
      </c>
      <c r="I2434" s="9">
        <v>14</v>
      </c>
      <c r="J2434" s="9" t="s">
        <v>8</v>
      </c>
      <c r="L2434" s="9" t="s">
        <v>46</v>
      </c>
      <c r="M2434" s="9">
        <v>36633</v>
      </c>
      <c r="N2434" s="17" t="str">
        <f t="shared" si="238"/>
        <v>7_35-40</v>
      </c>
      <c r="O2434" s="17" t="str">
        <f t="shared" si="239"/>
        <v>3_30-40</v>
      </c>
      <c r="P2434" s="17" t="str">
        <f t="shared" si="240"/>
        <v>03_30-40</v>
      </c>
      <c r="Q2434" s="9" t="s">
        <v>1001</v>
      </c>
      <c r="R2434" s="9" t="s">
        <v>954</v>
      </c>
      <c r="S2434" s="9">
        <f t="shared" si="219"/>
        <v>32786535</v>
      </c>
      <c r="T2434" s="9">
        <f t="shared" si="241"/>
        <v>453479</v>
      </c>
    </row>
    <row r="2435" spans="1:20" ht="14.45" x14ac:dyDescent="0.3">
      <c r="A2435" s="104">
        <v>91</v>
      </c>
      <c r="B2435" s="9" t="s">
        <v>0</v>
      </c>
      <c r="C2435" s="9" t="s">
        <v>963</v>
      </c>
      <c r="D2435" s="9" t="s">
        <v>228</v>
      </c>
      <c r="E2435" s="9" t="s">
        <v>223</v>
      </c>
      <c r="F2435" s="9" t="s">
        <v>1</v>
      </c>
      <c r="G2435" s="9" t="s">
        <v>97</v>
      </c>
      <c r="H2435" s="9" t="s">
        <v>2</v>
      </c>
      <c r="I2435" s="9">
        <v>14</v>
      </c>
      <c r="J2435" s="9" t="s">
        <v>8</v>
      </c>
      <c r="L2435" s="9" t="s">
        <v>50</v>
      </c>
      <c r="M2435" s="9">
        <v>43220</v>
      </c>
      <c r="N2435" s="17" t="str">
        <f t="shared" si="238"/>
        <v>8_40-45</v>
      </c>
      <c r="O2435" s="17" t="str">
        <f t="shared" si="239"/>
        <v>4_40-50</v>
      </c>
      <c r="P2435" s="17" t="str">
        <f t="shared" si="240"/>
        <v>04_40-50</v>
      </c>
      <c r="Q2435" s="9" t="s">
        <v>1001</v>
      </c>
      <c r="R2435" s="9" t="s">
        <v>954</v>
      </c>
      <c r="S2435" s="9">
        <f t="shared" ref="S2435:S2498" si="242">M2435*A2435</f>
        <v>3933020</v>
      </c>
      <c r="T2435" s="9">
        <f t="shared" si="241"/>
        <v>54399</v>
      </c>
    </row>
    <row r="2436" spans="1:20" ht="14.45" x14ac:dyDescent="0.3">
      <c r="A2436" s="104">
        <v>364</v>
      </c>
      <c r="B2436" s="9" t="s">
        <v>0</v>
      </c>
      <c r="C2436" s="9" t="s">
        <v>302</v>
      </c>
      <c r="D2436" s="9" t="s">
        <v>228</v>
      </c>
      <c r="E2436" s="9" t="s">
        <v>223</v>
      </c>
      <c r="F2436" s="9" t="s">
        <v>1</v>
      </c>
      <c r="G2436" s="9" t="s">
        <v>303</v>
      </c>
      <c r="H2436" s="9" t="s">
        <v>2</v>
      </c>
      <c r="I2436" s="9">
        <v>14</v>
      </c>
      <c r="J2436" s="9" t="s">
        <v>8</v>
      </c>
      <c r="L2436" s="9" t="s">
        <v>50</v>
      </c>
      <c r="M2436" s="9">
        <v>59364</v>
      </c>
      <c r="N2436" s="17" t="str">
        <f t="shared" si="238"/>
        <v>11_55-60</v>
      </c>
      <c r="O2436" s="17" t="str">
        <f t="shared" si="239"/>
        <v>5_50-60</v>
      </c>
      <c r="P2436" s="17" t="str">
        <f t="shared" si="240"/>
        <v>05_50-60</v>
      </c>
      <c r="Q2436" s="9" t="s">
        <v>1001</v>
      </c>
      <c r="R2436" s="9" t="s">
        <v>954</v>
      </c>
      <c r="S2436" s="9">
        <f t="shared" si="242"/>
        <v>21608496</v>
      </c>
      <c r="T2436" s="9">
        <f t="shared" si="241"/>
        <v>298873</v>
      </c>
    </row>
    <row r="2437" spans="1:20" ht="14.45" x14ac:dyDescent="0.3">
      <c r="A2437" s="104">
        <v>14</v>
      </c>
      <c r="B2437" s="9" t="s">
        <v>0</v>
      </c>
      <c r="C2437" s="9" t="s">
        <v>645</v>
      </c>
      <c r="D2437" s="9" t="s">
        <v>228</v>
      </c>
      <c r="E2437" s="9" t="s">
        <v>223</v>
      </c>
      <c r="F2437" s="9" t="s">
        <v>5</v>
      </c>
      <c r="G2437" s="9" t="s">
        <v>518</v>
      </c>
      <c r="H2437" s="9" t="s">
        <v>646</v>
      </c>
      <c r="I2437" s="9">
        <v>14</v>
      </c>
      <c r="J2437" s="9" t="s">
        <v>8</v>
      </c>
      <c r="L2437" s="9" t="s">
        <v>50</v>
      </c>
      <c r="M2437" s="9">
        <v>83586</v>
      </c>
      <c r="N2437" s="17" t="str">
        <f t="shared" si="238"/>
        <v>16_80-85</v>
      </c>
      <c r="O2437" s="17" t="str">
        <f t="shared" si="239"/>
        <v>8_80-90</v>
      </c>
      <c r="P2437" s="17" t="str">
        <f t="shared" si="240"/>
        <v>08_80&gt;</v>
      </c>
      <c r="Q2437" s="9" t="s">
        <v>1001</v>
      </c>
      <c r="R2437" s="9" t="s">
        <v>954</v>
      </c>
      <c r="S2437" s="9">
        <f t="shared" si="242"/>
        <v>1170204</v>
      </c>
      <c r="T2437" s="9">
        <f t="shared" si="241"/>
        <v>16185</v>
      </c>
    </row>
    <row r="2438" spans="1:20" ht="14.45" x14ac:dyDescent="0.3">
      <c r="A2438" s="104">
        <v>3</v>
      </c>
      <c r="B2438" s="9" t="s">
        <v>0</v>
      </c>
      <c r="C2438" s="9" t="s">
        <v>1002</v>
      </c>
      <c r="D2438" s="9" t="s">
        <v>228</v>
      </c>
      <c r="E2438" s="9" t="s">
        <v>223</v>
      </c>
      <c r="F2438" s="9" t="s">
        <v>5</v>
      </c>
      <c r="G2438" s="9" t="s">
        <v>93</v>
      </c>
      <c r="H2438" s="9" t="s">
        <v>2</v>
      </c>
      <c r="I2438" s="9">
        <v>14</v>
      </c>
      <c r="J2438" s="9" t="s">
        <v>8</v>
      </c>
      <c r="L2438" s="9" t="s">
        <v>50</v>
      </c>
      <c r="M2438" s="9">
        <v>45792</v>
      </c>
      <c r="N2438" s="17" t="str">
        <f t="shared" si="238"/>
        <v>9_45-50</v>
      </c>
      <c r="O2438" s="17" t="str">
        <f t="shared" si="239"/>
        <v>4_40-50</v>
      </c>
      <c r="P2438" s="17" t="str">
        <f t="shared" si="240"/>
        <v>04_40-50</v>
      </c>
      <c r="Q2438" s="9" t="s">
        <v>1001</v>
      </c>
      <c r="R2438" s="9" t="s">
        <v>954</v>
      </c>
      <c r="S2438" s="9">
        <f t="shared" si="242"/>
        <v>137376</v>
      </c>
      <c r="T2438" s="9">
        <f t="shared" si="241"/>
        <v>1900</v>
      </c>
    </row>
    <row r="2439" spans="1:20" ht="14.45" x14ac:dyDescent="0.3">
      <c r="A2439" s="104">
        <v>41</v>
      </c>
      <c r="B2439" s="9" t="s">
        <v>0</v>
      </c>
      <c r="C2439" s="9" t="s">
        <v>570</v>
      </c>
      <c r="D2439" s="9" t="s">
        <v>228</v>
      </c>
      <c r="E2439" s="9" t="s">
        <v>223</v>
      </c>
      <c r="F2439" s="9" t="s">
        <v>5</v>
      </c>
      <c r="G2439" s="9" t="s">
        <v>518</v>
      </c>
      <c r="H2439" s="9" t="s">
        <v>2</v>
      </c>
      <c r="I2439" s="9">
        <v>14</v>
      </c>
      <c r="J2439" s="9" t="s">
        <v>8</v>
      </c>
      <c r="L2439" s="9" t="s">
        <v>50</v>
      </c>
      <c r="M2439" s="9">
        <v>70470</v>
      </c>
      <c r="N2439" s="17" t="str">
        <f t="shared" si="238"/>
        <v>14_70-75</v>
      </c>
      <c r="O2439" s="17" t="str">
        <f t="shared" si="239"/>
        <v>7_70-80</v>
      </c>
      <c r="P2439" s="17" t="str">
        <f t="shared" si="240"/>
        <v>07_70-80</v>
      </c>
      <c r="Q2439" s="9" t="s">
        <v>1001</v>
      </c>
      <c r="R2439" s="9" t="s">
        <v>954</v>
      </c>
      <c r="S2439" s="9">
        <f t="shared" si="242"/>
        <v>2889270</v>
      </c>
      <c r="T2439" s="9">
        <f t="shared" si="241"/>
        <v>39962</v>
      </c>
    </row>
    <row r="2440" spans="1:20" ht="14.45" x14ac:dyDescent="0.3">
      <c r="A2440" s="104">
        <v>16</v>
      </c>
      <c r="B2440" s="9" t="s">
        <v>0</v>
      </c>
      <c r="C2440" s="9" t="s">
        <v>813</v>
      </c>
      <c r="D2440" s="9" t="s">
        <v>228</v>
      </c>
      <c r="E2440" s="9" t="s">
        <v>223</v>
      </c>
      <c r="F2440" s="9" t="s">
        <v>5</v>
      </c>
      <c r="G2440" s="9" t="s">
        <v>182</v>
      </c>
      <c r="H2440" s="9" t="s">
        <v>107</v>
      </c>
      <c r="I2440" s="9">
        <v>14</v>
      </c>
      <c r="J2440" s="9" t="s">
        <v>8</v>
      </c>
      <c r="K2440" s="9" t="s">
        <v>7</v>
      </c>
      <c r="L2440" s="9" t="s">
        <v>50</v>
      </c>
      <c r="M2440" s="9">
        <v>88340</v>
      </c>
      <c r="N2440" s="17" t="str">
        <f t="shared" si="238"/>
        <v>17_85-90</v>
      </c>
      <c r="O2440" s="17" t="str">
        <f t="shared" si="239"/>
        <v>8_80-90</v>
      </c>
      <c r="P2440" s="17" t="str">
        <f t="shared" si="240"/>
        <v>08_80&gt;</v>
      </c>
      <c r="Q2440" s="9" t="s">
        <v>1001</v>
      </c>
      <c r="R2440" s="9" t="s">
        <v>954</v>
      </c>
      <c r="S2440" s="9">
        <f t="shared" si="242"/>
        <v>1413440</v>
      </c>
      <c r="T2440" s="9">
        <f t="shared" si="241"/>
        <v>19550</v>
      </c>
    </row>
    <row r="2441" spans="1:20" ht="14.45" x14ac:dyDescent="0.3">
      <c r="A2441" s="104">
        <v>3</v>
      </c>
      <c r="B2441" s="9" t="s">
        <v>0</v>
      </c>
      <c r="C2441" s="9" t="s">
        <v>894</v>
      </c>
      <c r="D2441" s="9" t="s">
        <v>228</v>
      </c>
      <c r="E2441" s="9" t="s">
        <v>223</v>
      </c>
      <c r="F2441" s="9" t="s">
        <v>5</v>
      </c>
      <c r="G2441" s="9" t="s">
        <v>182</v>
      </c>
      <c r="H2441" s="9" t="s">
        <v>2</v>
      </c>
      <c r="I2441" s="9">
        <v>14</v>
      </c>
      <c r="J2441" s="9" t="s">
        <v>8</v>
      </c>
      <c r="K2441" s="9" t="s">
        <v>7</v>
      </c>
      <c r="L2441" s="9" t="s">
        <v>50</v>
      </c>
      <c r="M2441" s="9">
        <v>93389</v>
      </c>
      <c r="N2441" s="17" t="str">
        <f t="shared" si="238"/>
        <v>18_90-95</v>
      </c>
      <c r="O2441" s="17" t="str">
        <f t="shared" si="239"/>
        <v>9_90-100</v>
      </c>
      <c r="P2441" s="17" t="str">
        <f t="shared" si="240"/>
        <v>08_80&gt;</v>
      </c>
      <c r="Q2441" s="9" t="s">
        <v>1001</v>
      </c>
      <c r="R2441" s="9" t="s">
        <v>954</v>
      </c>
      <c r="S2441" s="9">
        <f t="shared" si="242"/>
        <v>280167</v>
      </c>
      <c r="T2441" s="9">
        <f t="shared" si="241"/>
        <v>3875</v>
      </c>
    </row>
    <row r="2442" spans="1:20" ht="14.45" x14ac:dyDescent="0.3">
      <c r="A2442" s="104">
        <v>10</v>
      </c>
      <c r="B2442" s="9" t="s">
        <v>0</v>
      </c>
      <c r="C2442" s="9" t="s">
        <v>647</v>
      </c>
      <c r="D2442" s="9" t="s">
        <v>228</v>
      </c>
      <c r="E2442" s="9" t="s">
        <v>223</v>
      </c>
      <c r="F2442" s="9" t="s">
        <v>5</v>
      </c>
      <c r="G2442" s="9" t="s">
        <v>518</v>
      </c>
      <c r="H2442" s="9" t="s">
        <v>2</v>
      </c>
      <c r="I2442" s="9">
        <v>14</v>
      </c>
      <c r="J2442" s="9" t="s">
        <v>8</v>
      </c>
      <c r="K2442" s="9" t="s">
        <v>7</v>
      </c>
      <c r="L2442" s="9" t="s">
        <v>50</v>
      </c>
      <c r="M2442" s="9">
        <v>87924</v>
      </c>
      <c r="N2442" s="17" t="str">
        <f t="shared" si="238"/>
        <v>17_85-90</v>
      </c>
      <c r="O2442" s="17" t="str">
        <f t="shared" si="239"/>
        <v>8_80-90</v>
      </c>
      <c r="P2442" s="17" t="str">
        <f t="shared" si="240"/>
        <v>08_80&gt;</v>
      </c>
      <c r="Q2442" s="9" t="s">
        <v>1001</v>
      </c>
      <c r="R2442" s="9" t="s">
        <v>954</v>
      </c>
      <c r="S2442" s="9">
        <f t="shared" si="242"/>
        <v>879240</v>
      </c>
      <c r="T2442" s="9">
        <f t="shared" si="241"/>
        <v>12161</v>
      </c>
    </row>
    <row r="2443" spans="1:20" ht="14.45" x14ac:dyDescent="0.3">
      <c r="A2443" s="104">
        <v>10</v>
      </c>
      <c r="B2443" s="9" t="s">
        <v>0</v>
      </c>
      <c r="C2443" s="9" t="s">
        <v>815</v>
      </c>
      <c r="D2443" s="9" t="s">
        <v>228</v>
      </c>
      <c r="E2443" s="9" t="s">
        <v>223</v>
      </c>
      <c r="F2443" s="9" t="s">
        <v>5</v>
      </c>
      <c r="G2443" s="9" t="s">
        <v>653</v>
      </c>
      <c r="H2443" s="9" t="s">
        <v>2</v>
      </c>
      <c r="I2443" s="9">
        <v>14</v>
      </c>
      <c r="J2443" s="9" t="s">
        <v>8</v>
      </c>
      <c r="K2443" s="9" t="s">
        <v>7</v>
      </c>
      <c r="L2443" s="9" t="s">
        <v>47</v>
      </c>
      <c r="M2443" s="9">
        <v>109856</v>
      </c>
      <c r="N2443" s="17" t="str">
        <f t="shared" si="238"/>
        <v>21_105-110</v>
      </c>
      <c r="O2443" s="17" t="str">
        <f t="shared" si="239"/>
        <v>10_100-110</v>
      </c>
      <c r="P2443" s="17" t="str">
        <f t="shared" si="240"/>
        <v>08_80&gt;</v>
      </c>
      <c r="Q2443" s="9" t="s">
        <v>1001</v>
      </c>
      <c r="R2443" s="9" t="s">
        <v>954</v>
      </c>
      <c r="S2443" s="9">
        <f t="shared" si="242"/>
        <v>1098560</v>
      </c>
      <c r="T2443" s="9">
        <f t="shared" si="241"/>
        <v>15194</v>
      </c>
    </row>
    <row r="2444" spans="1:20" ht="14.45" x14ac:dyDescent="0.3">
      <c r="A2444" s="104">
        <v>893</v>
      </c>
      <c r="B2444" s="9" t="s">
        <v>0</v>
      </c>
      <c r="C2444" s="9" t="s">
        <v>996</v>
      </c>
      <c r="D2444" s="9" t="s">
        <v>229</v>
      </c>
      <c r="E2444" s="9" t="s">
        <v>227</v>
      </c>
      <c r="F2444" s="9" t="s">
        <v>5</v>
      </c>
      <c r="G2444" s="9" t="s">
        <v>61</v>
      </c>
      <c r="H2444" s="9" t="s">
        <v>2</v>
      </c>
      <c r="I2444" s="9">
        <v>11</v>
      </c>
      <c r="J2444" s="9" t="s">
        <v>4</v>
      </c>
      <c r="L2444" s="9" t="s">
        <v>46</v>
      </c>
      <c r="M2444" s="9">
        <v>14870</v>
      </c>
      <c r="N2444" s="17" t="str">
        <f t="shared" si="238"/>
        <v>2_10-15</v>
      </c>
      <c r="O2444" s="17" t="str">
        <f t="shared" si="239"/>
        <v>1_10-20</v>
      </c>
      <c r="P2444" s="17" t="str">
        <f t="shared" si="240"/>
        <v>01_&lt;20</v>
      </c>
      <c r="Q2444" s="9" t="s">
        <v>1001</v>
      </c>
      <c r="R2444" s="9" t="s">
        <v>954</v>
      </c>
      <c r="S2444" s="9">
        <f t="shared" si="242"/>
        <v>13278910</v>
      </c>
      <c r="T2444" s="9">
        <f t="shared" si="241"/>
        <v>183664</v>
      </c>
    </row>
    <row r="2445" spans="1:20" ht="14.45" x14ac:dyDescent="0.3">
      <c r="A2445" s="104">
        <v>16</v>
      </c>
      <c r="B2445" s="9" t="s">
        <v>0</v>
      </c>
      <c r="C2445" s="9" t="s">
        <v>330</v>
      </c>
      <c r="D2445" s="9" t="s">
        <v>228</v>
      </c>
      <c r="E2445" s="9" t="s">
        <v>227</v>
      </c>
      <c r="F2445" s="9" t="s">
        <v>5</v>
      </c>
      <c r="G2445" s="9" t="s">
        <v>169</v>
      </c>
      <c r="H2445" s="9" t="s">
        <v>2</v>
      </c>
      <c r="I2445" s="9">
        <v>14</v>
      </c>
      <c r="J2445" s="9" t="s">
        <v>8</v>
      </c>
      <c r="L2445" s="9" t="s">
        <v>50</v>
      </c>
      <c r="M2445" s="9">
        <v>61548</v>
      </c>
      <c r="N2445" s="17" t="str">
        <f t="shared" si="238"/>
        <v>12_60-65</v>
      </c>
      <c r="O2445" s="17" t="str">
        <f t="shared" si="239"/>
        <v>6_60-70</v>
      </c>
      <c r="P2445" s="17" t="str">
        <f t="shared" si="240"/>
        <v>06_60-70</v>
      </c>
      <c r="Q2445" s="9" t="s">
        <v>1001</v>
      </c>
      <c r="R2445" s="9" t="s">
        <v>954</v>
      </c>
      <c r="S2445" s="9">
        <f t="shared" si="242"/>
        <v>984768</v>
      </c>
      <c r="T2445" s="9">
        <f t="shared" si="241"/>
        <v>13621</v>
      </c>
    </row>
    <row r="2446" spans="1:20" ht="14.45" x14ac:dyDescent="0.3">
      <c r="A2446" s="104">
        <v>6</v>
      </c>
      <c r="B2446" s="9" t="s">
        <v>0</v>
      </c>
      <c r="C2446" s="9" t="s">
        <v>1003</v>
      </c>
      <c r="D2446" s="9" t="s">
        <v>228</v>
      </c>
      <c r="E2446" s="9" t="s">
        <v>227</v>
      </c>
      <c r="F2446" s="9" t="s">
        <v>5</v>
      </c>
      <c r="G2446" s="9" t="s">
        <v>169</v>
      </c>
      <c r="H2446" s="9" t="s">
        <v>125</v>
      </c>
      <c r="I2446" s="9">
        <v>14</v>
      </c>
      <c r="J2446" s="9" t="s">
        <v>8</v>
      </c>
      <c r="L2446" s="9" t="s">
        <v>50</v>
      </c>
      <c r="M2446" s="9">
        <v>64753</v>
      </c>
      <c r="N2446" s="17" t="str">
        <f t="shared" si="238"/>
        <v>12_60-65</v>
      </c>
      <c r="O2446" s="17" t="str">
        <f t="shared" si="239"/>
        <v>6_60-70</v>
      </c>
      <c r="P2446" s="17" t="str">
        <f t="shared" si="240"/>
        <v>06_60-70</v>
      </c>
      <c r="Q2446" s="9" t="s">
        <v>1001</v>
      </c>
      <c r="R2446" s="9" t="s">
        <v>954</v>
      </c>
      <c r="S2446" s="9">
        <f t="shared" si="242"/>
        <v>388518</v>
      </c>
      <c r="T2446" s="9">
        <f t="shared" si="241"/>
        <v>5374</v>
      </c>
    </row>
    <row r="2447" spans="1:20" ht="14.45" x14ac:dyDescent="0.3">
      <c r="A2447" s="104">
        <v>77</v>
      </c>
      <c r="B2447" s="9" t="s">
        <v>0</v>
      </c>
      <c r="C2447" s="9" t="s">
        <v>648</v>
      </c>
      <c r="D2447" s="9" t="s">
        <v>228</v>
      </c>
      <c r="E2447" s="9" t="s">
        <v>227</v>
      </c>
      <c r="F2447" s="9" t="s">
        <v>5</v>
      </c>
      <c r="G2447" s="9" t="s">
        <v>518</v>
      </c>
      <c r="H2447" s="9" t="s">
        <v>2</v>
      </c>
      <c r="I2447" s="9">
        <v>14</v>
      </c>
      <c r="J2447" s="9" t="s">
        <v>8</v>
      </c>
      <c r="L2447" s="9" t="s">
        <v>50</v>
      </c>
      <c r="M2447" s="9">
        <v>66925</v>
      </c>
      <c r="N2447" s="17" t="str">
        <f t="shared" si="238"/>
        <v>13_65-70</v>
      </c>
      <c r="O2447" s="17" t="str">
        <f t="shared" si="239"/>
        <v>6_60-70</v>
      </c>
      <c r="P2447" s="17" t="str">
        <f t="shared" si="240"/>
        <v>06_60-70</v>
      </c>
      <c r="Q2447" s="9" t="s">
        <v>1001</v>
      </c>
      <c r="R2447" s="9" t="s">
        <v>954</v>
      </c>
      <c r="S2447" s="9">
        <f t="shared" si="242"/>
        <v>5153225</v>
      </c>
      <c r="T2447" s="9">
        <f t="shared" si="241"/>
        <v>71276</v>
      </c>
    </row>
    <row r="2448" spans="1:20" ht="14.45" x14ac:dyDescent="0.3">
      <c r="A2448" s="104">
        <v>15</v>
      </c>
      <c r="B2448" s="9" t="s">
        <v>0</v>
      </c>
      <c r="C2448" s="9" t="s">
        <v>301</v>
      </c>
      <c r="D2448" s="9" t="s">
        <v>224</v>
      </c>
      <c r="E2448" s="9" t="s">
        <v>227</v>
      </c>
      <c r="F2448" s="9" t="s">
        <v>5</v>
      </c>
      <c r="G2448" s="9" t="s">
        <v>169</v>
      </c>
      <c r="H2448" s="9" t="s">
        <v>2</v>
      </c>
      <c r="I2448" s="9">
        <v>15</v>
      </c>
      <c r="J2448" s="9" t="s">
        <v>8</v>
      </c>
      <c r="L2448" s="9" t="s">
        <v>50</v>
      </c>
      <c r="M2448" s="9">
        <v>68244</v>
      </c>
      <c r="N2448" s="17" t="str">
        <f t="shared" si="238"/>
        <v>13_65-70</v>
      </c>
      <c r="O2448" s="17" t="str">
        <f t="shared" si="239"/>
        <v>6_60-70</v>
      </c>
      <c r="P2448" s="17" t="str">
        <f t="shared" si="240"/>
        <v>06_60-70</v>
      </c>
      <c r="Q2448" s="9" t="s">
        <v>1001</v>
      </c>
      <c r="R2448" s="9" t="s">
        <v>954</v>
      </c>
      <c r="S2448" s="9">
        <f t="shared" si="242"/>
        <v>1023660</v>
      </c>
      <c r="T2448" s="9">
        <f t="shared" si="241"/>
        <v>14159</v>
      </c>
    </row>
    <row r="2449" spans="1:20" ht="14.45" x14ac:dyDescent="0.3">
      <c r="A2449" s="104">
        <v>109</v>
      </c>
      <c r="B2449" s="9" t="s">
        <v>0</v>
      </c>
      <c r="C2449" s="9" t="s">
        <v>650</v>
      </c>
      <c r="D2449" s="9" t="s">
        <v>224</v>
      </c>
      <c r="E2449" s="9" t="s">
        <v>227</v>
      </c>
      <c r="F2449" s="9" t="s">
        <v>5</v>
      </c>
      <c r="G2449" s="9" t="s">
        <v>518</v>
      </c>
      <c r="H2449" s="9" t="s">
        <v>2</v>
      </c>
      <c r="I2449" s="9">
        <v>15</v>
      </c>
      <c r="J2449" s="9" t="s">
        <v>8</v>
      </c>
      <c r="L2449" s="9" t="s">
        <v>50</v>
      </c>
      <c r="M2449" s="9">
        <v>74210</v>
      </c>
      <c r="N2449" s="17" t="str">
        <f t="shared" si="238"/>
        <v>14_70-75</v>
      </c>
      <c r="O2449" s="17" t="str">
        <f t="shared" si="239"/>
        <v>7_70-80</v>
      </c>
      <c r="P2449" s="17" t="str">
        <f t="shared" si="240"/>
        <v>07_70-80</v>
      </c>
      <c r="Q2449" s="9" t="s">
        <v>1001</v>
      </c>
      <c r="R2449" s="9" t="s">
        <v>954</v>
      </c>
      <c r="S2449" s="9">
        <f t="shared" si="242"/>
        <v>8088890</v>
      </c>
      <c r="T2449" s="9">
        <f t="shared" si="241"/>
        <v>111880</v>
      </c>
    </row>
    <row r="2450" spans="1:20" ht="14.45" x14ac:dyDescent="0.3">
      <c r="A2450" s="104">
        <v>3</v>
      </c>
      <c r="B2450" s="9" t="s">
        <v>0</v>
      </c>
      <c r="C2450" s="9" t="s">
        <v>895</v>
      </c>
      <c r="D2450" s="9" t="s">
        <v>225</v>
      </c>
      <c r="E2450" s="9" t="s">
        <v>227</v>
      </c>
      <c r="F2450" s="9" t="s">
        <v>5</v>
      </c>
      <c r="G2450" s="9" t="s">
        <v>60</v>
      </c>
      <c r="H2450" s="9" t="s">
        <v>896</v>
      </c>
      <c r="I2450" s="9">
        <v>15</v>
      </c>
      <c r="J2450" s="9" t="s">
        <v>8</v>
      </c>
      <c r="L2450" s="9" t="s">
        <v>50</v>
      </c>
      <c r="M2450" s="9">
        <v>35990</v>
      </c>
      <c r="N2450" s="17" t="str">
        <f t="shared" si="238"/>
        <v>7_35-40</v>
      </c>
      <c r="O2450" s="17" t="str">
        <f t="shared" si="239"/>
        <v>3_30-40</v>
      </c>
      <c r="P2450" s="17" t="str">
        <f t="shared" si="240"/>
        <v>03_30-40</v>
      </c>
      <c r="Q2450" s="9" t="s">
        <v>1001</v>
      </c>
      <c r="R2450" s="9" t="s">
        <v>954</v>
      </c>
      <c r="S2450" s="9">
        <f t="shared" si="242"/>
        <v>107970</v>
      </c>
      <c r="T2450" s="9">
        <f t="shared" si="241"/>
        <v>1493</v>
      </c>
    </row>
    <row r="2451" spans="1:20" ht="14.45" x14ac:dyDescent="0.3">
      <c r="A2451" s="104">
        <v>10</v>
      </c>
      <c r="B2451" s="9" t="s">
        <v>0</v>
      </c>
      <c r="C2451" s="9" t="s">
        <v>816</v>
      </c>
      <c r="D2451" s="9" t="s">
        <v>228</v>
      </c>
      <c r="E2451" s="9" t="s">
        <v>227</v>
      </c>
      <c r="F2451" s="9" t="s">
        <v>5</v>
      </c>
      <c r="G2451" s="9" t="s">
        <v>518</v>
      </c>
      <c r="H2451" s="9" t="s">
        <v>2</v>
      </c>
      <c r="I2451" s="9">
        <v>14</v>
      </c>
      <c r="J2451" s="9" t="s">
        <v>8</v>
      </c>
      <c r="L2451" s="9" t="s">
        <v>50</v>
      </c>
      <c r="M2451" s="9">
        <v>78130</v>
      </c>
      <c r="N2451" s="17" t="str">
        <f t="shared" si="238"/>
        <v>15_75-80</v>
      </c>
      <c r="O2451" s="17" t="str">
        <f t="shared" si="239"/>
        <v>7_70-80</v>
      </c>
      <c r="P2451" s="17" t="str">
        <f t="shared" si="240"/>
        <v>07_70-80</v>
      </c>
      <c r="Q2451" s="9" t="s">
        <v>1001</v>
      </c>
      <c r="R2451" s="9" t="s">
        <v>954</v>
      </c>
      <c r="S2451" s="9">
        <f t="shared" si="242"/>
        <v>781300</v>
      </c>
      <c r="T2451" s="9">
        <f t="shared" si="241"/>
        <v>10806</v>
      </c>
    </row>
    <row r="2452" spans="1:20" ht="14.45" x14ac:dyDescent="0.3">
      <c r="A2452" s="103">
        <v>115</v>
      </c>
      <c r="B2452" s="9" t="s">
        <v>9</v>
      </c>
      <c r="C2452" s="9" t="s">
        <v>654</v>
      </c>
      <c r="D2452" s="9" t="s">
        <v>228</v>
      </c>
      <c r="E2452" s="9" t="s">
        <v>223</v>
      </c>
      <c r="F2452" s="9" t="s">
        <v>5</v>
      </c>
      <c r="G2452" s="9" t="s">
        <v>182</v>
      </c>
      <c r="H2452" s="9" t="s">
        <v>2</v>
      </c>
      <c r="I2452" s="9">
        <v>13</v>
      </c>
      <c r="J2452" s="9" t="s">
        <v>92</v>
      </c>
      <c r="L2452" s="9" t="s">
        <v>50</v>
      </c>
      <c r="M2452" s="9">
        <v>138225</v>
      </c>
      <c r="N2452" s="17" t="str">
        <f t="shared" si="238"/>
        <v>27_135-140</v>
      </c>
      <c r="O2452" s="17" t="str">
        <f t="shared" si="239"/>
        <v>13_130-140</v>
      </c>
      <c r="P2452" s="17" t="str">
        <f t="shared" si="240"/>
        <v>08_80&gt;</v>
      </c>
      <c r="Q2452" s="9" t="s">
        <v>1001</v>
      </c>
      <c r="R2452" s="9" t="s">
        <v>954</v>
      </c>
      <c r="S2452" s="9">
        <f t="shared" si="242"/>
        <v>15895875</v>
      </c>
      <c r="T2452" s="9">
        <f t="shared" si="241"/>
        <v>219860</v>
      </c>
    </row>
    <row r="2453" spans="1:20" ht="14.45" x14ac:dyDescent="0.3">
      <c r="A2453" s="104">
        <v>5716</v>
      </c>
      <c r="B2453" s="9" t="s">
        <v>9</v>
      </c>
      <c r="C2453" s="9" t="s">
        <v>537</v>
      </c>
      <c r="D2453" s="9" t="s">
        <v>228</v>
      </c>
      <c r="E2453" s="9" t="s">
        <v>223</v>
      </c>
      <c r="F2453" s="9" t="s">
        <v>9</v>
      </c>
      <c r="G2453" s="9" t="s">
        <v>538</v>
      </c>
      <c r="H2453" s="9" t="s">
        <v>2</v>
      </c>
      <c r="I2453" s="9">
        <v>13</v>
      </c>
      <c r="J2453" s="9" t="s">
        <v>43</v>
      </c>
      <c r="L2453" s="9" t="s">
        <v>539</v>
      </c>
      <c r="M2453" s="9">
        <v>135273</v>
      </c>
      <c r="N2453" s="17" t="str">
        <f t="shared" si="238"/>
        <v>27_135-140</v>
      </c>
      <c r="O2453" s="17" t="str">
        <f t="shared" si="239"/>
        <v>13_130-140</v>
      </c>
      <c r="P2453" s="17" t="str">
        <f t="shared" si="240"/>
        <v>08_80&gt;</v>
      </c>
      <c r="Q2453" s="9" t="s">
        <v>1001</v>
      </c>
      <c r="R2453" s="9" t="s">
        <v>954</v>
      </c>
      <c r="S2453" s="9">
        <f t="shared" si="242"/>
        <v>773220468</v>
      </c>
      <c r="T2453" s="9">
        <f t="shared" si="241"/>
        <v>10694612</v>
      </c>
    </row>
    <row r="2454" spans="1:20" ht="14.45" x14ac:dyDescent="0.3">
      <c r="A2454" s="104">
        <v>18</v>
      </c>
      <c r="B2454" s="9" t="s">
        <v>9</v>
      </c>
      <c r="C2454" s="9" t="s">
        <v>95</v>
      </c>
      <c r="D2454" s="9" t="s">
        <v>228</v>
      </c>
      <c r="E2454" s="9" t="s">
        <v>223</v>
      </c>
      <c r="F2454" s="9" t="s">
        <v>5</v>
      </c>
      <c r="G2454" s="9" t="s">
        <v>75</v>
      </c>
      <c r="H2454" s="9" t="s">
        <v>2</v>
      </c>
      <c r="I2454" s="9">
        <v>13</v>
      </c>
      <c r="J2454" s="9" t="s">
        <v>43</v>
      </c>
      <c r="L2454" s="9" t="s">
        <v>50</v>
      </c>
      <c r="M2454" s="9">
        <v>167878</v>
      </c>
      <c r="N2454" s="17" t="str">
        <f t="shared" si="238"/>
        <v>33_165-170</v>
      </c>
      <c r="O2454" s="17" t="str">
        <f t="shared" si="239"/>
        <v>16_160-170</v>
      </c>
      <c r="P2454" s="17" t="str">
        <f t="shared" si="240"/>
        <v>08_80&gt;</v>
      </c>
      <c r="Q2454" s="9" t="s">
        <v>1001</v>
      </c>
      <c r="R2454" s="9" t="s">
        <v>954</v>
      </c>
      <c r="S2454" s="9">
        <f t="shared" si="242"/>
        <v>3021804</v>
      </c>
      <c r="T2454" s="9">
        <f t="shared" si="241"/>
        <v>41795</v>
      </c>
    </row>
    <row r="2455" spans="1:20" ht="14.45" x14ac:dyDescent="0.3">
      <c r="A2455" s="104">
        <v>873</v>
      </c>
      <c r="B2455" s="9" t="s">
        <v>9</v>
      </c>
      <c r="C2455" s="9" t="s">
        <v>332</v>
      </c>
      <c r="D2455" s="9" t="s">
        <v>228</v>
      </c>
      <c r="E2455" s="9" t="s">
        <v>223</v>
      </c>
      <c r="F2455" s="9" t="s">
        <v>5</v>
      </c>
      <c r="G2455" s="9" t="s">
        <v>182</v>
      </c>
      <c r="H2455" s="9" t="s">
        <v>2</v>
      </c>
      <c r="I2455" s="9">
        <v>13</v>
      </c>
      <c r="J2455" s="9" t="s">
        <v>43</v>
      </c>
      <c r="L2455" s="9" t="s">
        <v>50</v>
      </c>
      <c r="M2455" s="9">
        <v>219285</v>
      </c>
      <c r="N2455" s="17" t="str">
        <f t="shared" si="238"/>
        <v>43_215-220</v>
      </c>
      <c r="O2455" s="17" t="str">
        <f t="shared" si="239"/>
        <v>21_210-220</v>
      </c>
      <c r="P2455" s="17" t="str">
        <f t="shared" si="240"/>
        <v>08_80&gt;</v>
      </c>
      <c r="Q2455" s="9" t="s">
        <v>1001</v>
      </c>
      <c r="R2455" s="9" t="s">
        <v>954</v>
      </c>
      <c r="S2455" s="9">
        <f t="shared" si="242"/>
        <v>191435805</v>
      </c>
      <c r="T2455" s="9">
        <f t="shared" si="241"/>
        <v>2647798</v>
      </c>
    </row>
    <row r="2456" spans="1:20" ht="14.45" x14ac:dyDescent="0.3">
      <c r="A2456" s="104">
        <v>1390</v>
      </c>
      <c r="B2456" s="9" t="s">
        <v>9</v>
      </c>
      <c r="C2456" s="9" t="s">
        <v>540</v>
      </c>
      <c r="D2456" s="9" t="s">
        <v>228</v>
      </c>
      <c r="E2456" s="9" t="s">
        <v>223</v>
      </c>
      <c r="F2456" s="9" t="s">
        <v>9</v>
      </c>
      <c r="G2456" s="9" t="s">
        <v>538</v>
      </c>
      <c r="H2456" s="9" t="s">
        <v>2</v>
      </c>
      <c r="I2456" s="9">
        <v>13</v>
      </c>
      <c r="J2456" s="9" t="s">
        <v>43</v>
      </c>
      <c r="L2456" s="9" t="s">
        <v>539</v>
      </c>
      <c r="M2456" s="9">
        <v>162260</v>
      </c>
      <c r="N2456" s="17" t="str">
        <f t="shared" si="238"/>
        <v>32_160-165</v>
      </c>
      <c r="O2456" s="17" t="str">
        <f t="shared" si="239"/>
        <v>16_160-170</v>
      </c>
      <c r="P2456" s="17" t="str">
        <f t="shared" si="240"/>
        <v>08_80&gt;</v>
      </c>
      <c r="Q2456" s="9" t="s">
        <v>1001</v>
      </c>
      <c r="R2456" s="9" t="s">
        <v>954</v>
      </c>
      <c r="S2456" s="9">
        <f t="shared" si="242"/>
        <v>225541400</v>
      </c>
      <c r="T2456" s="9">
        <f t="shared" si="241"/>
        <v>3119521</v>
      </c>
    </row>
    <row r="2457" spans="1:20" ht="14.45" x14ac:dyDescent="0.3">
      <c r="A2457" s="104">
        <v>2072</v>
      </c>
      <c r="B2457" s="9" t="s">
        <v>9</v>
      </c>
      <c r="C2457" s="9" t="s">
        <v>194</v>
      </c>
      <c r="D2457" s="9" t="s">
        <v>225</v>
      </c>
      <c r="E2457" s="9" t="s">
        <v>223</v>
      </c>
      <c r="F2457" s="9" t="s">
        <v>5</v>
      </c>
      <c r="G2457" s="9" t="s">
        <v>75</v>
      </c>
      <c r="H2457" s="9" t="s">
        <v>449</v>
      </c>
      <c r="I2457" s="9">
        <v>16</v>
      </c>
      <c r="J2457" s="9" t="s">
        <v>195</v>
      </c>
      <c r="L2457" s="9" t="s">
        <v>50</v>
      </c>
      <c r="M2457" s="9">
        <v>340500</v>
      </c>
      <c r="N2457" s="17" t="str">
        <f t="shared" si="238"/>
        <v>68_340-345</v>
      </c>
      <c r="O2457" s="17" t="str">
        <f t="shared" si="239"/>
        <v>34_340-350</v>
      </c>
      <c r="P2457" s="17" t="str">
        <f t="shared" si="240"/>
        <v>08_80&gt;</v>
      </c>
      <c r="Q2457" s="9" t="s">
        <v>1001</v>
      </c>
      <c r="R2457" s="9" t="s">
        <v>954</v>
      </c>
      <c r="S2457" s="9">
        <f t="shared" si="242"/>
        <v>705516000</v>
      </c>
      <c r="T2457" s="9">
        <f t="shared" si="241"/>
        <v>9758174</v>
      </c>
    </row>
    <row r="2458" spans="1:20" ht="14.45" x14ac:dyDescent="0.3">
      <c r="A2458" s="103">
        <v>58</v>
      </c>
      <c r="B2458" s="9" t="s">
        <v>10</v>
      </c>
      <c r="C2458" s="9" t="s">
        <v>967</v>
      </c>
      <c r="D2458" s="9" t="s">
        <v>224</v>
      </c>
      <c r="E2458" s="9" t="s">
        <v>223</v>
      </c>
      <c r="F2458" s="9" t="s">
        <v>5</v>
      </c>
      <c r="G2458" s="9" t="s">
        <v>76</v>
      </c>
      <c r="H2458" s="9" t="s">
        <v>2</v>
      </c>
      <c r="I2458" s="9">
        <v>15</v>
      </c>
      <c r="J2458" s="9" t="s">
        <v>4</v>
      </c>
      <c r="L2458" s="9" t="s">
        <v>46</v>
      </c>
      <c r="M2458" s="9">
        <v>29379</v>
      </c>
      <c r="N2458" s="17" t="str">
        <f t="shared" si="238"/>
        <v>5_25-30</v>
      </c>
      <c r="O2458" s="17" t="str">
        <f t="shared" si="239"/>
        <v>2_20-30</v>
      </c>
      <c r="P2458" s="17" t="str">
        <f t="shared" si="240"/>
        <v>02_20-30</v>
      </c>
      <c r="Q2458" s="9" t="s">
        <v>1001</v>
      </c>
      <c r="R2458" s="9" t="s">
        <v>954</v>
      </c>
      <c r="S2458" s="9">
        <f t="shared" si="242"/>
        <v>1703982</v>
      </c>
      <c r="T2458" s="9">
        <f t="shared" si="241"/>
        <v>23568</v>
      </c>
    </row>
    <row r="2459" spans="1:20" ht="14.45" x14ac:dyDescent="0.3">
      <c r="A2459" s="104">
        <v>649</v>
      </c>
      <c r="B2459" s="9" t="s">
        <v>10</v>
      </c>
      <c r="C2459" s="9" t="s">
        <v>968</v>
      </c>
      <c r="D2459" s="9" t="s">
        <v>224</v>
      </c>
      <c r="E2459" s="9" t="s">
        <v>223</v>
      </c>
      <c r="F2459" s="9" t="s">
        <v>1</v>
      </c>
      <c r="G2459" s="9" t="s">
        <v>97</v>
      </c>
      <c r="H2459" s="9" t="s">
        <v>2</v>
      </c>
      <c r="I2459" s="9">
        <v>15</v>
      </c>
      <c r="J2459" s="9" t="s">
        <v>8</v>
      </c>
      <c r="L2459" s="9" t="s">
        <v>50</v>
      </c>
      <c r="M2459" s="9">
        <v>37040</v>
      </c>
      <c r="N2459" s="17" t="str">
        <f t="shared" si="238"/>
        <v>7_35-40</v>
      </c>
      <c r="O2459" s="17" t="str">
        <f t="shared" si="239"/>
        <v>3_30-40</v>
      </c>
      <c r="P2459" s="17" t="str">
        <f t="shared" si="240"/>
        <v>03_30-40</v>
      </c>
      <c r="Q2459" s="9" t="s">
        <v>1001</v>
      </c>
      <c r="R2459" s="9" t="s">
        <v>954</v>
      </c>
      <c r="S2459" s="9">
        <f t="shared" si="242"/>
        <v>24038960</v>
      </c>
      <c r="T2459" s="9">
        <f t="shared" si="241"/>
        <v>332489</v>
      </c>
    </row>
    <row r="2460" spans="1:20" ht="14.45" x14ac:dyDescent="0.3">
      <c r="A2460" s="104">
        <v>512</v>
      </c>
      <c r="B2460" s="9" t="s">
        <v>10</v>
      </c>
      <c r="C2460" s="9" t="s">
        <v>1004</v>
      </c>
      <c r="D2460" s="9" t="s">
        <v>228</v>
      </c>
      <c r="E2460" s="9" t="s">
        <v>223</v>
      </c>
      <c r="F2460" s="9" t="s">
        <v>5</v>
      </c>
      <c r="G2460" s="9" t="s">
        <v>61</v>
      </c>
      <c r="H2460" s="9" t="s">
        <v>2</v>
      </c>
      <c r="I2460" s="9">
        <v>14</v>
      </c>
      <c r="J2460" s="9" t="s">
        <v>4</v>
      </c>
      <c r="L2460" s="9" t="s">
        <v>46</v>
      </c>
      <c r="M2460" s="9">
        <v>22578</v>
      </c>
      <c r="N2460" s="17" t="str">
        <f t="shared" si="238"/>
        <v>4_20-25</v>
      </c>
      <c r="O2460" s="17" t="str">
        <f t="shared" si="239"/>
        <v>2_20-30</v>
      </c>
      <c r="P2460" s="17" t="str">
        <f t="shared" si="240"/>
        <v>02_20-30</v>
      </c>
      <c r="Q2460" s="9" t="s">
        <v>1001</v>
      </c>
      <c r="R2460" s="9" t="s">
        <v>954</v>
      </c>
      <c r="S2460" s="9">
        <f t="shared" si="242"/>
        <v>11559936</v>
      </c>
      <c r="T2460" s="9">
        <f t="shared" si="241"/>
        <v>159888</v>
      </c>
    </row>
    <row r="2461" spans="1:20" ht="14.45" x14ac:dyDescent="0.3">
      <c r="A2461" s="104">
        <v>2531</v>
      </c>
      <c r="B2461" s="9" t="s">
        <v>10</v>
      </c>
      <c r="C2461" s="9" t="s">
        <v>514</v>
      </c>
      <c r="D2461" s="9" t="s">
        <v>225</v>
      </c>
      <c r="E2461" s="9" t="s">
        <v>223</v>
      </c>
      <c r="F2461" s="9" t="s">
        <v>5</v>
      </c>
      <c r="G2461" s="9" t="s">
        <v>350</v>
      </c>
      <c r="H2461" s="9" t="s">
        <v>112</v>
      </c>
      <c r="I2461" s="9">
        <v>15</v>
      </c>
      <c r="J2461" s="9" t="s">
        <v>8</v>
      </c>
      <c r="L2461" s="9" t="s">
        <v>50</v>
      </c>
      <c r="M2461" s="9">
        <v>70624</v>
      </c>
      <c r="N2461" s="17" t="str">
        <f t="shared" ref="N2461:N2524" si="243">CONCATENATE(ROUNDDOWN(M2461/5000,0),"_",ROUNDDOWN(M2461/5000,0)*5,"-",ROUNDUP((M2461+1)/5000,0)*5)</f>
        <v>14_70-75</v>
      </c>
      <c r="O2461" s="17" t="str">
        <f t="shared" ref="O2461:O2524" si="244">CONCATENATE(ROUNDDOWN(M2461/10000,0),"_",ROUNDDOWN(M2461/10000,0)*10,"-",ROUNDUP((M2461+1)/10000,0)*10)</f>
        <v>7_70-80</v>
      </c>
      <c r="P2461" s="17" t="str">
        <f t="shared" ref="P2461:P2524" si="245">IF(M2461&lt;20000,"01_&lt;20",IF(M2461&lt;80000,CONCATENATE(IF((ROUNDDOWN(M2461/10000,0)+1)&lt;10,0,),ROUNDDOWN(M2461/10000,0),"_",ROUNDDOWN(M2461/10000,0)*10,"-",ROUNDUP((M2461+1)/10000,0)*10),"08_80&gt;"))</f>
        <v>07_70-80</v>
      </c>
      <c r="Q2461" s="9" t="s">
        <v>1001</v>
      </c>
      <c r="R2461" s="9" t="s">
        <v>954</v>
      </c>
      <c r="S2461" s="9">
        <f t="shared" si="242"/>
        <v>178749344</v>
      </c>
      <c r="T2461" s="9">
        <f t="shared" ref="T2461:T2524" si="246">ROUND(S2461/72.3,0)</f>
        <v>2472328</v>
      </c>
    </row>
    <row r="2462" spans="1:20" ht="14.45" x14ac:dyDescent="0.3">
      <c r="A2462" s="104">
        <v>882</v>
      </c>
      <c r="B2462" s="9" t="s">
        <v>10</v>
      </c>
      <c r="C2462" s="9" t="s">
        <v>969</v>
      </c>
      <c r="D2462" s="9" t="s">
        <v>225</v>
      </c>
      <c r="E2462" s="9" t="s">
        <v>223</v>
      </c>
      <c r="F2462" s="9" t="s">
        <v>1</v>
      </c>
      <c r="G2462" s="9" t="s">
        <v>661</v>
      </c>
      <c r="H2462" s="9" t="s">
        <v>784</v>
      </c>
      <c r="I2462" s="9">
        <v>15</v>
      </c>
      <c r="J2462" s="9" t="s">
        <v>8</v>
      </c>
      <c r="L2462" s="9" t="s">
        <v>50</v>
      </c>
      <c r="M2462" s="9">
        <v>108460</v>
      </c>
      <c r="N2462" s="17" t="str">
        <f t="shared" si="243"/>
        <v>21_105-110</v>
      </c>
      <c r="O2462" s="17" t="str">
        <f t="shared" si="244"/>
        <v>10_100-110</v>
      </c>
      <c r="P2462" s="17" t="str">
        <f t="shared" si="245"/>
        <v>08_80&gt;</v>
      </c>
      <c r="Q2462" s="9" t="s">
        <v>1001</v>
      </c>
      <c r="R2462" s="9" t="s">
        <v>954</v>
      </c>
      <c r="S2462" s="9">
        <f t="shared" si="242"/>
        <v>95661720</v>
      </c>
      <c r="T2462" s="9">
        <f t="shared" si="246"/>
        <v>1323122</v>
      </c>
    </row>
    <row r="2463" spans="1:20" ht="14.45" x14ac:dyDescent="0.3">
      <c r="A2463" s="104">
        <v>986</v>
      </c>
      <c r="B2463" s="9" t="s">
        <v>10</v>
      </c>
      <c r="C2463" s="9" t="s">
        <v>336</v>
      </c>
      <c r="D2463" s="9" t="s">
        <v>225</v>
      </c>
      <c r="E2463" s="9" t="s">
        <v>223</v>
      </c>
      <c r="F2463" s="9" t="s">
        <v>1</v>
      </c>
      <c r="G2463" s="9" t="s">
        <v>1000</v>
      </c>
      <c r="H2463" s="9" t="s">
        <v>197</v>
      </c>
      <c r="I2463" s="9">
        <v>17</v>
      </c>
      <c r="J2463" s="9" t="s">
        <v>8</v>
      </c>
      <c r="L2463" s="9" t="s">
        <v>50</v>
      </c>
      <c r="M2463" s="9">
        <v>80772</v>
      </c>
      <c r="N2463" s="17" t="str">
        <f t="shared" si="243"/>
        <v>16_80-85</v>
      </c>
      <c r="O2463" s="17" t="str">
        <f t="shared" si="244"/>
        <v>8_80-90</v>
      </c>
      <c r="P2463" s="17" t="str">
        <f t="shared" si="245"/>
        <v>08_80&gt;</v>
      </c>
      <c r="Q2463" s="9" t="s">
        <v>1001</v>
      </c>
      <c r="R2463" s="9" t="s">
        <v>954</v>
      </c>
      <c r="S2463" s="9">
        <f t="shared" si="242"/>
        <v>79641192</v>
      </c>
      <c r="T2463" s="9">
        <f t="shared" si="246"/>
        <v>1101538</v>
      </c>
    </row>
    <row r="2464" spans="1:20" ht="14.45" x14ac:dyDescent="0.3">
      <c r="A2464" s="104">
        <v>361</v>
      </c>
      <c r="B2464" s="9" t="s">
        <v>10</v>
      </c>
      <c r="C2464" s="9" t="s">
        <v>659</v>
      </c>
      <c r="D2464" s="9" t="s">
        <v>225</v>
      </c>
      <c r="E2464" s="9" t="s">
        <v>223</v>
      </c>
      <c r="F2464" s="9" t="s">
        <v>5</v>
      </c>
      <c r="G2464" s="9" t="s">
        <v>350</v>
      </c>
      <c r="H2464" s="9" t="s">
        <v>197</v>
      </c>
      <c r="I2464" s="9">
        <v>17</v>
      </c>
      <c r="J2464" s="9" t="s">
        <v>8</v>
      </c>
      <c r="L2464" s="9" t="s">
        <v>50</v>
      </c>
      <c r="M2464" s="9">
        <v>77257</v>
      </c>
      <c r="N2464" s="17" t="str">
        <f t="shared" si="243"/>
        <v>15_75-80</v>
      </c>
      <c r="O2464" s="17" t="str">
        <f t="shared" si="244"/>
        <v>7_70-80</v>
      </c>
      <c r="P2464" s="17" t="str">
        <f t="shared" si="245"/>
        <v>07_70-80</v>
      </c>
      <c r="Q2464" s="9" t="s">
        <v>1001</v>
      </c>
      <c r="R2464" s="9" t="s">
        <v>954</v>
      </c>
      <c r="S2464" s="9">
        <f t="shared" si="242"/>
        <v>27889777</v>
      </c>
      <c r="T2464" s="9">
        <f t="shared" si="246"/>
        <v>385751</v>
      </c>
    </row>
    <row r="2465" spans="1:20" ht="14.45" x14ac:dyDescent="0.3">
      <c r="A2465" s="104">
        <v>81</v>
      </c>
      <c r="B2465" s="9" t="s">
        <v>10</v>
      </c>
      <c r="C2465" s="9" t="s">
        <v>660</v>
      </c>
      <c r="D2465" s="9" t="s">
        <v>225</v>
      </c>
      <c r="E2465" s="9" t="s">
        <v>223</v>
      </c>
      <c r="F2465" s="9" t="s">
        <v>1</v>
      </c>
      <c r="G2465" s="9" t="s">
        <v>661</v>
      </c>
      <c r="H2465" s="9" t="s">
        <v>1005</v>
      </c>
      <c r="I2465" s="9">
        <v>15</v>
      </c>
      <c r="J2465" s="9" t="s">
        <v>8</v>
      </c>
      <c r="L2465" s="9" t="s">
        <v>50</v>
      </c>
      <c r="M2465" s="9">
        <v>111870</v>
      </c>
      <c r="N2465" s="17" t="str">
        <f t="shared" si="243"/>
        <v>22_110-115</v>
      </c>
      <c r="O2465" s="17" t="str">
        <f t="shared" si="244"/>
        <v>11_110-120</v>
      </c>
      <c r="P2465" s="17" t="str">
        <f t="shared" si="245"/>
        <v>08_80&gt;</v>
      </c>
      <c r="Q2465" s="9" t="s">
        <v>1001</v>
      </c>
      <c r="R2465" s="9" t="s">
        <v>954</v>
      </c>
      <c r="S2465" s="9">
        <f t="shared" si="242"/>
        <v>9061470</v>
      </c>
      <c r="T2465" s="9">
        <f t="shared" si="246"/>
        <v>125332</v>
      </c>
    </row>
    <row r="2466" spans="1:20" ht="14.45" x14ac:dyDescent="0.3">
      <c r="A2466" s="104">
        <v>2</v>
      </c>
      <c r="B2466" s="9" t="s">
        <v>10</v>
      </c>
      <c r="C2466" s="9" t="s">
        <v>349</v>
      </c>
      <c r="D2466" s="9" t="s">
        <v>225</v>
      </c>
      <c r="E2466" s="9" t="s">
        <v>223</v>
      </c>
      <c r="F2466" s="9" t="s">
        <v>5</v>
      </c>
      <c r="G2466" s="9" t="s">
        <v>350</v>
      </c>
      <c r="H2466" s="9" t="s">
        <v>98</v>
      </c>
      <c r="I2466" s="9">
        <v>17</v>
      </c>
      <c r="J2466" s="9" t="s">
        <v>8</v>
      </c>
      <c r="L2466" s="9" t="s">
        <v>50</v>
      </c>
      <c r="M2466" s="9">
        <v>139990</v>
      </c>
      <c r="N2466" s="17" t="str">
        <f t="shared" si="243"/>
        <v>27_135-140</v>
      </c>
      <c r="O2466" s="17" t="str">
        <f t="shared" si="244"/>
        <v>13_130-140</v>
      </c>
      <c r="P2466" s="17" t="str">
        <f t="shared" si="245"/>
        <v>08_80&gt;</v>
      </c>
      <c r="Q2466" s="9" t="s">
        <v>1001</v>
      </c>
      <c r="R2466" s="9" t="s">
        <v>954</v>
      </c>
      <c r="S2466" s="9">
        <f t="shared" si="242"/>
        <v>279980</v>
      </c>
      <c r="T2466" s="9">
        <f t="shared" si="246"/>
        <v>3872</v>
      </c>
    </row>
    <row r="2467" spans="1:20" ht="14.45" x14ac:dyDescent="0.3">
      <c r="A2467" s="104">
        <v>552</v>
      </c>
      <c r="B2467" s="9" t="s">
        <v>10</v>
      </c>
      <c r="C2467" s="9" t="s">
        <v>663</v>
      </c>
      <c r="D2467" s="9" t="s">
        <v>225</v>
      </c>
      <c r="E2467" s="9" t="s">
        <v>223</v>
      </c>
      <c r="F2467" s="9" t="s">
        <v>1</v>
      </c>
      <c r="G2467" s="9" t="s">
        <v>661</v>
      </c>
      <c r="H2467" s="9" t="s">
        <v>1006</v>
      </c>
      <c r="I2467" s="9">
        <v>17</v>
      </c>
      <c r="J2467" s="9" t="s">
        <v>8</v>
      </c>
      <c r="L2467" s="9" t="s">
        <v>50</v>
      </c>
      <c r="M2467" s="9">
        <v>121317</v>
      </c>
      <c r="N2467" s="17" t="str">
        <f t="shared" si="243"/>
        <v>24_120-125</v>
      </c>
      <c r="O2467" s="17" t="str">
        <f t="shared" si="244"/>
        <v>12_120-130</v>
      </c>
      <c r="P2467" s="17" t="str">
        <f t="shared" si="245"/>
        <v>08_80&gt;</v>
      </c>
      <c r="Q2467" s="9" t="s">
        <v>1001</v>
      </c>
      <c r="R2467" s="9" t="s">
        <v>954</v>
      </c>
      <c r="S2467" s="9">
        <f t="shared" si="242"/>
        <v>66966984</v>
      </c>
      <c r="T2467" s="9">
        <f t="shared" si="246"/>
        <v>926238</v>
      </c>
    </row>
    <row r="2468" spans="1:20" ht="14.45" x14ac:dyDescent="0.3">
      <c r="A2468" s="104">
        <v>295</v>
      </c>
      <c r="B2468" s="9" t="s">
        <v>10</v>
      </c>
      <c r="C2468" s="9" t="s">
        <v>664</v>
      </c>
      <c r="D2468" s="9" t="s">
        <v>225</v>
      </c>
      <c r="E2468" s="9" t="s">
        <v>223</v>
      </c>
      <c r="F2468" s="9" t="s">
        <v>1</v>
      </c>
      <c r="G2468" s="9" t="s">
        <v>661</v>
      </c>
      <c r="H2468" s="9" t="s">
        <v>665</v>
      </c>
      <c r="I2468" s="9">
        <v>17</v>
      </c>
      <c r="J2468" s="9" t="s">
        <v>49</v>
      </c>
      <c r="L2468" s="9" t="s">
        <v>50</v>
      </c>
      <c r="M2468" s="9">
        <v>229427</v>
      </c>
      <c r="N2468" s="17" t="str">
        <f t="shared" si="243"/>
        <v>45_225-230</v>
      </c>
      <c r="O2468" s="17" t="str">
        <f t="shared" si="244"/>
        <v>22_220-230</v>
      </c>
      <c r="P2468" s="17" t="str">
        <f t="shared" si="245"/>
        <v>08_80&gt;</v>
      </c>
      <c r="Q2468" s="9" t="s">
        <v>1001</v>
      </c>
      <c r="R2468" s="9" t="s">
        <v>954</v>
      </c>
      <c r="S2468" s="9">
        <f t="shared" si="242"/>
        <v>67680965</v>
      </c>
      <c r="T2468" s="9">
        <f t="shared" si="246"/>
        <v>936113</v>
      </c>
    </row>
    <row r="2469" spans="1:20" ht="14.45" x14ac:dyDescent="0.3">
      <c r="A2469" s="104">
        <v>37</v>
      </c>
      <c r="B2469" s="9" t="s">
        <v>10</v>
      </c>
      <c r="C2469" s="9" t="s">
        <v>451</v>
      </c>
      <c r="D2469" s="9" t="s">
        <v>225</v>
      </c>
      <c r="E2469" s="9" t="s">
        <v>223</v>
      </c>
      <c r="F2469" s="9" t="s">
        <v>5</v>
      </c>
      <c r="G2469" s="9" t="s">
        <v>350</v>
      </c>
      <c r="H2469" s="9" t="s">
        <v>98</v>
      </c>
      <c r="I2469" s="9">
        <v>15</v>
      </c>
      <c r="J2469" s="9" t="s">
        <v>8</v>
      </c>
      <c r="L2469" s="9" t="s">
        <v>50</v>
      </c>
      <c r="M2469" s="9">
        <v>123371</v>
      </c>
      <c r="N2469" s="17" t="str">
        <f t="shared" si="243"/>
        <v>24_120-125</v>
      </c>
      <c r="O2469" s="17" t="str">
        <f t="shared" si="244"/>
        <v>12_120-130</v>
      </c>
      <c r="P2469" s="17" t="str">
        <f t="shared" si="245"/>
        <v>08_80&gt;</v>
      </c>
      <c r="Q2469" s="9" t="s">
        <v>1001</v>
      </c>
      <c r="R2469" s="9" t="s">
        <v>954</v>
      </c>
      <c r="S2469" s="9">
        <f t="shared" si="242"/>
        <v>4564727</v>
      </c>
      <c r="T2469" s="9">
        <f t="shared" si="246"/>
        <v>63136</v>
      </c>
    </row>
    <row r="2470" spans="1:20" ht="14.45" x14ac:dyDescent="0.3">
      <c r="A2470" s="104">
        <v>1541</v>
      </c>
      <c r="B2470" s="9" t="s">
        <v>10</v>
      </c>
      <c r="C2470" s="9" t="s">
        <v>666</v>
      </c>
      <c r="D2470" s="9" t="s">
        <v>224</v>
      </c>
      <c r="E2470" s="9" t="s">
        <v>223</v>
      </c>
      <c r="F2470" s="9" t="s">
        <v>1</v>
      </c>
      <c r="G2470" s="9" t="s">
        <v>97</v>
      </c>
      <c r="H2470" s="9" t="s">
        <v>2</v>
      </c>
      <c r="I2470" s="9">
        <v>15</v>
      </c>
      <c r="J2470" s="9" t="s">
        <v>4</v>
      </c>
      <c r="L2470" s="9" t="s">
        <v>50</v>
      </c>
      <c r="M2470" s="9">
        <v>39895</v>
      </c>
      <c r="N2470" s="17" t="str">
        <f t="shared" si="243"/>
        <v>7_35-40</v>
      </c>
      <c r="O2470" s="17" t="str">
        <f t="shared" si="244"/>
        <v>3_30-40</v>
      </c>
      <c r="P2470" s="17" t="str">
        <f t="shared" si="245"/>
        <v>03_30-40</v>
      </c>
      <c r="Q2470" s="9" t="s">
        <v>1001</v>
      </c>
      <c r="R2470" s="9" t="s">
        <v>954</v>
      </c>
      <c r="S2470" s="9">
        <f t="shared" si="242"/>
        <v>61478195</v>
      </c>
      <c r="T2470" s="9">
        <f t="shared" si="246"/>
        <v>850321</v>
      </c>
    </row>
    <row r="2471" spans="1:20" ht="14.45" x14ac:dyDescent="0.3">
      <c r="A2471" s="104">
        <v>247</v>
      </c>
      <c r="B2471" s="9" t="s">
        <v>10</v>
      </c>
      <c r="C2471" s="9" t="s">
        <v>1007</v>
      </c>
      <c r="D2471" s="9" t="s">
        <v>224</v>
      </c>
      <c r="E2471" s="9" t="s">
        <v>223</v>
      </c>
      <c r="F2471" s="9" t="s">
        <v>1</v>
      </c>
      <c r="G2471" s="9" t="s">
        <v>823</v>
      </c>
      <c r="H2471" s="9" t="s">
        <v>2</v>
      </c>
      <c r="I2471" s="9">
        <v>15</v>
      </c>
      <c r="J2471" s="9" t="s">
        <v>11</v>
      </c>
      <c r="L2471" s="9" t="s">
        <v>50</v>
      </c>
      <c r="M2471" s="9">
        <v>51990</v>
      </c>
      <c r="N2471" s="17" t="str">
        <f t="shared" si="243"/>
        <v>10_50-55</v>
      </c>
      <c r="O2471" s="17" t="str">
        <f t="shared" si="244"/>
        <v>5_50-60</v>
      </c>
      <c r="P2471" s="17" t="str">
        <f t="shared" si="245"/>
        <v>05_50-60</v>
      </c>
      <c r="Q2471" s="9" t="s">
        <v>1001</v>
      </c>
      <c r="R2471" s="9" t="s">
        <v>954</v>
      </c>
      <c r="S2471" s="9">
        <f t="shared" si="242"/>
        <v>12841530</v>
      </c>
      <c r="T2471" s="9">
        <f t="shared" si="246"/>
        <v>177615</v>
      </c>
    </row>
    <row r="2472" spans="1:20" ht="14.45" x14ac:dyDescent="0.3">
      <c r="A2472" s="104">
        <v>117</v>
      </c>
      <c r="B2472" s="9" t="s">
        <v>10</v>
      </c>
      <c r="C2472" s="9" t="s">
        <v>177</v>
      </c>
      <c r="D2472" s="9" t="s">
        <v>228</v>
      </c>
      <c r="E2472" s="9" t="s">
        <v>227</v>
      </c>
      <c r="F2472" s="9" t="s">
        <v>5</v>
      </c>
      <c r="G2472" s="9" t="s">
        <v>169</v>
      </c>
      <c r="H2472" s="9" t="s">
        <v>2</v>
      </c>
      <c r="I2472" s="9">
        <v>14</v>
      </c>
      <c r="J2472" s="9" t="s">
        <v>8</v>
      </c>
      <c r="L2472" s="9" t="s">
        <v>50</v>
      </c>
      <c r="M2472" s="9">
        <v>46064</v>
      </c>
      <c r="N2472" s="17" t="str">
        <f t="shared" si="243"/>
        <v>9_45-50</v>
      </c>
      <c r="O2472" s="17" t="str">
        <f t="shared" si="244"/>
        <v>4_40-50</v>
      </c>
      <c r="P2472" s="17" t="str">
        <f t="shared" si="245"/>
        <v>04_40-50</v>
      </c>
      <c r="Q2472" s="9" t="s">
        <v>1001</v>
      </c>
      <c r="R2472" s="9" t="s">
        <v>954</v>
      </c>
      <c r="S2472" s="9">
        <f t="shared" si="242"/>
        <v>5389488</v>
      </c>
      <c r="T2472" s="9">
        <f t="shared" si="246"/>
        <v>74543</v>
      </c>
    </row>
    <row r="2473" spans="1:20" ht="14.45" x14ac:dyDescent="0.3">
      <c r="A2473" s="104">
        <v>88</v>
      </c>
      <c r="B2473" s="9" t="s">
        <v>10</v>
      </c>
      <c r="C2473" s="9" t="s">
        <v>178</v>
      </c>
      <c r="D2473" s="9" t="s">
        <v>222</v>
      </c>
      <c r="E2473" s="9" t="s">
        <v>227</v>
      </c>
      <c r="F2473" s="9" t="s">
        <v>5</v>
      </c>
      <c r="G2473" s="9" t="s">
        <v>169</v>
      </c>
      <c r="H2473" s="9" t="s">
        <v>128</v>
      </c>
      <c r="I2473" s="9">
        <v>15</v>
      </c>
      <c r="J2473" s="9" t="s">
        <v>8</v>
      </c>
      <c r="L2473" s="9" t="s">
        <v>50</v>
      </c>
      <c r="M2473" s="9">
        <v>50903</v>
      </c>
      <c r="N2473" s="17" t="str">
        <f t="shared" si="243"/>
        <v>10_50-55</v>
      </c>
      <c r="O2473" s="17" t="str">
        <f t="shared" si="244"/>
        <v>5_50-60</v>
      </c>
      <c r="P2473" s="17" t="str">
        <f t="shared" si="245"/>
        <v>05_50-60</v>
      </c>
      <c r="Q2473" s="9" t="s">
        <v>1001</v>
      </c>
      <c r="R2473" s="9" t="s">
        <v>954</v>
      </c>
      <c r="S2473" s="9">
        <f t="shared" si="242"/>
        <v>4479464</v>
      </c>
      <c r="T2473" s="9">
        <f t="shared" si="246"/>
        <v>61957</v>
      </c>
    </row>
    <row r="2474" spans="1:20" ht="14.45" x14ac:dyDescent="0.3">
      <c r="A2474" s="104">
        <v>795</v>
      </c>
      <c r="B2474" s="9" t="s">
        <v>10</v>
      </c>
      <c r="C2474" s="9" t="s">
        <v>667</v>
      </c>
      <c r="D2474" s="9" t="s">
        <v>224</v>
      </c>
      <c r="E2474" s="9" t="s">
        <v>227</v>
      </c>
      <c r="F2474" s="9" t="s">
        <v>5</v>
      </c>
      <c r="G2474" s="9" t="s">
        <v>169</v>
      </c>
      <c r="H2474" s="9" t="s">
        <v>2</v>
      </c>
      <c r="I2474" s="9">
        <v>15</v>
      </c>
      <c r="J2474" s="9" t="s">
        <v>8</v>
      </c>
      <c r="L2474" s="9" t="s">
        <v>50</v>
      </c>
      <c r="M2474" s="9">
        <v>56777</v>
      </c>
      <c r="N2474" s="17" t="str">
        <f t="shared" si="243"/>
        <v>11_55-60</v>
      </c>
      <c r="O2474" s="17" t="str">
        <f t="shared" si="244"/>
        <v>5_50-60</v>
      </c>
      <c r="P2474" s="17" t="str">
        <f t="shared" si="245"/>
        <v>05_50-60</v>
      </c>
      <c r="Q2474" s="9" t="s">
        <v>1001</v>
      </c>
      <c r="R2474" s="9" t="s">
        <v>954</v>
      </c>
      <c r="S2474" s="9">
        <f t="shared" si="242"/>
        <v>45137715</v>
      </c>
      <c r="T2474" s="9">
        <f t="shared" si="246"/>
        <v>624311</v>
      </c>
    </row>
    <row r="2475" spans="1:20" ht="14.45" x14ac:dyDescent="0.3">
      <c r="A2475" s="104">
        <v>39</v>
      </c>
      <c r="B2475" s="9" t="s">
        <v>10</v>
      </c>
      <c r="C2475" s="9" t="s">
        <v>206</v>
      </c>
      <c r="D2475" s="9" t="s">
        <v>224</v>
      </c>
      <c r="E2475" s="9" t="s">
        <v>227</v>
      </c>
      <c r="F2475" s="9" t="s">
        <v>5</v>
      </c>
      <c r="G2475" s="9" t="s">
        <v>169</v>
      </c>
      <c r="H2475" s="9" t="s">
        <v>2</v>
      </c>
      <c r="I2475" s="9">
        <v>15</v>
      </c>
      <c r="J2475" s="9" t="s">
        <v>8</v>
      </c>
      <c r="L2475" s="9" t="s">
        <v>50</v>
      </c>
      <c r="M2475" s="9">
        <v>57296</v>
      </c>
      <c r="N2475" s="17" t="str">
        <f t="shared" si="243"/>
        <v>11_55-60</v>
      </c>
      <c r="O2475" s="17" t="str">
        <f t="shared" si="244"/>
        <v>5_50-60</v>
      </c>
      <c r="P2475" s="17" t="str">
        <f t="shared" si="245"/>
        <v>05_50-60</v>
      </c>
      <c r="Q2475" s="9" t="s">
        <v>1001</v>
      </c>
      <c r="R2475" s="9" t="s">
        <v>954</v>
      </c>
      <c r="S2475" s="9">
        <f t="shared" si="242"/>
        <v>2234544</v>
      </c>
      <c r="T2475" s="9">
        <f t="shared" si="246"/>
        <v>30907</v>
      </c>
    </row>
    <row r="2476" spans="1:20" ht="14.45" x14ac:dyDescent="0.3">
      <c r="A2476" s="104">
        <v>2184</v>
      </c>
      <c r="B2476" s="9" t="s">
        <v>10</v>
      </c>
      <c r="C2476" s="9" t="s">
        <v>970</v>
      </c>
      <c r="D2476" s="9" t="s">
        <v>224</v>
      </c>
      <c r="E2476" s="9" t="s">
        <v>223</v>
      </c>
      <c r="F2476" s="9" t="s">
        <v>5</v>
      </c>
      <c r="G2476" s="9" t="s">
        <v>182</v>
      </c>
      <c r="H2476" s="9" t="s">
        <v>2</v>
      </c>
      <c r="I2476" s="9">
        <v>15</v>
      </c>
      <c r="J2476" s="9" t="s">
        <v>4</v>
      </c>
      <c r="L2476" s="9" t="s">
        <v>50</v>
      </c>
      <c r="M2476" s="9">
        <v>42157</v>
      </c>
      <c r="N2476" s="17" t="str">
        <f t="shared" si="243"/>
        <v>8_40-45</v>
      </c>
      <c r="O2476" s="17" t="str">
        <f t="shared" si="244"/>
        <v>4_40-50</v>
      </c>
      <c r="P2476" s="17" t="str">
        <f t="shared" si="245"/>
        <v>04_40-50</v>
      </c>
      <c r="Q2476" s="9" t="s">
        <v>1001</v>
      </c>
      <c r="R2476" s="9" t="s">
        <v>954</v>
      </c>
      <c r="S2476" s="9">
        <f t="shared" si="242"/>
        <v>92070888</v>
      </c>
      <c r="T2476" s="9">
        <f t="shared" si="246"/>
        <v>1273456</v>
      </c>
    </row>
    <row r="2477" spans="1:20" ht="14.45" x14ac:dyDescent="0.3">
      <c r="A2477" s="104">
        <v>2623</v>
      </c>
      <c r="B2477" s="9" t="s">
        <v>10</v>
      </c>
      <c r="C2477" s="9" t="s">
        <v>898</v>
      </c>
      <c r="D2477" s="9" t="s">
        <v>224</v>
      </c>
      <c r="E2477" s="9" t="s">
        <v>223</v>
      </c>
      <c r="F2477" s="9" t="s">
        <v>5</v>
      </c>
      <c r="G2477" s="9" t="s">
        <v>76</v>
      </c>
      <c r="H2477" s="9" t="s">
        <v>2</v>
      </c>
      <c r="I2477" s="9">
        <v>15</v>
      </c>
      <c r="J2477" s="9" t="s">
        <v>4</v>
      </c>
      <c r="L2477" s="9" t="s">
        <v>46</v>
      </c>
      <c r="M2477" s="9">
        <v>26259</v>
      </c>
      <c r="N2477" s="17" t="str">
        <f t="shared" si="243"/>
        <v>5_25-30</v>
      </c>
      <c r="O2477" s="17" t="str">
        <f t="shared" si="244"/>
        <v>2_20-30</v>
      </c>
      <c r="P2477" s="17" t="str">
        <f t="shared" si="245"/>
        <v>02_20-30</v>
      </c>
      <c r="Q2477" s="9" t="s">
        <v>1001</v>
      </c>
      <c r="R2477" s="9" t="s">
        <v>954</v>
      </c>
      <c r="S2477" s="9">
        <f t="shared" si="242"/>
        <v>68877357</v>
      </c>
      <c r="T2477" s="9">
        <f t="shared" si="246"/>
        <v>952661</v>
      </c>
    </row>
    <row r="2478" spans="1:20" ht="14.45" x14ac:dyDescent="0.3">
      <c r="A2478" s="104">
        <v>9</v>
      </c>
      <c r="B2478" s="9" t="s">
        <v>10</v>
      </c>
      <c r="C2478" s="9" t="s">
        <v>1008</v>
      </c>
      <c r="D2478" s="9" t="s">
        <v>228</v>
      </c>
      <c r="E2478" s="9" t="s">
        <v>223</v>
      </c>
      <c r="F2478" s="9" t="s">
        <v>5</v>
      </c>
      <c r="G2478" s="9" t="s">
        <v>518</v>
      </c>
      <c r="H2478" s="9" t="s">
        <v>2</v>
      </c>
      <c r="I2478" s="9">
        <v>14</v>
      </c>
      <c r="J2478" s="9" t="s">
        <v>8</v>
      </c>
      <c r="L2478" s="9" t="s">
        <v>50</v>
      </c>
      <c r="M2478" s="9">
        <v>35990</v>
      </c>
      <c r="N2478" s="17" t="str">
        <f t="shared" si="243"/>
        <v>7_35-40</v>
      </c>
      <c r="O2478" s="17" t="str">
        <f t="shared" si="244"/>
        <v>3_30-40</v>
      </c>
      <c r="P2478" s="17" t="str">
        <f t="shared" si="245"/>
        <v>03_30-40</v>
      </c>
      <c r="Q2478" s="9" t="s">
        <v>1001</v>
      </c>
      <c r="R2478" s="9" t="s">
        <v>954</v>
      </c>
      <c r="S2478" s="9">
        <f t="shared" si="242"/>
        <v>323910</v>
      </c>
      <c r="T2478" s="9">
        <f t="shared" si="246"/>
        <v>4480</v>
      </c>
    </row>
    <row r="2479" spans="1:20" ht="14.45" x14ac:dyDescent="0.3">
      <c r="A2479" s="104">
        <v>159</v>
      </c>
      <c r="B2479" s="9" t="s">
        <v>10</v>
      </c>
      <c r="C2479" s="9" t="s">
        <v>971</v>
      </c>
      <c r="D2479" s="9" t="s">
        <v>228</v>
      </c>
      <c r="E2479" s="9" t="s">
        <v>223</v>
      </c>
      <c r="F2479" s="9" t="s">
        <v>5</v>
      </c>
      <c r="G2479" s="9" t="s">
        <v>182</v>
      </c>
      <c r="H2479" s="9" t="s">
        <v>2</v>
      </c>
      <c r="I2479" s="9">
        <v>14</v>
      </c>
      <c r="J2479" s="9" t="s">
        <v>8</v>
      </c>
      <c r="L2479" s="9" t="s">
        <v>50</v>
      </c>
      <c r="M2479" s="9">
        <v>46004</v>
      </c>
      <c r="N2479" s="17" t="str">
        <f t="shared" si="243"/>
        <v>9_45-50</v>
      </c>
      <c r="O2479" s="17" t="str">
        <f t="shared" si="244"/>
        <v>4_40-50</v>
      </c>
      <c r="P2479" s="17" t="str">
        <f t="shared" si="245"/>
        <v>04_40-50</v>
      </c>
      <c r="Q2479" s="9" t="s">
        <v>1001</v>
      </c>
      <c r="R2479" s="9" t="s">
        <v>954</v>
      </c>
      <c r="S2479" s="9">
        <f t="shared" si="242"/>
        <v>7314636</v>
      </c>
      <c r="T2479" s="9">
        <f t="shared" si="246"/>
        <v>101171</v>
      </c>
    </row>
    <row r="2480" spans="1:20" ht="14.45" x14ac:dyDescent="0.3">
      <c r="A2480" s="104">
        <v>221</v>
      </c>
      <c r="B2480" s="9" t="s">
        <v>10</v>
      </c>
      <c r="C2480" s="9" t="s">
        <v>819</v>
      </c>
      <c r="D2480" s="9" t="s">
        <v>228</v>
      </c>
      <c r="E2480" s="9" t="s">
        <v>223</v>
      </c>
      <c r="F2480" s="9" t="s">
        <v>5</v>
      </c>
      <c r="G2480" s="9" t="s">
        <v>76</v>
      </c>
      <c r="H2480" s="9" t="s">
        <v>2</v>
      </c>
      <c r="I2480" s="9">
        <v>14</v>
      </c>
      <c r="J2480" s="9" t="s">
        <v>8</v>
      </c>
      <c r="L2480" s="9" t="s">
        <v>46</v>
      </c>
      <c r="M2480" s="9">
        <v>27022</v>
      </c>
      <c r="N2480" s="17" t="str">
        <f t="shared" si="243"/>
        <v>5_25-30</v>
      </c>
      <c r="O2480" s="17" t="str">
        <f t="shared" si="244"/>
        <v>2_20-30</v>
      </c>
      <c r="P2480" s="17" t="str">
        <f t="shared" si="245"/>
        <v>02_20-30</v>
      </c>
      <c r="Q2480" s="9" t="s">
        <v>1001</v>
      </c>
      <c r="R2480" s="9" t="s">
        <v>954</v>
      </c>
      <c r="S2480" s="9">
        <f t="shared" si="242"/>
        <v>5971862</v>
      </c>
      <c r="T2480" s="9">
        <f t="shared" si="246"/>
        <v>82598</v>
      </c>
    </row>
    <row r="2481" spans="1:20" ht="14.45" x14ac:dyDescent="0.3">
      <c r="A2481" s="104">
        <v>1538</v>
      </c>
      <c r="B2481" s="9" t="s">
        <v>10</v>
      </c>
      <c r="C2481" s="9" t="s">
        <v>1009</v>
      </c>
      <c r="D2481" s="9" t="s">
        <v>224</v>
      </c>
      <c r="E2481" s="9" t="s">
        <v>223</v>
      </c>
      <c r="F2481" s="9" t="s">
        <v>5</v>
      </c>
      <c r="G2481" s="9" t="s">
        <v>76</v>
      </c>
      <c r="H2481" s="9" t="s">
        <v>2</v>
      </c>
      <c r="I2481" s="9">
        <v>15</v>
      </c>
      <c r="J2481" s="9" t="s">
        <v>8</v>
      </c>
      <c r="L2481" s="9" t="s">
        <v>46</v>
      </c>
      <c r="M2481" s="9">
        <v>36100</v>
      </c>
      <c r="N2481" s="17" t="str">
        <f t="shared" si="243"/>
        <v>7_35-40</v>
      </c>
      <c r="O2481" s="17" t="str">
        <f t="shared" si="244"/>
        <v>3_30-40</v>
      </c>
      <c r="P2481" s="17" t="str">
        <f t="shared" si="245"/>
        <v>03_30-40</v>
      </c>
      <c r="Q2481" s="9" t="s">
        <v>1001</v>
      </c>
      <c r="R2481" s="9" t="s">
        <v>954</v>
      </c>
      <c r="S2481" s="9">
        <f t="shared" si="242"/>
        <v>55521800</v>
      </c>
      <c r="T2481" s="9">
        <f t="shared" si="246"/>
        <v>767936</v>
      </c>
    </row>
    <row r="2482" spans="1:20" ht="14.45" x14ac:dyDescent="0.3">
      <c r="A2482" s="104">
        <v>1571</v>
      </c>
      <c r="B2482" s="9" t="s">
        <v>10</v>
      </c>
      <c r="C2482" s="9" t="s">
        <v>515</v>
      </c>
      <c r="D2482" s="9" t="s">
        <v>222</v>
      </c>
      <c r="E2482" s="9" t="s">
        <v>223</v>
      </c>
      <c r="F2482" s="9" t="s">
        <v>5</v>
      </c>
      <c r="G2482" s="9" t="s">
        <v>182</v>
      </c>
      <c r="H2482" s="9" t="s">
        <v>73</v>
      </c>
      <c r="I2482" s="9">
        <v>15</v>
      </c>
      <c r="J2482" s="9" t="s">
        <v>8</v>
      </c>
      <c r="L2482" s="9" t="s">
        <v>50</v>
      </c>
      <c r="M2482" s="9">
        <v>49536</v>
      </c>
      <c r="N2482" s="17" t="str">
        <f t="shared" si="243"/>
        <v>9_45-50</v>
      </c>
      <c r="O2482" s="17" t="str">
        <f t="shared" si="244"/>
        <v>4_40-50</v>
      </c>
      <c r="P2482" s="17" t="str">
        <f t="shared" si="245"/>
        <v>04_40-50</v>
      </c>
      <c r="Q2482" s="9" t="s">
        <v>1001</v>
      </c>
      <c r="R2482" s="9" t="s">
        <v>954</v>
      </c>
      <c r="S2482" s="9">
        <f t="shared" si="242"/>
        <v>77821056</v>
      </c>
      <c r="T2482" s="9">
        <f t="shared" si="246"/>
        <v>1076363</v>
      </c>
    </row>
    <row r="2483" spans="1:20" ht="14.45" x14ac:dyDescent="0.3">
      <c r="A2483" s="104">
        <v>106</v>
      </c>
      <c r="B2483" s="9" t="s">
        <v>10</v>
      </c>
      <c r="C2483" s="9" t="s">
        <v>541</v>
      </c>
      <c r="D2483" s="9" t="s">
        <v>228</v>
      </c>
      <c r="E2483" s="9" t="s">
        <v>227</v>
      </c>
      <c r="F2483" s="9" t="s">
        <v>5</v>
      </c>
      <c r="G2483" s="9" t="s">
        <v>518</v>
      </c>
      <c r="H2483" s="9" t="s">
        <v>2</v>
      </c>
      <c r="I2483" s="9">
        <v>14</v>
      </c>
      <c r="J2483" s="9" t="s">
        <v>8</v>
      </c>
      <c r="L2483" s="9" t="s">
        <v>50</v>
      </c>
      <c r="M2483" s="9">
        <v>103843</v>
      </c>
      <c r="N2483" s="17" t="str">
        <f t="shared" si="243"/>
        <v>20_100-105</v>
      </c>
      <c r="O2483" s="17" t="str">
        <f t="shared" si="244"/>
        <v>10_100-110</v>
      </c>
      <c r="P2483" s="17" t="str">
        <f t="shared" si="245"/>
        <v>08_80&gt;</v>
      </c>
      <c r="Q2483" s="9" t="s">
        <v>1001</v>
      </c>
      <c r="R2483" s="9" t="s">
        <v>954</v>
      </c>
      <c r="S2483" s="9">
        <f t="shared" si="242"/>
        <v>11007358</v>
      </c>
      <c r="T2483" s="9">
        <f t="shared" si="246"/>
        <v>152246</v>
      </c>
    </row>
    <row r="2484" spans="1:20" ht="14.45" x14ac:dyDescent="0.3">
      <c r="A2484" s="104">
        <v>108</v>
      </c>
      <c r="B2484" s="9" t="s">
        <v>10</v>
      </c>
      <c r="C2484" s="9" t="s">
        <v>304</v>
      </c>
      <c r="D2484" s="9" t="s">
        <v>228</v>
      </c>
      <c r="E2484" s="9" t="s">
        <v>227</v>
      </c>
      <c r="F2484" s="9" t="s">
        <v>5</v>
      </c>
      <c r="G2484" s="9" t="s">
        <v>169</v>
      </c>
      <c r="H2484" s="9" t="s">
        <v>2</v>
      </c>
      <c r="I2484" s="9">
        <v>14</v>
      </c>
      <c r="J2484" s="9" t="s">
        <v>8</v>
      </c>
      <c r="L2484" s="9" t="s">
        <v>50</v>
      </c>
      <c r="M2484" s="9">
        <v>101454</v>
      </c>
      <c r="N2484" s="17" t="str">
        <f t="shared" si="243"/>
        <v>20_100-105</v>
      </c>
      <c r="O2484" s="17" t="str">
        <f t="shared" si="244"/>
        <v>10_100-110</v>
      </c>
      <c r="P2484" s="17" t="str">
        <f t="shared" si="245"/>
        <v>08_80&gt;</v>
      </c>
      <c r="Q2484" s="9" t="s">
        <v>1001</v>
      </c>
      <c r="R2484" s="9" t="s">
        <v>954</v>
      </c>
      <c r="S2484" s="9">
        <f t="shared" si="242"/>
        <v>10957032</v>
      </c>
      <c r="T2484" s="9">
        <f t="shared" si="246"/>
        <v>151550</v>
      </c>
    </row>
    <row r="2485" spans="1:20" ht="14.45" x14ac:dyDescent="0.3">
      <c r="A2485" s="104">
        <v>249</v>
      </c>
      <c r="B2485" s="9" t="s">
        <v>10</v>
      </c>
      <c r="C2485" s="9" t="s">
        <v>670</v>
      </c>
      <c r="D2485" s="9" t="s">
        <v>228</v>
      </c>
      <c r="E2485" s="9" t="s">
        <v>227</v>
      </c>
      <c r="F2485" s="9" t="s">
        <v>5</v>
      </c>
      <c r="G2485" s="9" t="s">
        <v>169</v>
      </c>
      <c r="H2485" s="9" t="s">
        <v>2</v>
      </c>
      <c r="I2485" s="9">
        <v>14</v>
      </c>
      <c r="J2485" s="9" t="s">
        <v>8</v>
      </c>
      <c r="L2485" s="9" t="s">
        <v>50</v>
      </c>
      <c r="M2485" s="9">
        <v>47883</v>
      </c>
      <c r="N2485" s="17" t="str">
        <f t="shared" si="243"/>
        <v>9_45-50</v>
      </c>
      <c r="O2485" s="17" t="str">
        <f t="shared" si="244"/>
        <v>4_40-50</v>
      </c>
      <c r="P2485" s="17" t="str">
        <f t="shared" si="245"/>
        <v>04_40-50</v>
      </c>
      <c r="Q2485" s="9" t="s">
        <v>1001</v>
      </c>
      <c r="R2485" s="9" t="s">
        <v>954</v>
      </c>
      <c r="S2485" s="9">
        <f t="shared" si="242"/>
        <v>11922867</v>
      </c>
      <c r="T2485" s="9">
        <f t="shared" si="246"/>
        <v>164908</v>
      </c>
    </row>
    <row r="2486" spans="1:20" ht="14.45" x14ac:dyDescent="0.3">
      <c r="A2486" s="104">
        <v>78</v>
      </c>
      <c r="B2486" s="9" t="s">
        <v>10</v>
      </c>
      <c r="C2486" s="9" t="s">
        <v>671</v>
      </c>
      <c r="D2486" s="9" t="s">
        <v>228</v>
      </c>
      <c r="E2486" s="9" t="s">
        <v>223</v>
      </c>
      <c r="F2486" s="9" t="s">
        <v>1</v>
      </c>
      <c r="G2486" s="9" t="s">
        <v>661</v>
      </c>
      <c r="H2486" s="9" t="s">
        <v>972</v>
      </c>
      <c r="I2486" s="9">
        <v>13</v>
      </c>
      <c r="J2486" s="9" t="s">
        <v>179</v>
      </c>
      <c r="K2486" s="9" t="s">
        <v>7</v>
      </c>
      <c r="L2486" s="9" t="s">
        <v>50</v>
      </c>
      <c r="M2486" s="9">
        <v>220371</v>
      </c>
      <c r="N2486" s="17" t="str">
        <f t="shared" si="243"/>
        <v>44_220-225</v>
      </c>
      <c r="O2486" s="17" t="str">
        <f t="shared" si="244"/>
        <v>22_220-230</v>
      </c>
      <c r="P2486" s="17" t="str">
        <f t="shared" si="245"/>
        <v>08_80&gt;</v>
      </c>
      <c r="Q2486" s="9" t="s">
        <v>1001</v>
      </c>
      <c r="R2486" s="9" t="s">
        <v>954</v>
      </c>
      <c r="S2486" s="9">
        <f t="shared" si="242"/>
        <v>17188938</v>
      </c>
      <c r="T2486" s="9">
        <f t="shared" si="246"/>
        <v>237745</v>
      </c>
    </row>
    <row r="2487" spans="1:20" ht="14.45" x14ac:dyDescent="0.3">
      <c r="A2487" s="104">
        <v>32</v>
      </c>
      <c r="B2487" s="9" t="s">
        <v>10</v>
      </c>
      <c r="C2487" s="9" t="s">
        <v>296</v>
      </c>
      <c r="D2487" s="9" t="s">
        <v>230</v>
      </c>
      <c r="E2487" s="9" t="s">
        <v>227</v>
      </c>
      <c r="F2487" s="9" t="s">
        <v>5</v>
      </c>
      <c r="G2487" s="9" t="s">
        <v>75</v>
      </c>
      <c r="H2487" s="9" t="s">
        <v>297</v>
      </c>
      <c r="I2487" s="9">
        <v>17</v>
      </c>
      <c r="J2487" s="9" t="s">
        <v>179</v>
      </c>
      <c r="L2487" s="9" t="s">
        <v>50</v>
      </c>
      <c r="M2487" s="9">
        <v>434990</v>
      </c>
      <c r="N2487" s="17" t="str">
        <f t="shared" si="243"/>
        <v>86_430-435</v>
      </c>
      <c r="O2487" s="17" t="str">
        <f t="shared" si="244"/>
        <v>43_430-440</v>
      </c>
      <c r="P2487" s="17" t="str">
        <f t="shared" si="245"/>
        <v>08_80&gt;</v>
      </c>
      <c r="Q2487" s="9" t="s">
        <v>1001</v>
      </c>
      <c r="R2487" s="9" t="s">
        <v>954</v>
      </c>
      <c r="S2487" s="9">
        <f t="shared" si="242"/>
        <v>13919680</v>
      </c>
      <c r="T2487" s="9">
        <f t="shared" si="246"/>
        <v>192527</v>
      </c>
    </row>
    <row r="2488" spans="1:20" ht="14.45" x14ac:dyDescent="0.3">
      <c r="A2488" s="104">
        <v>42</v>
      </c>
      <c r="B2488" s="9" t="s">
        <v>10</v>
      </c>
      <c r="C2488" s="9" t="s">
        <v>1010</v>
      </c>
      <c r="D2488" s="9" t="s">
        <v>225</v>
      </c>
      <c r="E2488" s="9" t="s">
        <v>223</v>
      </c>
      <c r="F2488" s="9" t="s">
        <v>5</v>
      </c>
      <c r="G2488" s="9" t="s">
        <v>657</v>
      </c>
      <c r="H2488" s="9" t="s">
        <v>1011</v>
      </c>
      <c r="I2488" s="9">
        <v>15</v>
      </c>
      <c r="J2488" s="9" t="s">
        <v>8</v>
      </c>
      <c r="L2488" s="9" t="s">
        <v>50</v>
      </c>
      <c r="M2488" s="9">
        <v>93990</v>
      </c>
      <c r="N2488" s="17" t="str">
        <f t="shared" si="243"/>
        <v>18_90-95</v>
      </c>
      <c r="O2488" s="17" t="str">
        <f t="shared" si="244"/>
        <v>9_90-100</v>
      </c>
      <c r="P2488" s="17" t="str">
        <f t="shared" si="245"/>
        <v>08_80&gt;</v>
      </c>
      <c r="Q2488" s="9" t="s">
        <v>1001</v>
      </c>
      <c r="R2488" s="9" t="s">
        <v>954</v>
      </c>
      <c r="S2488" s="9">
        <f t="shared" si="242"/>
        <v>3947580</v>
      </c>
      <c r="T2488" s="9">
        <f t="shared" si="246"/>
        <v>54600</v>
      </c>
    </row>
    <row r="2489" spans="1:20" ht="14.45" x14ac:dyDescent="0.3">
      <c r="A2489" s="104">
        <v>2501</v>
      </c>
      <c r="B2489" s="9" t="s">
        <v>10</v>
      </c>
      <c r="C2489" s="9" t="s">
        <v>1012</v>
      </c>
      <c r="D2489" s="9" t="s">
        <v>225</v>
      </c>
      <c r="E2489" s="9" t="s">
        <v>223</v>
      </c>
      <c r="F2489" s="9" t="s">
        <v>5</v>
      </c>
      <c r="G2489" s="9" t="s">
        <v>657</v>
      </c>
      <c r="H2489" s="9" t="s">
        <v>1006</v>
      </c>
      <c r="I2489" s="9">
        <v>15</v>
      </c>
      <c r="J2489" s="9" t="s">
        <v>8</v>
      </c>
      <c r="L2489" s="9" t="s">
        <v>50</v>
      </c>
      <c r="M2489" s="9">
        <v>105477</v>
      </c>
      <c r="N2489" s="17" t="str">
        <f t="shared" si="243"/>
        <v>21_105-110</v>
      </c>
      <c r="O2489" s="17" t="str">
        <f t="shared" si="244"/>
        <v>10_100-110</v>
      </c>
      <c r="P2489" s="17" t="str">
        <f t="shared" si="245"/>
        <v>08_80&gt;</v>
      </c>
      <c r="Q2489" s="9" t="s">
        <v>1001</v>
      </c>
      <c r="R2489" s="9" t="s">
        <v>954</v>
      </c>
      <c r="S2489" s="9">
        <f t="shared" si="242"/>
        <v>263797977</v>
      </c>
      <c r="T2489" s="9">
        <f t="shared" si="246"/>
        <v>3648658</v>
      </c>
    </row>
    <row r="2490" spans="1:20" ht="14.45" x14ac:dyDescent="0.3">
      <c r="A2490" s="104">
        <v>133</v>
      </c>
      <c r="B2490" s="9" t="s">
        <v>10</v>
      </c>
      <c r="C2490" s="9" t="s">
        <v>820</v>
      </c>
      <c r="D2490" s="9" t="s">
        <v>228</v>
      </c>
      <c r="E2490" s="9" t="s">
        <v>223</v>
      </c>
      <c r="F2490" s="9" t="s">
        <v>5</v>
      </c>
      <c r="G2490" s="9" t="s">
        <v>76</v>
      </c>
      <c r="H2490" s="9" t="s">
        <v>2</v>
      </c>
      <c r="I2490" s="9">
        <v>14</v>
      </c>
      <c r="J2490" s="9" t="s">
        <v>8</v>
      </c>
      <c r="K2490" s="9" t="s">
        <v>7</v>
      </c>
      <c r="L2490" s="9" t="s">
        <v>46</v>
      </c>
      <c r="M2490" s="9">
        <v>36987</v>
      </c>
      <c r="N2490" s="17" t="str">
        <f t="shared" si="243"/>
        <v>7_35-40</v>
      </c>
      <c r="O2490" s="17" t="str">
        <f t="shared" si="244"/>
        <v>3_30-40</v>
      </c>
      <c r="P2490" s="17" t="str">
        <f t="shared" si="245"/>
        <v>03_30-40</v>
      </c>
      <c r="Q2490" s="9" t="s">
        <v>1001</v>
      </c>
      <c r="R2490" s="9" t="s">
        <v>954</v>
      </c>
      <c r="S2490" s="9">
        <f t="shared" si="242"/>
        <v>4919271</v>
      </c>
      <c r="T2490" s="9">
        <f t="shared" si="246"/>
        <v>68040</v>
      </c>
    </row>
    <row r="2491" spans="1:20" ht="14.45" x14ac:dyDescent="0.3">
      <c r="A2491" s="104">
        <v>12</v>
      </c>
      <c r="B2491" s="9" t="s">
        <v>10</v>
      </c>
      <c r="C2491" s="9" t="s">
        <v>673</v>
      </c>
      <c r="D2491" s="9" t="s">
        <v>228</v>
      </c>
      <c r="E2491" s="9" t="s">
        <v>223</v>
      </c>
      <c r="F2491" s="9" t="s">
        <v>5</v>
      </c>
      <c r="G2491" s="9" t="s">
        <v>518</v>
      </c>
      <c r="H2491" s="9" t="s">
        <v>646</v>
      </c>
      <c r="I2491" s="9">
        <v>14</v>
      </c>
      <c r="J2491" s="9" t="s">
        <v>8</v>
      </c>
      <c r="K2491" s="9" t="s">
        <v>7</v>
      </c>
      <c r="L2491" s="9" t="s">
        <v>50</v>
      </c>
      <c r="M2491" s="9">
        <v>72415</v>
      </c>
      <c r="N2491" s="17" t="str">
        <f t="shared" si="243"/>
        <v>14_70-75</v>
      </c>
      <c r="O2491" s="17" t="str">
        <f t="shared" si="244"/>
        <v>7_70-80</v>
      </c>
      <c r="P2491" s="17" t="str">
        <f t="shared" si="245"/>
        <v>07_70-80</v>
      </c>
      <c r="Q2491" s="9" t="s">
        <v>1001</v>
      </c>
      <c r="R2491" s="9" t="s">
        <v>954</v>
      </c>
      <c r="S2491" s="9">
        <f t="shared" si="242"/>
        <v>868980</v>
      </c>
      <c r="T2491" s="9">
        <f t="shared" si="246"/>
        <v>12019</v>
      </c>
    </row>
    <row r="2492" spans="1:20" ht="14.45" x14ac:dyDescent="0.3">
      <c r="A2492" s="104">
        <v>223</v>
      </c>
      <c r="B2492" s="9" t="s">
        <v>10</v>
      </c>
      <c r="C2492" s="9" t="s">
        <v>674</v>
      </c>
      <c r="D2492" s="9" t="s">
        <v>228</v>
      </c>
      <c r="E2492" s="9" t="s">
        <v>223</v>
      </c>
      <c r="F2492" s="9" t="s">
        <v>5</v>
      </c>
      <c r="G2492" s="9" t="s">
        <v>182</v>
      </c>
      <c r="H2492" s="9" t="s">
        <v>2</v>
      </c>
      <c r="I2492" s="9">
        <v>14</v>
      </c>
      <c r="J2492" s="9" t="s">
        <v>8</v>
      </c>
      <c r="L2492" s="9" t="s">
        <v>50</v>
      </c>
      <c r="M2492" s="9">
        <v>46987</v>
      </c>
      <c r="N2492" s="17" t="str">
        <f t="shared" si="243"/>
        <v>9_45-50</v>
      </c>
      <c r="O2492" s="17" t="str">
        <f t="shared" si="244"/>
        <v>4_40-50</v>
      </c>
      <c r="P2492" s="17" t="str">
        <f t="shared" si="245"/>
        <v>04_40-50</v>
      </c>
      <c r="Q2492" s="9" t="s">
        <v>1001</v>
      </c>
      <c r="R2492" s="9" t="s">
        <v>954</v>
      </c>
      <c r="S2492" s="9">
        <f t="shared" si="242"/>
        <v>10478101</v>
      </c>
      <c r="T2492" s="9">
        <f t="shared" si="246"/>
        <v>144925</v>
      </c>
    </row>
    <row r="2493" spans="1:20" ht="14.45" x14ac:dyDescent="0.3">
      <c r="A2493" s="104">
        <v>194</v>
      </c>
      <c r="B2493" s="9" t="s">
        <v>10</v>
      </c>
      <c r="C2493" s="9" t="s">
        <v>973</v>
      </c>
      <c r="D2493" s="9" t="s">
        <v>228</v>
      </c>
      <c r="E2493" s="9" t="s">
        <v>223</v>
      </c>
      <c r="F2493" s="9" t="s">
        <v>1</v>
      </c>
      <c r="G2493" s="9" t="s">
        <v>97</v>
      </c>
      <c r="H2493" s="9" t="s">
        <v>2</v>
      </c>
      <c r="I2493" s="9">
        <v>14</v>
      </c>
      <c r="J2493" s="9" t="s">
        <v>8</v>
      </c>
      <c r="L2493" s="9" t="s">
        <v>50</v>
      </c>
      <c r="M2493" s="9">
        <v>44414</v>
      </c>
      <c r="N2493" s="17" t="str">
        <f t="shared" si="243"/>
        <v>8_40-45</v>
      </c>
      <c r="O2493" s="17" t="str">
        <f t="shared" si="244"/>
        <v>4_40-50</v>
      </c>
      <c r="P2493" s="17" t="str">
        <f t="shared" si="245"/>
        <v>04_40-50</v>
      </c>
      <c r="Q2493" s="9" t="s">
        <v>1001</v>
      </c>
      <c r="R2493" s="9" t="s">
        <v>954</v>
      </c>
      <c r="S2493" s="9">
        <f t="shared" si="242"/>
        <v>8616316</v>
      </c>
      <c r="T2493" s="9">
        <f t="shared" si="246"/>
        <v>119174</v>
      </c>
    </row>
    <row r="2494" spans="1:20" ht="14.45" x14ac:dyDescent="0.3">
      <c r="A2494" s="104">
        <v>2</v>
      </c>
      <c r="B2494" s="9" t="s">
        <v>10</v>
      </c>
      <c r="C2494" s="9" t="s">
        <v>900</v>
      </c>
      <c r="D2494" s="9" t="s">
        <v>228</v>
      </c>
      <c r="E2494" s="9" t="s">
        <v>223</v>
      </c>
      <c r="F2494" s="9" t="s">
        <v>1</v>
      </c>
      <c r="G2494" s="9" t="s">
        <v>823</v>
      </c>
      <c r="H2494" s="9" t="s">
        <v>2</v>
      </c>
      <c r="I2494" s="9">
        <v>14</v>
      </c>
      <c r="J2494" s="9" t="s">
        <v>8</v>
      </c>
      <c r="L2494" s="9" t="s">
        <v>50</v>
      </c>
      <c r="M2494" s="9">
        <v>56990</v>
      </c>
      <c r="N2494" s="17" t="str">
        <f t="shared" si="243"/>
        <v>11_55-60</v>
      </c>
      <c r="O2494" s="17" t="str">
        <f t="shared" si="244"/>
        <v>5_50-60</v>
      </c>
      <c r="P2494" s="17" t="str">
        <f t="shared" si="245"/>
        <v>05_50-60</v>
      </c>
      <c r="Q2494" s="9" t="s">
        <v>1001</v>
      </c>
      <c r="R2494" s="9" t="s">
        <v>954</v>
      </c>
      <c r="S2494" s="9">
        <f t="shared" si="242"/>
        <v>113980</v>
      </c>
      <c r="T2494" s="9">
        <f t="shared" si="246"/>
        <v>1576</v>
      </c>
    </row>
    <row r="2495" spans="1:20" ht="14.45" x14ac:dyDescent="0.3">
      <c r="A2495" s="104">
        <v>87</v>
      </c>
      <c r="B2495" s="9" t="s">
        <v>10</v>
      </c>
      <c r="C2495" s="9" t="s">
        <v>675</v>
      </c>
      <c r="D2495" s="9" t="s">
        <v>228</v>
      </c>
      <c r="E2495" s="9" t="s">
        <v>223</v>
      </c>
      <c r="F2495" s="9" t="s">
        <v>1</v>
      </c>
      <c r="G2495" s="9" t="s">
        <v>303</v>
      </c>
      <c r="H2495" s="9" t="s">
        <v>2</v>
      </c>
      <c r="I2495" s="9">
        <v>14</v>
      </c>
      <c r="J2495" s="9" t="s">
        <v>8</v>
      </c>
      <c r="L2495" s="9" t="s">
        <v>50</v>
      </c>
      <c r="M2495" s="9">
        <v>51859</v>
      </c>
      <c r="N2495" s="17" t="str">
        <f t="shared" si="243"/>
        <v>10_50-55</v>
      </c>
      <c r="O2495" s="17" t="str">
        <f t="shared" si="244"/>
        <v>5_50-60</v>
      </c>
      <c r="P2495" s="17" t="str">
        <f t="shared" si="245"/>
        <v>05_50-60</v>
      </c>
      <c r="Q2495" s="9" t="s">
        <v>1001</v>
      </c>
      <c r="R2495" s="9" t="s">
        <v>954</v>
      </c>
      <c r="S2495" s="9">
        <f t="shared" si="242"/>
        <v>4511733</v>
      </c>
      <c r="T2495" s="9">
        <f t="shared" si="246"/>
        <v>62403</v>
      </c>
    </row>
    <row r="2496" spans="1:20" ht="14.45" x14ac:dyDescent="0.3">
      <c r="A2496" s="104">
        <v>1050</v>
      </c>
      <c r="B2496" s="9" t="s">
        <v>10</v>
      </c>
      <c r="C2496" s="9" t="s">
        <v>676</v>
      </c>
      <c r="D2496" s="9" t="s">
        <v>224</v>
      </c>
      <c r="E2496" s="9" t="s">
        <v>223</v>
      </c>
      <c r="F2496" s="9" t="s">
        <v>1</v>
      </c>
      <c r="G2496" s="9" t="s">
        <v>303</v>
      </c>
      <c r="H2496" s="9" t="s">
        <v>2</v>
      </c>
      <c r="I2496" s="9">
        <v>15</v>
      </c>
      <c r="J2496" s="9" t="s">
        <v>8</v>
      </c>
      <c r="L2496" s="9" t="s">
        <v>50</v>
      </c>
      <c r="M2496" s="9">
        <v>50420</v>
      </c>
      <c r="N2496" s="17" t="str">
        <f t="shared" si="243"/>
        <v>10_50-55</v>
      </c>
      <c r="O2496" s="17" t="str">
        <f t="shared" si="244"/>
        <v>5_50-60</v>
      </c>
      <c r="P2496" s="17" t="str">
        <f t="shared" si="245"/>
        <v>05_50-60</v>
      </c>
      <c r="Q2496" s="9" t="s">
        <v>1001</v>
      </c>
      <c r="R2496" s="9" t="s">
        <v>954</v>
      </c>
      <c r="S2496" s="9">
        <f t="shared" si="242"/>
        <v>52941000</v>
      </c>
      <c r="T2496" s="9">
        <f t="shared" si="246"/>
        <v>732241</v>
      </c>
    </row>
    <row r="2497" spans="1:20" ht="14.45" x14ac:dyDescent="0.3">
      <c r="A2497" s="104">
        <v>407</v>
      </c>
      <c r="B2497" s="9" t="s">
        <v>10</v>
      </c>
      <c r="C2497" s="9" t="s">
        <v>1013</v>
      </c>
      <c r="D2497" s="9" t="s">
        <v>224</v>
      </c>
      <c r="E2497" s="9" t="s">
        <v>223</v>
      </c>
      <c r="F2497" s="9" t="s">
        <v>1</v>
      </c>
      <c r="G2497" s="9" t="s">
        <v>823</v>
      </c>
      <c r="H2497" s="9" t="s">
        <v>2</v>
      </c>
      <c r="I2497" s="9">
        <v>15</v>
      </c>
      <c r="J2497" s="9" t="s">
        <v>8</v>
      </c>
      <c r="L2497" s="9" t="s">
        <v>50</v>
      </c>
      <c r="M2497" s="9">
        <v>51666</v>
      </c>
      <c r="N2497" s="17" t="str">
        <f t="shared" si="243"/>
        <v>10_50-55</v>
      </c>
      <c r="O2497" s="17" t="str">
        <f t="shared" si="244"/>
        <v>5_50-60</v>
      </c>
      <c r="P2497" s="17" t="str">
        <f t="shared" si="245"/>
        <v>05_50-60</v>
      </c>
      <c r="Q2497" s="9" t="s">
        <v>1001</v>
      </c>
      <c r="R2497" s="9" t="s">
        <v>954</v>
      </c>
      <c r="S2497" s="9">
        <f t="shared" si="242"/>
        <v>21028062</v>
      </c>
      <c r="T2497" s="9">
        <f t="shared" si="246"/>
        <v>290845</v>
      </c>
    </row>
    <row r="2498" spans="1:20" ht="14.45" x14ac:dyDescent="0.3">
      <c r="A2498" s="104">
        <v>44</v>
      </c>
      <c r="B2498" s="9" t="s">
        <v>10</v>
      </c>
      <c r="C2498" s="9" t="s">
        <v>395</v>
      </c>
      <c r="D2498" s="9" t="s">
        <v>224</v>
      </c>
      <c r="E2498" s="9" t="s">
        <v>223</v>
      </c>
      <c r="F2498" s="9" t="s">
        <v>1</v>
      </c>
      <c r="G2498" s="9" t="s">
        <v>303</v>
      </c>
      <c r="H2498" s="9" t="s">
        <v>2</v>
      </c>
      <c r="I2498" s="9">
        <v>15</v>
      </c>
      <c r="J2498" s="9" t="s">
        <v>8</v>
      </c>
      <c r="L2498" s="9" t="s">
        <v>50</v>
      </c>
      <c r="M2498" s="9">
        <v>56722</v>
      </c>
      <c r="N2498" s="17" t="str">
        <f t="shared" si="243"/>
        <v>11_55-60</v>
      </c>
      <c r="O2498" s="17" t="str">
        <f t="shared" si="244"/>
        <v>5_50-60</v>
      </c>
      <c r="P2498" s="17" t="str">
        <f t="shared" si="245"/>
        <v>05_50-60</v>
      </c>
      <c r="Q2498" s="9" t="s">
        <v>1001</v>
      </c>
      <c r="R2498" s="9" t="s">
        <v>954</v>
      </c>
      <c r="S2498" s="9">
        <f t="shared" si="242"/>
        <v>2495768</v>
      </c>
      <c r="T2498" s="9">
        <f t="shared" si="246"/>
        <v>34520</v>
      </c>
    </row>
    <row r="2499" spans="1:20" ht="14.45" x14ac:dyDescent="0.3">
      <c r="A2499" s="104">
        <v>817</v>
      </c>
      <c r="B2499" s="9" t="s">
        <v>10</v>
      </c>
      <c r="C2499" s="9" t="s">
        <v>678</v>
      </c>
      <c r="D2499" s="9" t="s">
        <v>222</v>
      </c>
      <c r="E2499" s="9" t="s">
        <v>223</v>
      </c>
      <c r="F2499" s="9" t="s">
        <v>5</v>
      </c>
      <c r="G2499" s="9" t="s">
        <v>518</v>
      </c>
      <c r="H2499" s="9" t="s">
        <v>1014</v>
      </c>
      <c r="I2499" s="9">
        <v>15</v>
      </c>
      <c r="J2499" s="9" t="s">
        <v>8</v>
      </c>
      <c r="L2499" s="9" t="s">
        <v>50</v>
      </c>
      <c r="M2499" s="9">
        <v>73778</v>
      </c>
      <c r="N2499" s="17" t="str">
        <f t="shared" si="243"/>
        <v>14_70-75</v>
      </c>
      <c r="O2499" s="17" t="str">
        <f t="shared" si="244"/>
        <v>7_70-80</v>
      </c>
      <c r="P2499" s="17" t="str">
        <f t="shared" si="245"/>
        <v>07_70-80</v>
      </c>
      <c r="Q2499" s="9" t="s">
        <v>1001</v>
      </c>
      <c r="R2499" s="9" t="s">
        <v>954</v>
      </c>
      <c r="S2499" s="9">
        <f t="shared" ref="S2499:S2562" si="247">M2499*A2499</f>
        <v>60276626</v>
      </c>
      <c r="T2499" s="9">
        <f t="shared" si="246"/>
        <v>833702</v>
      </c>
    </row>
    <row r="2500" spans="1:20" ht="14.45" x14ac:dyDescent="0.3">
      <c r="A2500" s="104">
        <v>143</v>
      </c>
      <c r="B2500" s="9" t="s">
        <v>10</v>
      </c>
      <c r="C2500" s="9" t="s">
        <v>1015</v>
      </c>
      <c r="D2500" s="9" t="s">
        <v>228</v>
      </c>
      <c r="E2500" s="9" t="s">
        <v>223</v>
      </c>
      <c r="F2500" s="9" t="s">
        <v>5</v>
      </c>
      <c r="G2500" s="9" t="s">
        <v>518</v>
      </c>
      <c r="H2500" s="9" t="s">
        <v>2</v>
      </c>
      <c r="I2500" s="9">
        <v>13</v>
      </c>
      <c r="J2500" s="9" t="s">
        <v>8</v>
      </c>
      <c r="L2500" s="9" t="s">
        <v>50</v>
      </c>
      <c r="M2500" s="9">
        <v>79101</v>
      </c>
      <c r="N2500" s="17" t="str">
        <f t="shared" si="243"/>
        <v>15_75-80</v>
      </c>
      <c r="O2500" s="17" t="str">
        <f t="shared" si="244"/>
        <v>7_70-80</v>
      </c>
      <c r="P2500" s="17" t="str">
        <f t="shared" si="245"/>
        <v>07_70-80</v>
      </c>
      <c r="Q2500" s="9" t="s">
        <v>1001</v>
      </c>
      <c r="R2500" s="9" t="s">
        <v>954</v>
      </c>
      <c r="S2500" s="9">
        <f t="shared" si="247"/>
        <v>11311443</v>
      </c>
      <c r="T2500" s="9">
        <f t="shared" si="246"/>
        <v>156451</v>
      </c>
    </row>
    <row r="2501" spans="1:20" ht="14.45" x14ac:dyDescent="0.3">
      <c r="A2501" s="104">
        <v>129</v>
      </c>
      <c r="B2501" s="9" t="s">
        <v>10</v>
      </c>
      <c r="C2501" s="9" t="s">
        <v>679</v>
      </c>
      <c r="D2501" s="9" t="s">
        <v>228</v>
      </c>
      <c r="E2501" s="9" t="s">
        <v>223</v>
      </c>
      <c r="F2501" s="9" t="s">
        <v>5</v>
      </c>
      <c r="G2501" s="9" t="s">
        <v>518</v>
      </c>
      <c r="H2501" s="9" t="s">
        <v>2</v>
      </c>
      <c r="I2501" s="9">
        <v>14</v>
      </c>
      <c r="J2501" s="9" t="s">
        <v>8</v>
      </c>
      <c r="L2501" s="9" t="s">
        <v>50</v>
      </c>
      <c r="M2501" s="9">
        <v>70875</v>
      </c>
      <c r="N2501" s="17" t="str">
        <f t="shared" si="243"/>
        <v>14_70-75</v>
      </c>
      <c r="O2501" s="17" t="str">
        <f t="shared" si="244"/>
        <v>7_70-80</v>
      </c>
      <c r="P2501" s="17" t="str">
        <f t="shared" si="245"/>
        <v>07_70-80</v>
      </c>
      <c r="Q2501" s="9" t="s">
        <v>1001</v>
      </c>
      <c r="R2501" s="9" t="s">
        <v>954</v>
      </c>
      <c r="S2501" s="9">
        <f t="shared" si="247"/>
        <v>9142875</v>
      </c>
      <c r="T2501" s="9">
        <f t="shared" si="246"/>
        <v>126457</v>
      </c>
    </row>
    <row r="2502" spans="1:20" ht="14.45" x14ac:dyDescent="0.3">
      <c r="A2502" s="104">
        <v>49</v>
      </c>
      <c r="B2502" s="9" t="s">
        <v>10</v>
      </c>
      <c r="C2502" s="9" t="s">
        <v>681</v>
      </c>
      <c r="D2502" s="9" t="s">
        <v>228</v>
      </c>
      <c r="E2502" s="9" t="s">
        <v>223</v>
      </c>
      <c r="F2502" s="9" t="s">
        <v>5</v>
      </c>
      <c r="G2502" s="9" t="s">
        <v>518</v>
      </c>
      <c r="H2502" s="9" t="s">
        <v>2</v>
      </c>
      <c r="I2502" s="9">
        <v>14</v>
      </c>
      <c r="J2502" s="9" t="s">
        <v>8</v>
      </c>
      <c r="L2502" s="9" t="s">
        <v>50</v>
      </c>
      <c r="M2502" s="9">
        <v>61702</v>
      </c>
      <c r="N2502" s="17" t="str">
        <f t="shared" si="243"/>
        <v>12_60-65</v>
      </c>
      <c r="O2502" s="17" t="str">
        <f t="shared" si="244"/>
        <v>6_60-70</v>
      </c>
      <c r="P2502" s="17" t="str">
        <f t="shared" si="245"/>
        <v>06_60-70</v>
      </c>
      <c r="Q2502" s="9" t="s">
        <v>1001</v>
      </c>
      <c r="R2502" s="9" t="s">
        <v>954</v>
      </c>
      <c r="S2502" s="9">
        <f t="shared" si="247"/>
        <v>3023398</v>
      </c>
      <c r="T2502" s="9">
        <f t="shared" si="246"/>
        <v>41817</v>
      </c>
    </row>
    <row r="2503" spans="1:20" ht="14.45" x14ac:dyDescent="0.3">
      <c r="A2503" s="104">
        <v>113</v>
      </c>
      <c r="B2503" s="9" t="s">
        <v>10</v>
      </c>
      <c r="C2503" s="9" t="s">
        <v>682</v>
      </c>
      <c r="D2503" s="9" t="s">
        <v>222</v>
      </c>
      <c r="E2503" s="9" t="s">
        <v>223</v>
      </c>
      <c r="F2503" s="9" t="s">
        <v>1</v>
      </c>
      <c r="G2503" s="9" t="s">
        <v>97</v>
      </c>
      <c r="H2503" s="9" t="s">
        <v>129</v>
      </c>
      <c r="I2503" s="9">
        <v>15</v>
      </c>
      <c r="J2503" s="9" t="s">
        <v>4</v>
      </c>
      <c r="L2503" s="9" t="s">
        <v>50</v>
      </c>
      <c r="M2503" s="9">
        <v>39147</v>
      </c>
      <c r="N2503" s="17" t="str">
        <f t="shared" si="243"/>
        <v>7_35-40</v>
      </c>
      <c r="O2503" s="17" t="str">
        <f t="shared" si="244"/>
        <v>3_30-40</v>
      </c>
      <c r="P2503" s="17" t="str">
        <f t="shared" si="245"/>
        <v>03_30-40</v>
      </c>
      <c r="Q2503" s="9" t="s">
        <v>1001</v>
      </c>
      <c r="R2503" s="9" t="s">
        <v>954</v>
      </c>
      <c r="S2503" s="9">
        <f t="shared" si="247"/>
        <v>4423611</v>
      </c>
      <c r="T2503" s="9">
        <f t="shared" si="246"/>
        <v>61184</v>
      </c>
    </row>
    <row r="2504" spans="1:20" ht="14.45" x14ac:dyDescent="0.3">
      <c r="A2504" s="104">
        <v>389</v>
      </c>
      <c r="B2504" s="9" t="s">
        <v>10</v>
      </c>
      <c r="C2504" s="9" t="s">
        <v>683</v>
      </c>
      <c r="D2504" s="9" t="s">
        <v>222</v>
      </c>
      <c r="E2504" s="9" t="s">
        <v>223</v>
      </c>
      <c r="F2504" s="9" t="s">
        <v>5</v>
      </c>
      <c r="G2504" s="9" t="s">
        <v>182</v>
      </c>
      <c r="H2504" s="9" t="s">
        <v>337</v>
      </c>
      <c r="I2504" s="9">
        <v>15</v>
      </c>
      <c r="J2504" s="9" t="s">
        <v>8</v>
      </c>
      <c r="L2504" s="9" t="s">
        <v>50</v>
      </c>
      <c r="M2504" s="9">
        <v>59622</v>
      </c>
      <c r="N2504" s="17" t="str">
        <f t="shared" si="243"/>
        <v>11_55-60</v>
      </c>
      <c r="O2504" s="17" t="str">
        <f t="shared" si="244"/>
        <v>5_50-60</v>
      </c>
      <c r="P2504" s="17" t="str">
        <f t="shared" si="245"/>
        <v>05_50-60</v>
      </c>
      <c r="Q2504" s="9" t="s">
        <v>1001</v>
      </c>
      <c r="R2504" s="9" t="s">
        <v>954</v>
      </c>
      <c r="S2504" s="9">
        <f t="shared" si="247"/>
        <v>23192958</v>
      </c>
      <c r="T2504" s="9">
        <f t="shared" si="246"/>
        <v>320788</v>
      </c>
    </row>
    <row r="2505" spans="1:20" ht="14.45" x14ac:dyDescent="0.3">
      <c r="A2505" s="104">
        <v>456</v>
      </c>
      <c r="B2505" s="9" t="s">
        <v>10</v>
      </c>
      <c r="C2505" s="9" t="s">
        <v>572</v>
      </c>
      <c r="D2505" s="9" t="s">
        <v>224</v>
      </c>
      <c r="E2505" s="9" t="s">
        <v>223</v>
      </c>
      <c r="F2505" s="9" t="s">
        <v>5</v>
      </c>
      <c r="G2505" s="9" t="s">
        <v>76</v>
      </c>
      <c r="H2505" s="9" t="s">
        <v>2</v>
      </c>
      <c r="I2505" s="9">
        <v>15</v>
      </c>
      <c r="J2505" s="9" t="s">
        <v>8</v>
      </c>
      <c r="L2505" s="9" t="s">
        <v>46</v>
      </c>
      <c r="M2505" s="9">
        <v>32363</v>
      </c>
      <c r="N2505" s="17" t="str">
        <f t="shared" si="243"/>
        <v>6_30-35</v>
      </c>
      <c r="O2505" s="17" t="str">
        <f t="shared" si="244"/>
        <v>3_30-40</v>
      </c>
      <c r="P2505" s="17" t="str">
        <f t="shared" si="245"/>
        <v>03_30-40</v>
      </c>
      <c r="Q2505" s="9" t="s">
        <v>1001</v>
      </c>
      <c r="R2505" s="9" t="s">
        <v>954</v>
      </c>
      <c r="S2505" s="9">
        <f t="shared" si="247"/>
        <v>14757528</v>
      </c>
      <c r="T2505" s="9">
        <f t="shared" si="246"/>
        <v>204115</v>
      </c>
    </row>
    <row r="2506" spans="1:20" ht="14.45" x14ac:dyDescent="0.3">
      <c r="A2506" s="104">
        <v>62</v>
      </c>
      <c r="B2506" s="9" t="s">
        <v>10</v>
      </c>
      <c r="C2506" s="9" t="s">
        <v>686</v>
      </c>
      <c r="D2506" s="9" t="s">
        <v>222</v>
      </c>
      <c r="E2506" s="9" t="s">
        <v>223</v>
      </c>
      <c r="F2506" s="9" t="s">
        <v>1</v>
      </c>
      <c r="G2506" s="9" t="s">
        <v>97</v>
      </c>
      <c r="H2506" s="9" t="s">
        <v>687</v>
      </c>
      <c r="I2506" s="9">
        <v>17</v>
      </c>
      <c r="J2506" s="9" t="s">
        <v>12</v>
      </c>
      <c r="L2506" s="9" t="s">
        <v>50</v>
      </c>
      <c r="M2506" s="9">
        <v>53057</v>
      </c>
      <c r="N2506" s="17" t="str">
        <f t="shared" si="243"/>
        <v>10_50-55</v>
      </c>
      <c r="O2506" s="17" t="str">
        <f t="shared" si="244"/>
        <v>5_50-60</v>
      </c>
      <c r="P2506" s="17" t="str">
        <f t="shared" si="245"/>
        <v>05_50-60</v>
      </c>
      <c r="Q2506" s="9" t="s">
        <v>1001</v>
      </c>
      <c r="R2506" s="9" t="s">
        <v>954</v>
      </c>
      <c r="S2506" s="9">
        <f t="shared" si="247"/>
        <v>3289534</v>
      </c>
      <c r="T2506" s="9">
        <f t="shared" si="246"/>
        <v>45498</v>
      </c>
    </row>
    <row r="2507" spans="1:20" ht="14.45" x14ac:dyDescent="0.3">
      <c r="A2507" s="104">
        <v>131</v>
      </c>
      <c r="B2507" s="9" t="s">
        <v>10</v>
      </c>
      <c r="C2507" s="9" t="s">
        <v>901</v>
      </c>
      <c r="D2507" s="9" t="s">
        <v>222</v>
      </c>
      <c r="E2507" s="9" t="s">
        <v>223</v>
      </c>
      <c r="F2507" s="9" t="s">
        <v>5</v>
      </c>
      <c r="G2507" s="9" t="s">
        <v>93</v>
      </c>
      <c r="H2507" s="9" t="s">
        <v>70</v>
      </c>
      <c r="I2507" s="9">
        <v>17</v>
      </c>
      <c r="J2507" s="9" t="s">
        <v>6</v>
      </c>
      <c r="L2507" s="9" t="s">
        <v>50</v>
      </c>
      <c r="M2507" s="9">
        <v>62990</v>
      </c>
      <c r="N2507" s="17" t="str">
        <f t="shared" si="243"/>
        <v>12_60-65</v>
      </c>
      <c r="O2507" s="17" t="str">
        <f t="shared" si="244"/>
        <v>6_60-70</v>
      </c>
      <c r="P2507" s="17" t="str">
        <f t="shared" si="245"/>
        <v>06_60-70</v>
      </c>
      <c r="Q2507" s="9" t="s">
        <v>1001</v>
      </c>
      <c r="R2507" s="9" t="s">
        <v>954</v>
      </c>
      <c r="S2507" s="9">
        <f t="shared" si="247"/>
        <v>8251690</v>
      </c>
      <c r="T2507" s="9">
        <f t="shared" si="246"/>
        <v>114131</v>
      </c>
    </row>
    <row r="2508" spans="1:20" ht="14.45" x14ac:dyDescent="0.3">
      <c r="A2508" s="104">
        <v>566</v>
      </c>
      <c r="B2508" s="9" t="s">
        <v>10</v>
      </c>
      <c r="C2508" s="9" t="s">
        <v>974</v>
      </c>
      <c r="D2508" s="9" t="s">
        <v>224</v>
      </c>
      <c r="E2508" s="9" t="s">
        <v>223</v>
      </c>
      <c r="F2508" s="9" t="s">
        <v>5</v>
      </c>
      <c r="G2508" s="9" t="s">
        <v>182</v>
      </c>
      <c r="H2508" s="9" t="s">
        <v>2</v>
      </c>
      <c r="I2508" s="9">
        <v>17</v>
      </c>
      <c r="J2508" s="9" t="s">
        <v>8</v>
      </c>
      <c r="L2508" s="9" t="s">
        <v>50</v>
      </c>
      <c r="M2508" s="9">
        <v>46041</v>
      </c>
      <c r="N2508" s="17" t="str">
        <f t="shared" si="243"/>
        <v>9_45-50</v>
      </c>
      <c r="O2508" s="17" t="str">
        <f t="shared" si="244"/>
        <v>4_40-50</v>
      </c>
      <c r="P2508" s="17" t="str">
        <f t="shared" si="245"/>
        <v>04_40-50</v>
      </c>
      <c r="Q2508" s="9" t="s">
        <v>1001</v>
      </c>
      <c r="R2508" s="9" t="s">
        <v>954</v>
      </c>
      <c r="S2508" s="9">
        <f t="shared" si="247"/>
        <v>26059206</v>
      </c>
      <c r="T2508" s="9">
        <f t="shared" si="246"/>
        <v>360432</v>
      </c>
    </row>
    <row r="2509" spans="1:20" ht="14.45" x14ac:dyDescent="0.3">
      <c r="A2509" s="104">
        <v>108</v>
      </c>
      <c r="B2509" s="9" t="s">
        <v>10</v>
      </c>
      <c r="C2509" s="9" t="s">
        <v>612</v>
      </c>
      <c r="D2509" s="9" t="s">
        <v>228</v>
      </c>
      <c r="E2509" s="9" t="s">
        <v>223</v>
      </c>
      <c r="F2509" s="9" t="s">
        <v>5</v>
      </c>
      <c r="G2509" s="9" t="s">
        <v>518</v>
      </c>
      <c r="H2509" s="9" t="s">
        <v>555</v>
      </c>
      <c r="I2509" s="9">
        <v>14</v>
      </c>
      <c r="J2509" s="9" t="s">
        <v>180</v>
      </c>
      <c r="K2509" s="9" t="s">
        <v>7</v>
      </c>
      <c r="L2509" s="9" t="s">
        <v>50</v>
      </c>
      <c r="M2509" s="9">
        <v>121068</v>
      </c>
      <c r="N2509" s="17" t="str">
        <f t="shared" si="243"/>
        <v>24_120-125</v>
      </c>
      <c r="O2509" s="17" t="str">
        <f t="shared" si="244"/>
        <v>12_120-130</v>
      </c>
      <c r="P2509" s="17" t="str">
        <f t="shared" si="245"/>
        <v>08_80&gt;</v>
      </c>
      <c r="Q2509" s="9" t="s">
        <v>1001</v>
      </c>
      <c r="R2509" s="9" t="s">
        <v>954</v>
      </c>
      <c r="S2509" s="9">
        <f t="shared" si="247"/>
        <v>13075344</v>
      </c>
      <c r="T2509" s="9">
        <f t="shared" si="246"/>
        <v>180848</v>
      </c>
    </row>
    <row r="2510" spans="1:20" ht="14.45" x14ac:dyDescent="0.3">
      <c r="A2510" s="104">
        <v>5</v>
      </c>
      <c r="B2510" s="9" t="s">
        <v>10</v>
      </c>
      <c r="C2510" s="9" t="s">
        <v>544</v>
      </c>
      <c r="D2510" s="9" t="s">
        <v>228</v>
      </c>
      <c r="E2510" s="9" t="s">
        <v>223</v>
      </c>
      <c r="F2510" s="9" t="s">
        <v>5</v>
      </c>
      <c r="G2510" s="9" t="s">
        <v>518</v>
      </c>
      <c r="H2510" s="9" t="s">
        <v>2</v>
      </c>
      <c r="I2510" s="9">
        <v>13</v>
      </c>
      <c r="J2510" s="9" t="s">
        <v>8</v>
      </c>
      <c r="K2510" s="9" t="s">
        <v>7</v>
      </c>
      <c r="L2510" s="9" t="s">
        <v>50</v>
      </c>
      <c r="M2510" s="9">
        <v>84955</v>
      </c>
      <c r="N2510" s="17" t="str">
        <f t="shared" si="243"/>
        <v>16_80-85</v>
      </c>
      <c r="O2510" s="17" t="str">
        <f t="shared" si="244"/>
        <v>8_80-90</v>
      </c>
      <c r="P2510" s="17" t="str">
        <f t="shared" si="245"/>
        <v>08_80&gt;</v>
      </c>
      <c r="Q2510" s="9" t="s">
        <v>1001</v>
      </c>
      <c r="R2510" s="9" t="s">
        <v>954</v>
      </c>
      <c r="S2510" s="9">
        <f t="shared" si="247"/>
        <v>424775</v>
      </c>
      <c r="T2510" s="9">
        <f t="shared" si="246"/>
        <v>5875</v>
      </c>
    </row>
    <row r="2511" spans="1:20" ht="14.45" x14ac:dyDescent="0.3">
      <c r="A2511" s="104">
        <v>4</v>
      </c>
      <c r="B2511" s="9" t="s">
        <v>10</v>
      </c>
      <c r="C2511" s="9" t="s">
        <v>210</v>
      </c>
      <c r="D2511" s="9" t="s">
        <v>228</v>
      </c>
      <c r="E2511" s="9" t="s">
        <v>223</v>
      </c>
      <c r="F2511" s="9" t="s">
        <v>5</v>
      </c>
      <c r="G2511" s="9" t="s">
        <v>93</v>
      </c>
      <c r="H2511" s="9" t="s">
        <v>2</v>
      </c>
      <c r="I2511" s="9">
        <v>14</v>
      </c>
      <c r="J2511" s="9" t="s">
        <v>8</v>
      </c>
      <c r="K2511" s="9" t="s">
        <v>7</v>
      </c>
      <c r="L2511" s="9" t="s">
        <v>50</v>
      </c>
      <c r="M2511" s="9">
        <v>74172</v>
      </c>
      <c r="N2511" s="17" t="str">
        <f t="shared" si="243"/>
        <v>14_70-75</v>
      </c>
      <c r="O2511" s="17" t="str">
        <f t="shared" si="244"/>
        <v>7_70-80</v>
      </c>
      <c r="P2511" s="17" t="str">
        <f t="shared" si="245"/>
        <v>07_70-80</v>
      </c>
      <c r="Q2511" s="9" t="s">
        <v>1001</v>
      </c>
      <c r="R2511" s="9" t="s">
        <v>954</v>
      </c>
      <c r="S2511" s="9">
        <f t="shared" si="247"/>
        <v>296688</v>
      </c>
      <c r="T2511" s="9">
        <f t="shared" si="246"/>
        <v>4104</v>
      </c>
    </row>
    <row r="2512" spans="1:20" ht="14.45" x14ac:dyDescent="0.3">
      <c r="A2512" s="104">
        <v>37</v>
      </c>
      <c r="B2512" s="9" t="s">
        <v>10</v>
      </c>
      <c r="C2512" s="9" t="s">
        <v>688</v>
      </c>
      <c r="D2512" s="9" t="s">
        <v>225</v>
      </c>
      <c r="E2512" s="9" t="s">
        <v>223</v>
      </c>
      <c r="F2512" s="9" t="s">
        <v>5</v>
      </c>
      <c r="G2512" s="9" t="s">
        <v>350</v>
      </c>
      <c r="H2512" s="9" t="s">
        <v>98</v>
      </c>
      <c r="I2512" s="9">
        <v>15</v>
      </c>
      <c r="J2512" s="9" t="s">
        <v>689</v>
      </c>
      <c r="K2512" s="9" t="s">
        <v>7</v>
      </c>
      <c r="L2512" s="9" t="s">
        <v>50</v>
      </c>
      <c r="M2512" s="9">
        <v>223413</v>
      </c>
      <c r="N2512" s="17" t="str">
        <f t="shared" si="243"/>
        <v>44_220-225</v>
      </c>
      <c r="O2512" s="17" t="str">
        <f t="shared" si="244"/>
        <v>22_220-230</v>
      </c>
      <c r="P2512" s="17" t="str">
        <f t="shared" si="245"/>
        <v>08_80&gt;</v>
      </c>
      <c r="Q2512" s="9" t="s">
        <v>1001</v>
      </c>
      <c r="R2512" s="9" t="s">
        <v>954</v>
      </c>
      <c r="S2512" s="9">
        <f t="shared" si="247"/>
        <v>8266281</v>
      </c>
      <c r="T2512" s="9">
        <f t="shared" si="246"/>
        <v>114333</v>
      </c>
    </row>
    <row r="2513" spans="1:20" ht="14.45" x14ac:dyDescent="0.3">
      <c r="A2513" s="104">
        <v>88</v>
      </c>
      <c r="B2513" s="9" t="s">
        <v>10</v>
      </c>
      <c r="C2513" s="9" t="s">
        <v>975</v>
      </c>
      <c r="D2513" s="9" t="s">
        <v>225</v>
      </c>
      <c r="E2513" s="9" t="s">
        <v>223</v>
      </c>
      <c r="F2513" s="9" t="s">
        <v>5</v>
      </c>
      <c r="G2513" s="9" t="s">
        <v>350</v>
      </c>
      <c r="H2513" s="9" t="s">
        <v>658</v>
      </c>
      <c r="I2513" s="9">
        <v>15</v>
      </c>
      <c r="J2513" s="9" t="s">
        <v>689</v>
      </c>
      <c r="L2513" s="9" t="s">
        <v>50</v>
      </c>
      <c r="M2513" s="9">
        <v>255695</v>
      </c>
      <c r="N2513" s="17" t="str">
        <f t="shared" si="243"/>
        <v>51_255-260</v>
      </c>
      <c r="O2513" s="17" t="str">
        <f t="shared" si="244"/>
        <v>25_250-260</v>
      </c>
      <c r="P2513" s="17" t="str">
        <f t="shared" si="245"/>
        <v>08_80&gt;</v>
      </c>
      <c r="Q2513" s="9" t="s">
        <v>1001</v>
      </c>
      <c r="R2513" s="9" t="s">
        <v>954</v>
      </c>
      <c r="S2513" s="9">
        <f t="shared" si="247"/>
        <v>22501160</v>
      </c>
      <c r="T2513" s="9">
        <f t="shared" si="246"/>
        <v>311219</v>
      </c>
    </row>
    <row r="2514" spans="1:20" ht="14.45" x14ac:dyDescent="0.3">
      <c r="A2514" s="104">
        <v>16</v>
      </c>
      <c r="B2514" s="9" t="s">
        <v>10</v>
      </c>
      <c r="C2514" s="9" t="s">
        <v>822</v>
      </c>
      <c r="D2514" s="9" t="s">
        <v>228</v>
      </c>
      <c r="E2514" s="9" t="s">
        <v>223</v>
      </c>
      <c r="F2514" s="9" t="s">
        <v>1</v>
      </c>
      <c r="G2514" s="9" t="s">
        <v>823</v>
      </c>
      <c r="H2514" s="9" t="s">
        <v>2</v>
      </c>
      <c r="I2514" s="9">
        <v>13</v>
      </c>
      <c r="J2514" s="9" t="s">
        <v>8</v>
      </c>
      <c r="L2514" s="9" t="s">
        <v>50</v>
      </c>
      <c r="M2514" s="9">
        <v>69990</v>
      </c>
      <c r="N2514" s="17" t="str">
        <f t="shared" si="243"/>
        <v>13_65-70</v>
      </c>
      <c r="O2514" s="17" t="str">
        <f t="shared" si="244"/>
        <v>6_60-70</v>
      </c>
      <c r="P2514" s="17" t="str">
        <f t="shared" si="245"/>
        <v>06_60-70</v>
      </c>
      <c r="Q2514" s="9" t="s">
        <v>1001</v>
      </c>
      <c r="R2514" s="9" t="s">
        <v>954</v>
      </c>
      <c r="S2514" s="9">
        <f t="shared" si="247"/>
        <v>1119840</v>
      </c>
      <c r="T2514" s="9">
        <f t="shared" si="246"/>
        <v>15489</v>
      </c>
    </row>
    <row r="2515" spans="1:20" ht="14.45" x14ac:dyDescent="0.3">
      <c r="A2515" s="104">
        <v>64</v>
      </c>
      <c r="B2515" s="9" t="s">
        <v>10</v>
      </c>
      <c r="C2515" s="9" t="s">
        <v>1016</v>
      </c>
      <c r="D2515" s="9" t="s">
        <v>228</v>
      </c>
      <c r="E2515" s="9" t="s">
        <v>223</v>
      </c>
      <c r="F2515" s="9" t="s">
        <v>1</v>
      </c>
      <c r="G2515" s="9" t="s">
        <v>303</v>
      </c>
      <c r="H2515" s="9" t="s">
        <v>398</v>
      </c>
      <c r="I2515" s="9">
        <v>14</v>
      </c>
      <c r="J2515" s="9" t="s">
        <v>8</v>
      </c>
      <c r="L2515" s="9" t="s">
        <v>50</v>
      </c>
      <c r="M2515" s="9">
        <v>93990</v>
      </c>
      <c r="N2515" s="17" t="str">
        <f t="shared" si="243"/>
        <v>18_90-95</v>
      </c>
      <c r="O2515" s="17" t="str">
        <f t="shared" si="244"/>
        <v>9_90-100</v>
      </c>
      <c r="P2515" s="17" t="str">
        <f t="shared" si="245"/>
        <v>08_80&gt;</v>
      </c>
      <c r="Q2515" s="9" t="s">
        <v>1001</v>
      </c>
      <c r="R2515" s="9" t="s">
        <v>954</v>
      </c>
      <c r="S2515" s="9">
        <f t="shared" si="247"/>
        <v>6015360</v>
      </c>
      <c r="T2515" s="9">
        <f t="shared" si="246"/>
        <v>83200</v>
      </c>
    </row>
    <row r="2516" spans="1:20" ht="14.45" x14ac:dyDescent="0.3">
      <c r="A2516" s="104">
        <v>226</v>
      </c>
      <c r="B2516" s="9" t="s">
        <v>10</v>
      </c>
      <c r="C2516" s="9" t="s">
        <v>546</v>
      </c>
      <c r="D2516" s="9" t="s">
        <v>228</v>
      </c>
      <c r="E2516" s="9" t="s">
        <v>223</v>
      </c>
      <c r="F2516" s="9" t="s">
        <v>5</v>
      </c>
      <c r="G2516" s="9" t="s">
        <v>518</v>
      </c>
      <c r="H2516" s="9" t="s">
        <v>2</v>
      </c>
      <c r="I2516" s="9">
        <v>13</v>
      </c>
      <c r="J2516" s="9" t="s">
        <v>8</v>
      </c>
      <c r="L2516" s="9" t="s">
        <v>50</v>
      </c>
      <c r="M2516" s="9">
        <v>74824</v>
      </c>
      <c r="N2516" s="17" t="str">
        <f t="shared" si="243"/>
        <v>14_70-75</v>
      </c>
      <c r="O2516" s="17" t="str">
        <f t="shared" si="244"/>
        <v>7_70-80</v>
      </c>
      <c r="P2516" s="17" t="str">
        <f t="shared" si="245"/>
        <v>07_70-80</v>
      </c>
      <c r="Q2516" s="9" t="s">
        <v>1001</v>
      </c>
      <c r="R2516" s="9" t="s">
        <v>954</v>
      </c>
      <c r="S2516" s="9">
        <f t="shared" si="247"/>
        <v>16910224</v>
      </c>
      <c r="T2516" s="9">
        <f t="shared" si="246"/>
        <v>233890</v>
      </c>
    </row>
    <row r="2517" spans="1:20" ht="14.45" x14ac:dyDescent="0.3">
      <c r="A2517" s="104">
        <v>16</v>
      </c>
      <c r="B2517" s="9" t="s">
        <v>10</v>
      </c>
      <c r="C2517" s="9" t="s">
        <v>573</v>
      </c>
      <c r="D2517" s="9" t="s">
        <v>228</v>
      </c>
      <c r="E2517" s="9" t="s">
        <v>223</v>
      </c>
      <c r="F2517" s="9" t="s">
        <v>5</v>
      </c>
      <c r="G2517" s="9" t="s">
        <v>518</v>
      </c>
      <c r="H2517" s="9" t="s">
        <v>2</v>
      </c>
      <c r="I2517" s="9">
        <v>14</v>
      </c>
      <c r="J2517" s="9" t="s">
        <v>8</v>
      </c>
      <c r="K2517" s="9" t="s">
        <v>7</v>
      </c>
      <c r="L2517" s="9" t="s">
        <v>50</v>
      </c>
      <c r="M2517" s="9">
        <v>127048</v>
      </c>
      <c r="N2517" s="17" t="str">
        <f t="shared" si="243"/>
        <v>25_125-130</v>
      </c>
      <c r="O2517" s="17" t="str">
        <f t="shared" si="244"/>
        <v>12_120-130</v>
      </c>
      <c r="P2517" s="17" t="str">
        <f t="shared" si="245"/>
        <v>08_80&gt;</v>
      </c>
      <c r="Q2517" s="9" t="s">
        <v>1001</v>
      </c>
      <c r="R2517" s="9" t="s">
        <v>954</v>
      </c>
      <c r="S2517" s="9">
        <f t="shared" si="247"/>
        <v>2032768</v>
      </c>
      <c r="T2517" s="9">
        <f t="shared" si="246"/>
        <v>28116</v>
      </c>
    </row>
    <row r="2518" spans="1:20" ht="14.45" x14ac:dyDescent="0.3">
      <c r="A2518" s="104">
        <v>267</v>
      </c>
      <c r="B2518" s="9" t="s">
        <v>10</v>
      </c>
      <c r="C2518" s="9" t="s">
        <v>517</v>
      </c>
      <c r="D2518" s="9" t="s">
        <v>228</v>
      </c>
      <c r="E2518" s="9" t="s">
        <v>223</v>
      </c>
      <c r="F2518" s="9" t="s">
        <v>5</v>
      </c>
      <c r="G2518" s="9" t="s">
        <v>518</v>
      </c>
      <c r="H2518" s="9" t="s">
        <v>2</v>
      </c>
      <c r="I2518" s="9">
        <v>14</v>
      </c>
      <c r="J2518" s="9" t="s">
        <v>8</v>
      </c>
      <c r="L2518" s="9" t="s">
        <v>50</v>
      </c>
      <c r="M2518" s="9">
        <v>76351</v>
      </c>
      <c r="N2518" s="17" t="str">
        <f t="shared" si="243"/>
        <v>15_75-80</v>
      </c>
      <c r="O2518" s="17" t="str">
        <f t="shared" si="244"/>
        <v>7_70-80</v>
      </c>
      <c r="P2518" s="17" t="str">
        <f t="shared" si="245"/>
        <v>07_70-80</v>
      </c>
      <c r="Q2518" s="9" t="s">
        <v>1001</v>
      </c>
      <c r="R2518" s="9" t="s">
        <v>954</v>
      </c>
      <c r="S2518" s="9">
        <f t="shared" si="247"/>
        <v>20385717</v>
      </c>
      <c r="T2518" s="9">
        <f t="shared" si="246"/>
        <v>281960</v>
      </c>
    </row>
    <row r="2519" spans="1:20" ht="14.45" x14ac:dyDescent="0.3">
      <c r="A2519" s="104">
        <v>83</v>
      </c>
      <c r="B2519" s="9" t="s">
        <v>10</v>
      </c>
      <c r="C2519" s="9" t="s">
        <v>691</v>
      </c>
      <c r="D2519" s="9" t="s">
        <v>228</v>
      </c>
      <c r="E2519" s="9" t="s">
        <v>223</v>
      </c>
      <c r="F2519" s="9" t="s">
        <v>5</v>
      </c>
      <c r="G2519" s="9" t="s">
        <v>182</v>
      </c>
      <c r="H2519" s="9" t="s">
        <v>2</v>
      </c>
      <c r="I2519" s="9">
        <v>14</v>
      </c>
      <c r="J2519" s="9" t="s">
        <v>8</v>
      </c>
      <c r="L2519" s="9" t="s">
        <v>50</v>
      </c>
      <c r="M2519" s="9">
        <v>76270</v>
      </c>
      <c r="N2519" s="17" t="str">
        <f t="shared" si="243"/>
        <v>15_75-80</v>
      </c>
      <c r="O2519" s="17" t="str">
        <f t="shared" si="244"/>
        <v>7_70-80</v>
      </c>
      <c r="P2519" s="17" t="str">
        <f t="shared" si="245"/>
        <v>07_70-80</v>
      </c>
      <c r="Q2519" s="9" t="s">
        <v>1001</v>
      </c>
      <c r="R2519" s="9" t="s">
        <v>954</v>
      </c>
      <c r="S2519" s="9">
        <f t="shared" si="247"/>
        <v>6330410</v>
      </c>
      <c r="T2519" s="9">
        <f t="shared" si="246"/>
        <v>87558</v>
      </c>
    </row>
    <row r="2520" spans="1:20" ht="14.45" x14ac:dyDescent="0.3">
      <c r="A2520" s="104">
        <v>143</v>
      </c>
      <c r="B2520" s="9" t="s">
        <v>10</v>
      </c>
      <c r="C2520" s="9" t="s">
        <v>176</v>
      </c>
      <c r="D2520" s="9" t="s">
        <v>228</v>
      </c>
      <c r="E2520" s="9" t="s">
        <v>223</v>
      </c>
      <c r="F2520" s="9" t="s">
        <v>5</v>
      </c>
      <c r="G2520" s="9" t="s">
        <v>169</v>
      </c>
      <c r="H2520" s="9" t="s">
        <v>107</v>
      </c>
      <c r="I2520" s="9">
        <v>14</v>
      </c>
      <c r="J2520" s="9" t="s">
        <v>8</v>
      </c>
      <c r="L2520" s="9" t="s">
        <v>50</v>
      </c>
      <c r="M2520" s="9">
        <v>87207</v>
      </c>
      <c r="N2520" s="17" t="str">
        <f t="shared" si="243"/>
        <v>17_85-90</v>
      </c>
      <c r="O2520" s="17" t="str">
        <f t="shared" si="244"/>
        <v>8_80-90</v>
      </c>
      <c r="P2520" s="17" t="str">
        <f t="shared" si="245"/>
        <v>08_80&gt;</v>
      </c>
      <c r="Q2520" s="9" t="s">
        <v>1001</v>
      </c>
      <c r="R2520" s="9" t="s">
        <v>954</v>
      </c>
      <c r="S2520" s="9">
        <f t="shared" si="247"/>
        <v>12470601</v>
      </c>
      <c r="T2520" s="9">
        <f t="shared" si="246"/>
        <v>172484</v>
      </c>
    </row>
    <row r="2521" spans="1:20" ht="14.45" x14ac:dyDescent="0.3">
      <c r="A2521" s="104">
        <v>366</v>
      </c>
      <c r="B2521" s="9" t="s">
        <v>10</v>
      </c>
      <c r="C2521" s="9" t="s">
        <v>574</v>
      </c>
      <c r="D2521" s="9" t="s">
        <v>228</v>
      </c>
      <c r="E2521" s="9" t="s">
        <v>223</v>
      </c>
      <c r="F2521" s="9" t="s">
        <v>5</v>
      </c>
      <c r="G2521" s="9" t="s">
        <v>518</v>
      </c>
      <c r="H2521" s="9" t="s">
        <v>555</v>
      </c>
      <c r="I2521" s="9">
        <v>14</v>
      </c>
      <c r="J2521" s="9" t="s">
        <v>8</v>
      </c>
      <c r="L2521" s="9" t="s">
        <v>50</v>
      </c>
      <c r="M2521" s="9">
        <v>98776</v>
      </c>
      <c r="N2521" s="17" t="str">
        <f t="shared" si="243"/>
        <v>19_95-100</v>
      </c>
      <c r="O2521" s="17" t="str">
        <f t="shared" si="244"/>
        <v>9_90-100</v>
      </c>
      <c r="P2521" s="17" t="str">
        <f t="shared" si="245"/>
        <v>08_80&gt;</v>
      </c>
      <c r="Q2521" s="9" t="s">
        <v>1001</v>
      </c>
      <c r="R2521" s="9" t="s">
        <v>954</v>
      </c>
      <c r="S2521" s="9">
        <f t="shared" si="247"/>
        <v>36152016</v>
      </c>
      <c r="T2521" s="9">
        <f t="shared" si="246"/>
        <v>500028</v>
      </c>
    </row>
    <row r="2522" spans="1:20" ht="14.45" x14ac:dyDescent="0.3">
      <c r="A2522" s="104">
        <v>407</v>
      </c>
      <c r="B2522" s="9" t="s">
        <v>10</v>
      </c>
      <c r="C2522" s="9" t="s">
        <v>1017</v>
      </c>
      <c r="D2522" s="9" t="s">
        <v>225</v>
      </c>
      <c r="E2522" s="9" t="s">
        <v>223</v>
      </c>
      <c r="F2522" s="9" t="s">
        <v>5</v>
      </c>
      <c r="G2522" s="9" t="s">
        <v>350</v>
      </c>
      <c r="H2522" s="9" t="s">
        <v>1018</v>
      </c>
      <c r="I2522" s="9">
        <v>15</v>
      </c>
      <c r="J2522" s="9" t="s">
        <v>8</v>
      </c>
      <c r="L2522" s="9" t="s">
        <v>50</v>
      </c>
      <c r="M2522" s="9">
        <v>108140</v>
      </c>
      <c r="N2522" s="17" t="str">
        <f t="shared" si="243"/>
        <v>21_105-110</v>
      </c>
      <c r="O2522" s="17" t="str">
        <f t="shared" si="244"/>
        <v>10_100-110</v>
      </c>
      <c r="P2522" s="17" t="str">
        <f t="shared" si="245"/>
        <v>08_80&gt;</v>
      </c>
      <c r="Q2522" s="9" t="s">
        <v>1001</v>
      </c>
      <c r="R2522" s="9" t="s">
        <v>954</v>
      </c>
      <c r="S2522" s="9">
        <f t="shared" si="247"/>
        <v>44012980</v>
      </c>
      <c r="T2522" s="9">
        <f t="shared" si="246"/>
        <v>608755</v>
      </c>
    </row>
    <row r="2523" spans="1:20" ht="14.45" x14ac:dyDescent="0.3">
      <c r="A2523" s="104">
        <v>21</v>
      </c>
      <c r="B2523" s="9" t="s">
        <v>10</v>
      </c>
      <c r="C2523" s="9" t="s">
        <v>824</v>
      </c>
      <c r="D2523" s="9" t="s">
        <v>225</v>
      </c>
      <c r="E2523" s="9" t="s">
        <v>223</v>
      </c>
      <c r="F2523" s="9" t="s">
        <v>1</v>
      </c>
      <c r="G2523" s="9" t="s">
        <v>661</v>
      </c>
      <c r="H2523" s="9" t="s">
        <v>665</v>
      </c>
      <c r="I2523" s="9">
        <v>15</v>
      </c>
      <c r="J2523" s="9" t="s">
        <v>180</v>
      </c>
      <c r="K2523" s="9" t="s">
        <v>7</v>
      </c>
      <c r="L2523" s="9" t="s">
        <v>50</v>
      </c>
      <c r="M2523" s="9">
        <v>272990</v>
      </c>
      <c r="N2523" s="17" t="str">
        <f t="shared" si="243"/>
        <v>54_270-275</v>
      </c>
      <c r="O2523" s="17" t="str">
        <f t="shared" si="244"/>
        <v>27_270-280</v>
      </c>
      <c r="P2523" s="17" t="str">
        <f t="shared" si="245"/>
        <v>08_80&gt;</v>
      </c>
      <c r="Q2523" s="9" t="s">
        <v>1001</v>
      </c>
      <c r="R2523" s="9" t="s">
        <v>954</v>
      </c>
      <c r="S2523" s="9">
        <f t="shared" si="247"/>
        <v>5732790</v>
      </c>
      <c r="T2523" s="9">
        <f t="shared" si="246"/>
        <v>79292</v>
      </c>
    </row>
    <row r="2524" spans="1:20" ht="14.45" x14ac:dyDescent="0.3">
      <c r="A2524" s="104">
        <v>85</v>
      </c>
      <c r="B2524" s="9" t="s">
        <v>10</v>
      </c>
      <c r="C2524" s="9" t="s">
        <v>903</v>
      </c>
      <c r="D2524" s="9" t="s">
        <v>228</v>
      </c>
      <c r="E2524" s="9" t="s">
        <v>223</v>
      </c>
      <c r="F2524" s="9" t="s">
        <v>1</v>
      </c>
      <c r="G2524" s="9" t="s">
        <v>661</v>
      </c>
      <c r="H2524" s="9" t="s">
        <v>784</v>
      </c>
      <c r="I2524" s="9">
        <v>14</v>
      </c>
      <c r="J2524" s="9" t="s">
        <v>49</v>
      </c>
      <c r="L2524" s="9" t="s">
        <v>50</v>
      </c>
      <c r="M2524" s="9">
        <v>141477</v>
      </c>
      <c r="N2524" s="17" t="str">
        <f t="shared" si="243"/>
        <v>28_140-145</v>
      </c>
      <c r="O2524" s="17" t="str">
        <f t="shared" si="244"/>
        <v>14_140-150</v>
      </c>
      <c r="P2524" s="17" t="str">
        <f t="shared" si="245"/>
        <v>08_80&gt;</v>
      </c>
      <c r="Q2524" s="9" t="s">
        <v>1001</v>
      </c>
      <c r="R2524" s="9" t="s">
        <v>954</v>
      </c>
      <c r="S2524" s="9">
        <f t="shared" si="247"/>
        <v>12025545</v>
      </c>
      <c r="T2524" s="9">
        <f t="shared" si="246"/>
        <v>166328</v>
      </c>
    </row>
    <row r="2525" spans="1:20" ht="14.45" x14ac:dyDescent="0.3">
      <c r="A2525" s="104">
        <v>378</v>
      </c>
      <c r="B2525" s="9" t="s">
        <v>10</v>
      </c>
      <c r="C2525" s="9" t="s">
        <v>904</v>
      </c>
      <c r="D2525" s="9" t="s">
        <v>225</v>
      </c>
      <c r="E2525" s="9" t="s">
        <v>223</v>
      </c>
      <c r="F2525" s="9" t="s">
        <v>1</v>
      </c>
      <c r="G2525" s="9" t="s">
        <v>661</v>
      </c>
      <c r="H2525" s="9" t="s">
        <v>775</v>
      </c>
      <c r="I2525" s="9">
        <v>15</v>
      </c>
      <c r="J2525" s="9" t="s">
        <v>905</v>
      </c>
      <c r="L2525" s="9" t="s">
        <v>50</v>
      </c>
      <c r="M2525" s="9">
        <v>181109</v>
      </c>
      <c r="N2525" s="17" t="str">
        <f t="shared" ref="N2525:N2587" si="248">CONCATENATE(ROUNDDOWN(M2525/5000,0),"_",ROUNDDOWN(M2525/5000,0)*5,"-",ROUNDUP((M2525+1)/5000,0)*5)</f>
        <v>36_180-185</v>
      </c>
      <c r="O2525" s="17" t="str">
        <f t="shared" ref="O2525:O2587" si="249">CONCATENATE(ROUNDDOWN(M2525/10000,0),"_",ROUNDDOWN(M2525/10000,0)*10,"-",ROUNDUP((M2525+1)/10000,0)*10)</f>
        <v>18_180-190</v>
      </c>
      <c r="P2525" s="17" t="str">
        <f t="shared" ref="P2525:P2587" si="250">IF(M2525&lt;20000,"01_&lt;20",IF(M2525&lt;80000,CONCATENATE(IF((ROUNDDOWN(M2525/10000,0)+1)&lt;10,0,),ROUNDDOWN(M2525/10000,0),"_",ROUNDDOWN(M2525/10000,0)*10,"-",ROUNDUP((M2525+1)/10000,0)*10),"08_80&gt;"))</f>
        <v>08_80&gt;</v>
      </c>
      <c r="Q2525" s="9" t="s">
        <v>1001</v>
      </c>
      <c r="R2525" s="9" t="s">
        <v>954</v>
      </c>
      <c r="S2525" s="9">
        <f t="shared" si="247"/>
        <v>68459202</v>
      </c>
      <c r="T2525" s="9">
        <f t="shared" ref="T2525:T2587" si="251">ROUND(S2525/72.3,0)</f>
        <v>946877</v>
      </c>
    </row>
    <row r="2526" spans="1:20" ht="14.45" x14ac:dyDescent="0.3">
      <c r="A2526" s="103">
        <v>10</v>
      </c>
      <c r="B2526" s="9" t="s">
        <v>13</v>
      </c>
      <c r="C2526" s="9" t="s">
        <v>400</v>
      </c>
      <c r="D2526" s="9" t="s">
        <v>225</v>
      </c>
      <c r="E2526" s="9" t="s">
        <v>223</v>
      </c>
      <c r="F2526" s="9" t="s">
        <v>5</v>
      </c>
      <c r="G2526" s="9" t="s">
        <v>350</v>
      </c>
      <c r="H2526" s="9" t="s">
        <v>100</v>
      </c>
      <c r="I2526" s="9">
        <v>15</v>
      </c>
      <c r="J2526" s="9" t="s">
        <v>52</v>
      </c>
      <c r="L2526" s="9" t="s">
        <v>50</v>
      </c>
      <c r="M2526" s="9">
        <v>205475</v>
      </c>
      <c r="N2526" s="17" t="str">
        <f t="shared" si="248"/>
        <v>41_205-210</v>
      </c>
      <c r="O2526" s="17" t="str">
        <f t="shared" si="249"/>
        <v>20_200-210</v>
      </c>
      <c r="P2526" s="17" t="str">
        <f t="shared" si="250"/>
        <v>08_80&gt;</v>
      </c>
      <c r="Q2526" s="9" t="s">
        <v>1001</v>
      </c>
      <c r="R2526" s="9" t="s">
        <v>954</v>
      </c>
      <c r="S2526" s="9">
        <f t="shared" si="247"/>
        <v>2054750</v>
      </c>
      <c r="T2526" s="9">
        <f t="shared" si="251"/>
        <v>28420</v>
      </c>
    </row>
    <row r="2527" spans="1:20" ht="14.45" x14ac:dyDescent="0.3">
      <c r="A2527" s="104">
        <v>6</v>
      </c>
      <c r="B2527" s="9" t="s">
        <v>13</v>
      </c>
      <c r="C2527" s="9" t="s">
        <v>906</v>
      </c>
      <c r="D2527" s="9" t="s">
        <v>225</v>
      </c>
      <c r="E2527" s="9" t="s">
        <v>223</v>
      </c>
      <c r="F2527" s="9" t="s">
        <v>5</v>
      </c>
      <c r="G2527" s="9" t="s">
        <v>350</v>
      </c>
      <c r="H2527" s="9" t="s">
        <v>342</v>
      </c>
      <c r="I2527" s="9">
        <v>15</v>
      </c>
      <c r="J2527" s="9" t="s">
        <v>52</v>
      </c>
      <c r="L2527" s="9" t="s">
        <v>50</v>
      </c>
      <c r="M2527" s="9">
        <v>253815</v>
      </c>
      <c r="N2527" s="17" t="str">
        <f t="shared" si="248"/>
        <v>50_250-255</v>
      </c>
      <c r="O2527" s="17" t="str">
        <f t="shared" si="249"/>
        <v>25_250-260</v>
      </c>
      <c r="P2527" s="17" t="str">
        <f t="shared" si="250"/>
        <v>08_80&gt;</v>
      </c>
      <c r="Q2527" s="9" t="s">
        <v>1001</v>
      </c>
      <c r="R2527" s="9" t="s">
        <v>954</v>
      </c>
      <c r="S2527" s="9">
        <f t="shared" si="247"/>
        <v>1522890</v>
      </c>
      <c r="T2527" s="9">
        <f t="shared" si="251"/>
        <v>21063</v>
      </c>
    </row>
    <row r="2528" spans="1:20" ht="14.45" x14ac:dyDescent="0.3">
      <c r="A2528" s="104">
        <v>42</v>
      </c>
      <c r="B2528" s="9" t="s">
        <v>13</v>
      </c>
      <c r="C2528" s="9" t="s">
        <v>1019</v>
      </c>
      <c r="D2528" s="9" t="s">
        <v>225</v>
      </c>
      <c r="E2528" s="9" t="s">
        <v>223</v>
      </c>
      <c r="F2528" s="9" t="s">
        <v>5</v>
      </c>
      <c r="G2528" s="9" t="s">
        <v>350</v>
      </c>
      <c r="H2528" s="9" t="s">
        <v>1020</v>
      </c>
      <c r="I2528" s="9">
        <v>15</v>
      </c>
      <c r="J2528" s="9" t="s">
        <v>8</v>
      </c>
      <c r="L2528" s="9" t="s">
        <v>50</v>
      </c>
      <c r="M2528" s="9">
        <v>112590</v>
      </c>
      <c r="N2528" s="17" t="str">
        <f t="shared" si="248"/>
        <v>22_110-115</v>
      </c>
      <c r="O2528" s="17" t="str">
        <f t="shared" si="249"/>
        <v>11_110-120</v>
      </c>
      <c r="P2528" s="17" t="str">
        <f t="shared" si="250"/>
        <v>08_80&gt;</v>
      </c>
      <c r="Q2528" s="9" t="s">
        <v>1001</v>
      </c>
      <c r="R2528" s="9" t="s">
        <v>954</v>
      </c>
      <c r="S2528" s="9">
        <f t="shared" si="247"/>
        <v>4728780</v>
      </c>
      <c r="T2528" s="9">
        <f t="shared" si="251"/>
        <v>65405</v>
      </c>
    </row>
    <row r="2529" spans="1:20" ht="14.45" x14ac:dyDescent="0.3">
      <c r="A2529" s="104">
        <v>174</v>
      </c>
      <c r="B2529" s="9" t="s">
        <v>13</v>
      </c>
      <c r="C2529" s="9" t="s">
        <v>613</v>
      </c>
      <c r="D2529" s="9" t="s">
        <v>224</v>
      </c>
      <c r="E2529" s="9" t="s">
        <v>223</v>
      </c>
      <c r="F2529" s="9" t="s">
        <v>5</v>
      </c>
      <c r="G2529" s="9" t="s">
        <v>182</v>
      </c>
      <c r="H2529" s="9" t="s">
        <v>2</v>
      </c>
      <c r="I2529" s="9">
        <v>15</v>
      </c>
      <c r="J2529" s="9" t="s">
        <v>8</v>
      </c>
      <c r="L2529" s="9" t="s">
        <v>50</v>
      </c>
      <c r="M2529" s="9">
        <v>39498</v>
      </c>
      <c r="N2529" s="17" t="str">
        <f t="shared" si="248"/>
        <v>7_35-40</v>
      </c>
      <c r="O2529" s="17" t="str">
        <f t="shared" si="249"/>
        <v>3_30-40</v>
      </c>
      <c r="P2529" s="17" t="str">
        <f t="shared" si="250"/>
        <v>03_30-40</v>
      </c>
      <c r="Q2529" s="9" t="s">
        <v>1001</v>
      </c>
      <c r="R2529" s="9" t="s">
        <v>954</v>
      </c>
      <c r="S2529" s="9">
        <f t="shared" si="247"/>
        <v>6872652</v>
      </c>
      <c r="T2529" s="9">
        <f t="shared" si="251"/>
        <v>95057</v>
      </c>
    </row>
    <row r="2530" spans="1:20" ht="14.45" x14ac:dyDescent="0.3">
      <c r="A2530" s="104">
        <v>139</v>
      </c>
      <c r="B2530" s="9" t="s">
        <v>13</v>
      </c>
      <c r="C2530" s="9" t="s">
        <v>693</v>
      </c>
      <c r="D2530" s="9" t="s">
        <v>222</v>
      </c>
      <c r="E2530" s="9" t="s">
        <v>223</v>
      </c>
      <c r="F2530" s="9" t="s">
        <v>5</v>
      </c>
      <c r="G2530" s="9" t="s">
        <v>93</v>
      </c>
      <c r="H2530" s="9" t="s">
        <v>694</v>
      </c>
      <c r="I2530" s="9">
        <v>15</v>
      </c>
      <c r="J2530" s="9" t="s">
        <v>8</v>
      </c>
      <c r="L2530" s="9" t="s">
        <v>50</v>
      </c>
      <c r="M2530" s="9">
        <v>30675</v>
      </c>
      <c r="N2530" s="17" t="str">
        <f t="shared" si="248"/>
        <v>6_30-35</v>
      </c>
      <c r="O2530" s="17" t="str">
        <f t="shared" si="249"/>
        <v>3_30-40</v>
      </c>
      <c r="P2530" s="17" t="str">
        <f t="shared" si="250"/>
        <v>03_30-40</v>
      </c>
      <c r="Q2530" s="9" t="s">
        <v>1001</v>
      </c>
      <c r="R2530" s="9" t="s">
        <v>954</v>
      </c>
      <c r="S2530" s="9">
        <f t="shared" si="247"/>
        <v>4263825</v>
      </c>
      <c r="T2530" s="9">
        <f t="shared" si="251"/>
        <v>58974</v>
      </c>
    </row>
    <row r="2531" spans="1:20" ht="14.45" x14ac:dyDescent="0.3">
      <c r="A2531" s="104">
        <v>365</v>
      </c>
      <c r="B2531" s="9" t="s">
        <v>13</v>
      </c>
      <c r="C2531" s="9" t="s">
        <v>200</v>
      </c>
      <c r="D2531" s="9" t="s">
        <v>222</v>
      </c>
      <c r="E2531" s="9" t="s">
        <v>223</v>
      </c>
      <c r="F2531" s="9" t="s">
        <v>5</v>
      </c>
      <c r="G2531" s="9" t="s">
        <v>182</v>
      </c>
      <c r="H2531" s="9" t="s">
        <v>181</v>
      </c>
      <c r="I2531" s="9">
        <v>17</v>
      </c>
      <c r="J2531" s="9" t="s">
        <v>8</v>
      </c>
      <c r="L2531" s="9" t="s">
        <v>50</v>
      </c>
      <c r="M2531" s="9">
        <v>62333</v>
      </c>
      <c r="N2531" s="17" t="str">
        <f t="shared" si="248"/>
        <v>12_60-65</v>
      </c>
      <c r="O2531" s="17" t="str">
        <f t="shared" si="249"/>
        <v>6_60-70</v>
      </c>
      <c r="P2531" s="17" t="str">
        <f t="shared" si="250"/>
        <v>06_60-70</v>
      </c>
      <c r="Q2531" s="9" t="s">
        <v>1001</v>
      </c>
      <c r="R2531" s="9" t="s">
        <v>954</v>
      </c>
      <c r="S2531" s="9">
        <f t="shared" si="247"/>
        <v>22751545</v>
      </c>
      <c r="T2531" s="9">
        <f t="shared" si="251"/>
        <v>314683</v>
      </c>
    </row>
    <row r="2532" spans="1:20" ht="14.45" x14ac:dyDescent="0.3">
      <c r="A2532" s="104">
        <v>14</v>
      </c>
      <c r="B2532" s="9" t="s">
        <v>13</v>
      </c>
      <c r="C2532" s="9" t="s">
        <v>575</v>
      </c>
      <c r="D2532" s="9" t="s">
        <v>228</v>
      </c>
      <c r="E2532" s="9" t="s">
        <v>223</v>
      </c>
      <c r="F2532" s="9" t="s">
        <v>5</v>
      </c>
      <c r="G2532" s="9" t="s">
        <v>518</v>
      </c>
      <c r="H2532" s="9" t="s">
        <v>398</v>
      </c>
      <c r="I2532" s="9">
        <v>14</v>
      </c>
      <c r="J2532" s="9" t="s">
        <v>43</v>
      </c>
      <c r="L2532" s="9" t="s">
        <v>50</v>
      </c>
      <c r="M2532" s="9">
        <v>102182</v>
      </c>
      <c r="N2532" s="17" t="str">
        <f t="shared" si="248"/>
        <v>20_100-105</v>
      </c>
      <c r="O2532" s="17" t="str">
        <f t="shared" si="249"/>
        <v>10_100-110</v>
      </c>
      <c r="P2532" s="17" t="str">
        <f t="shared" si="250"/>
        <v>08_80&gt;</v>
      </c>
      <c r="Q2532" s="9" t="s">
        <v>1001</v>
      </c>
      <c r="R2532" s="9" t="s">
        <v>954</v>
      </c>
      <c r="S2532" s="9">
        <f t="shared" si="247"/>
        <v>1430548</v>
      </c>
      <c r="T2532" s="9">
        <f t="shared" si="251"/>
        <v>19786</v>
      </c>
    </row>
    <row r="2533" spans="1:20" ht="14.45" x14ac:dyDescent="0.3">
      <c r="A2533" s="104">
        <v>2193</v>
      </c>
      <c r="B2533" s="9" t="s">
        <v>13</v>
      </c>
      <c r="C2533" s="9" t="s">
        <v>401</v>
      </c>
      <c r="D2533" s="9" t="s">
        <v>225</v>
      </c>
      <c r="E2533" s="9" t="s">
        <v>223</v>
      </c>
      <c r="F2533" s="9" t="s">
        <v>5</v>
      </c>
      <c r="G2533" s="9" t="s">
        <v>350</v>
      </c>
      <c r="H2533" s="9" t="s">
        <v>1021</v>
      </c>
      <c r="I2533" s="9">
        <v>15</v>
      </c>
      <c r="J2533" s="9" t="s">
        <v>8</v>
      </c>
      <c r="L2533" s="9" t="s">
        <v>50</v>
      </c>
      <c r="M2533" s="9">
        <v>71093</v>
      </c>
      <c r="N2533" s="17" t="str">
        <f t="shared" si="248"/>
        <v>14_70-75</v>
      </c>
      <c r="O2533" s="17" t="str">
        <f t="shared" si="249"/>
        <v>7_70-80</v>
      </c>
      <c r="P2533" s="17" t="str">
        <f t="shared" si="250"/>
        <v>07_70-80</v>
      </c>
      <c r="Q2533" s="9" t="s">
        <v>1001</v>
      </c>
      <c r="R2533" s="9" t="s">
        <v>954</v>
      </c>
      <c r="S2533" s="9">
        <f t="shared" si="247"/>
        <v>155906949</v>
      </c>
      <c r="T2533" s="9">
        <f t="shared" si="251"/>
        <v>2156389</v>
      </c>
    </row>
    <row r="2534" spans="1:20" ht="14.45" x14ac:dyDescent="0.3">
      <c r="A2534" s="104">
        <v>24</v>
      </c>
      <c r="B2534" s="9" t="s">
        <v>13</v>
      </c>
      <c r="C2534" s="9" t="s">
        <v>826</v>
      </c>
      <c r="D2534" s="9" t="s">
        <v>225</v>
      </c>
      <c r="E2534" s="9" t="s">
        <v>223</v>
      </c>
      <c r="F2534" s="9" t="s">
        <v>5</v>
      </c>
      <c r="G2534" s="9" t="s">
        <v>350</v>
      </c>
      <c r="H2534" s="9" t="s">
        <v>98</v>
      </c>
      <c r="I2534" s="9">
        <v>15</v>
      </c>
      <c r="J2534" s="9" t="s">
        <v>8</v>
      </c>
      <c r="L2534" s="9" t="s">
        <v>50</v>
      </c>
      <c r="M2534" s="9">
        <v>104919</v>
      </c>
      <c r="N2534" s="17" t="str">
        <f t="shared" si="248"/>
        <v>20_100-105</v>
      </c>
      <c r="O2534" s="17" t="str">
        <f t="shared" si="249"/>
        <v>10_100-110</v>
      </c>
      <c r="P2534" s="17" t="str">
        <f t="shared" si="250"/>
        <v>08_80&gt;</v>
      </c>
      <c r="Q2534" s="9" t="s">
        <v>1001</v>
      </c>
      <c r="R2534" s="9" t="s">
        <v>954</v>
      </c>
      <c r="S2534" s="9">
        <f t="shared" si="247"/>
        <v>2518056</v>
      </c>
      <c r="T2534" s="9">
        <f t="shared" si="251"/>
        <v>34828</v>
      </c>
    </row>
    <row r="2535" spans="1:20" ht="14.45" x14ac:dyDescent="0.3">
      <c r="A2535" s="104">
        <v>396</v>
      </c>
      <c r="B2535" s="9" t="s">
        <v>13</v>
      </c>
      <c r="C2535" s="9" t="s">
        <v>403</v>
      </c>
      <c r="D2535" s="9" t="s">
        <v>225</v>
      </c>
      <c r="E2535" s="9" t="s">
        <v>223</v>
      </c>
      <c r="F2535" s="9" t="s">
        <v>5</v>
      </c>
      <c r="G2535" s="9" t="s">
        <v>350</v>
      </c>
      <c r="H2535" s="9" t="s">
        <v>1022</v>
      </c>
      <c r="I2535" s="9">
        <v>15</v>
      </c>
      <c r="J2535" s="9" t="s">
        <v>8</v>
      </c>
      <c r="L2535" s="9" t="s">
        <v>50</v>
      </c>
      <c r="M2535" s="9">
        <v>93161</v>
      </c>
      <c r="N2535" s="17" t="str">
        <f t="shared" si="248"/>
        <v>18_90-95</v>
      </c>
      <c r="O2535" s="17" t="str">
        <f t="shared" si="249"/>
        <v>9_90-100</v>
      </c>
      <c r="P2535" s="17" t="str">
        <f t="shared" si="250"/>
        <v>08_80&gt;</v>
      </c>
      <c r="Q2535" s="9" t="s">
        <v>1001</v>
      </c>
      <c r="R2535" s="9" t="s">
        <v>954</v>
      </c>
      <c r="S2535" s="9">
        <f t="shared" si="247"/>
        <v>36891756</v>
      </c>
      <c r="T2535" s="9">
        <f t="shared" si="251"/>
        <v>510259</v>
      </c>
    </row>
    <row r="2536" spans="1:20" ht="14.45" x14ac:dyDescent="0.3">
      <c r="A2536" s="104">
        <v>34</v>
      </c>
      <c r="B2536" s="9" t="s">
        <v>13</v>
      </c>
      <c r="C2536" s="9" t="s">
        <v>827</v>
      </c>
      <c r="D2536" s="9" t="s">
        <v>225</v>
      </c>
      <c r="E2536" s="9" t="s">
        <v>223</v>
      </c>
      <c r="F2536" s="9" t="s">
        <v>1</v>
      </c>
      <c r="G2536" s="9" t="s">
        <v>71</v>
      </c>
      <c r="H2536" s="9" t="s">
        <v>828</v>
      </c>
      <c r="I2536" s="9">
        <v>15</v>
      </c>
      <c r="J2536" s="9" t="s">
        <v>8</v>
      </c>
      <c r="L2536" s="9" t="s">
        <v>50</v>
      </c>
      <c r="M2536" s="9">
        <v>112572</v>
      </c>
      <c r="N2536" s="17" t="str">
        <f t="shared" si="248"/>
        <v>22_110-115</v>
      </c>
      <c r="O2536" s="17" t="str">
        <f t="shared" si="249"/>
        <v>11_110-120</v>
      </c>
      <c r="P2536" s="17" t="str">
        <f t="shared" si="250"/>
        <v>08_80&gt;</v>
      </c>
      <c r="Q2536" s="9" t="s">
        <v>1001</v>
      </c>
      <c r="R2536" s="9" t="s">
        <v>954</v>
      </c>
      <c r="S2536" s="9">
        <f t="shared" si="247"/>
        <v>3827448</v>
      </c>
      <c r="T2536" s="9">
        <f t="shared" si="251"/>
        <v>52938</v>
      </c>
    </row>
    <row r="2537" spans="1:20" ht="14.45" x14ac:dyDescent="0.3">
      <c r="A2537" s="104">
        <v>87</v>
      </c>
      <c r="B2537" s="9" t="s">
        <v>13</v>
      </c>
      <c r="C2537" s="9" t="s">
        <v>485</v>
      </c>
      <c r="D2537" s="9" t="s">
        <v>225</v>
      </c>
      <c r="E2537" s="9" t="s">
        <v>223</v>
      </c>
      <c r="F2537" s="9" t="s">
        <v>5</v>
      </c>
      <c r="G2537" s="9" t="s">
        <v>350</v>
      </c>
      <c r="H2537" s="9" t="s">
        <v>118</v>
      </c>
      <c r="I2537" s="9">
        <v>17</v>
      </c>
      <c r="J2537" s="9" t="s">
        <v>8</v>
      </c>
      <c r="L2537" s="9" t="s">
        <v>50</v>
      </c>
      <c r="M2537" s="9">
        <v>133903</v>
      </c>
      <c r="N2537" s="17" t="str">
        <f t="shared" si="248"/>
        <v>26_130-135</v>
      </c>
      <c r="O2537" s="17" t="str">
        <f t="shared" si="249"/>
        <v>13_130-140</v>
      </c>
      <c r="P2537" s="17" t="str">
        <f t="shared" si="250"/>
        <v>08_80&gt;</v>
      </c>
      <c r="Q2537" s="9" t="s">
        <v>1001</v>
      </c>
      <c r="R2537" s="9" t="s">
        <v>954</v>
      </c>
      <c r="S2537" s="9">
        <f t="shared" si="247"/>
        <v>11649561</v>
      </c>
      <c r="T2537" s="9">
        <f t="shared" si="251"/>
        <v>161128</v>
      </c>
    </row>
    <row r="2538" spans="1:20" ht="14.45" x14ac:dyDescent="0.3">
      <c r="A2538" s="104">
        <v>25</v>
      </c>
      <c r="B2538" s="9" t="s">
        <v>13</v>
      </c>
      <c r="C2538" s="9" t="s">
        <v>698</v>
      </c>
      <c r="D2538" s="9" t="s">
        <v>229</v>
      </c>
      <c r="E2538" s="9" t="s">
        <v>227</v>
      </c>
      <c r="F2538" s="9" t="s">
        <v>5</v>
      </c>
      <c r="G2538" s="9" t="s">
        <v>76</v>
      </c>
      <c r="H2538" s="9" t="s">
        <v>2</v>
      </c>
      <c r="I2538" s="9">
        <v>11</v>
      </c>
      <c r="J2538" s="9" t="s">
        <v>4</v>
      </c>
      <c r="K2538" s="9" t="s">
        <v>7</v>
      </c>
      <c r="L2538" s="9" t="s">
        <v>46</v>
      </c>
      <c r="M2538" s="9">
        <v>29990</v>
      </c>
      <c r="N2538" s="17" t="str">
        <f t="shared" si="248"/>
        <v>5_25-30</v>
      </c>
      <c r="O2538" s="17" t="str">
        <f t="shared" si="249"/>
        <v>2_20-30</v>
      </c>
      <c r="P2538" s="17" t="str">
        <f t="shared" si="250"/>
        <v>02_20-30</v>
      </c>
      <c r="Q2538" s="9" t="s">
        <v>1001</v>
      </c>
      <c r="R2538" s="9" t="s">
        <v>954</v>
      </c>
      <c r="S2538" s="9">
        <f t="shared" si="247"/>
        <v>749750</v>
      </c>
      <c r="T2538" s="9">
        <f t="shared" si="251"/>
        <v>10370</v>
      </c>
    </row>
    <row r="2539" spans="1:20" ht="14.45" x14ac:dyDescent="0.3">
      <c r="A2539" s="104">
        <v>57</v>
      </c>
      <c r="B2539" s="9" t="s">
        <v>13</v>
      </c>
      <c r="C2539" s="9" t="s">
        <v>155</v>
      </c>
      <c r="D2539" s="9" t="s">
        <v>228</v>
      </c>
      <c r="E2539" s="9" t="s">
        <v>227</v>
      </c>
      <c r="F2539" s="9" t="s">
        <v>5</v>
      </c>
      <c r="G2539" s="9" t="s">
        <v>93</v>
      </c>
      <c r="H2539" s="9" t="s">
        <v>2</v>
      </c>
      <c r="I2539" s="9">
        <v>13</v>
      </c>
      <c r="J2539" s="9" t="s">
        <v>8</v>
      </c>
      <c r="L2539" s="9" t="s">
        <v>50</v>
      </c>
      <c r="M2539" s="9">
        <v>71525</v>
      </c>
      <c r="N2539" s="17" t="str">
        <f t="shared" si="248"/>
        <v>14_70-75</v>
      </c>
      <c r="O2539" s="17" t="str">
        <f t="shared" si="249"/>
        <v>7_70-80</v>
      </c>
      <c r="P2539" s="17" t="str">
        <f t="shared" si="250"/>
        <v>07_70-80</v>
      </c>
      <c r="Q2539" s="9" t="s">
        <v>1001</v>
      </c>
      <c r="R2539" s="9" t="s">
        <v>954</v>
      </c>
      <c r="S2539" s="9">
        <f t="shared" si="247"/>
        <v>4076925</v>
      </c>
      <c r="T2539" s="9">
        <f t="shared" si="251"/>
        <v>56389</v>
      </c>
    </row>
    <row r="2540" spans="1:20" ht="14.45" x14ac:dyDescent="0.3">
      <c r="A2540" s="104">
        <v>13</v>
      </c>
      <c r="B2540" s="9" t="s">
        <v>13</v>
      </c>
      <c r="C2540" s="9" t="s">
        <v>976</v>
      </c>
      <c r="D2540" s="9" t="s">
        <v>228</v>
      </c>
      <c r="E2540" s="9" t="s">
        <v>227</v>
      </c>
      <c r="F2540" s="9" t="s">
        <v>5</v>
      </c>
      <c r="G2540" s="9" t="s">
        <v>93</v>
      </c>
      <c r="H2540" s="9" t="s">
        <v>2</v>
      </c>
      <c r="I2540" s="9">
        <v>14</v>
      </c>
      <c r="J2540" s="9" t="s">
        <v>8</v>
      </c>
      <c r="L2540" s="9" t="s">
        <v>50</v>
      </c>
      <c r="M2540" s="9">
        <v>55145</v>
      </c>
      <c r="N2540" s="17" t="str">
        <f t="shared" si="248"/>
        <v>11_55-60</v>
      </c>
      <c r="O2540" s="17" t="str">
        <f t="shared" si="249"/>
        <v>5_50-60</v>
      </c>
      <c r="P2540" s="17" t="str">
        <f t="shared" si="250"/>
        <v>05_50-60</v>
      </c>
      <c r="Q2540" s="9" t="s">
        <v>1001</v>
      </c>
      <c r="R2540" s="9" t="s">
        <v>954</v>
      </c>
      <c r="S2540" s="9">
        <f t="shared" si="247"/>
        <v>716885</v>
      </c>
      <c r="T2540" s="9">
        <f t="shared" si="251"/>
        <v>9915</v>
      </c>
    </row>
    <row r="2541" spans="1:20" ht="14.45" x14ac:dyDescent="0.3">
      <c r="A2541" s="104">
        <v>7569</v>
      </c>
      <c r="B2541" s="9" t="s">
        <v>13</v>
      </c>
      <c r="C2541" s="9" t="s">
        <v>457</v>
      </c>
      <c r="D2541" s="9" t="s">
        <v>228</v>
      </c>
      <c r="E2541" s="9" t="s">
        <v>227</v>
      </c>
      <c r="F2541" s="9" t="s">
        <v>5</v>
      </c>
      <c r="G2541" s="9" t="s">
        <v>169</v>
      </c>
      <c r="H2541" s="9" t="s">
        <v>2</v>
      </c>
      <c r="I2541" s="9">
        <v>14</v>
      </c>
      <c r="J2541" s="9" t="s">
        <v>8</v>
      </c>
      <c r="L2541" s="9" t="s">
        <v>50</v>
      </c>
      <c r="M2541" s="9">
        <v>61548</v>
      </c>
      <c r="N2541" s="17" t="str">
        <f t="shared" si="248"/>
        <v>12_60-65</v>
      </c>
      <c r="O2541" s="17" t="str">
        <f t="shared" si="249"/>
        <v>6_60-70</v>
      </c>
      <c r="P2541" s="17" t="str">
        <f t="shared" si="250"/>
        <v>06_60-70</v>
      </c>
      <c r="Q2541" s="9" t="s">
        <v>1001</v>
      </c>
      <c r="R2541" s="9" t="s">
        <v>954</v>
      </c>
      <c r="S2541" s="9">
        <f t="shared" si="247"/>
        <v>465856812</v>
      </c>
      <c r="T2541" s="9">
        <f t="shared" si="251"/>
        <v>6443386</v>
      </c>
    </row>
    <row r="2542" spans="1:20" ht="14.45" x14ac:dyDescent="0.3">
      <c r="A2542" s="104">
        <v>446</v>
      </c>
      <c r="B2542" s="9" t="s">
        <v>13</v>
      </c>
      <c r="C2542" s="9" t="s">
        <v>453</v>
      </c>
      <c r="D2542" s="9" t="s">
        <v>222</v>
      </c>
      <c r="E2542" s="9" t="s">
        <v>227</v>
      </c>
      <c r="F2542" s="9" t="s">
        <v>5</v>
      </c>
      <c r="G2542" s="9" t="s">
        <v>169</v>
      </c>
      <c r="H2542" s="9" t="s">
        <v>454</v>
      </c>
      <c r="I2542" s="9">
        <v>15</v>
      </c>
      <c r="J2542" s="9" t="s">
        <v>8</v>
      </c>
      <c r="L2542" s="9" t="s">
        <v>50</v>
      </c>
      <c r="M2542" s="9">
        <v>55808</v>
      </c>
      <c r="N2542" s="17" t="str">
        <f t="shared" si="248"/>
        <v>11_55-60</v>
      </c>
      <c r="O2542" s="17" t="str">
        <f t="shared" si="249"/>
        <v>5_50-60</v>
      </c>
      <c r="P2542" s="17" t="str">
        <f t="shared" si="250"/>
        <v>05_50-60</v>
      </c>
      <c r="Q2542" s="9" t="s">
        <v>1001</v>
      </c>
      <c r="R2542" s="9" t="s">
        <v>954</v>
      </c>
      <c r="S2542" s="9">
        <f t="shared" si="247"/>
        <v>24890368</v>
      </c>
      <c r="T2542" s="9">
        <f t="shared" si="251"/>
        <v>344265</v>
      </c>
    </row>
    <row r="2543" spans="1:20" ht="14.45" x14ac:dyDescent="0.3">
      <c r="A2543" s="104">
        <v>120</v>
      </c>
      <c r="B2543" s="9" t="s">
        <v>13</v>
      </c>
      <c r="C2543" s="9" t="s">
        <v>353</v>
      </c>
      <c r="D2543" s="9" t="s">
        <v>228</v>
      </c>
      <c r="E2543" s="9" t="s">
        <v>227</v>
      </c>
      <c r="F2543" s="9" t="s">
        <v>5</v>
      </c>
      <c r="G2543" s="9" t="s">
        <v>169</v>
      </c>
      <c r="H2543" s="9" t="s">
        <v>2</v>
      </c>
      <c r="I2543" s="9">
        <v>13</v>
      </c>
      <c r="J2543" s="9" t="s">
        <v>8</v>
      </c>
      <c r="L2543" s="9" t="s">
        <v>50</v>
      </c>
      <c r="M2543" s="9">
        <v>86654</v>
      </c>
      <c r="N2543" s="17" t="str">
        <f t="shared" si="248"/>
        <v>17_85-90</v>
      </c>
      <c r="O2543" s="17" t="str">
        <f t="shared" si="249"/>
        <v>8_80-90</v>
      </c>
      <c r="P2543" s="17" t="str">
        <f t="shared" si="250"/>
        <v>08_80&gt;</v>
      </c>
      <c r="Q2543" s="9" t="s">
        <v>1001</v>
      </c>
      <c r="R2543" s="9" t="s">
        <v>954</v>
      </c>
      <c r="S2543" s="9">
        <f t="shared" si="247"/>
        <v>10398480</v>
      </c>
      <c r="T2543" s="9">
        <f t="shared" si="251"/>
        <v>143824</v>
      </c>
    </row>
    <row r="2544" spans="1:20" ht="14.45" x14ac:dyDescent="0.3">
      <c r="A2544" s="104">
        <v>2</v>
      </c>
      <c r="B2544" s="9" t="s">
        <v>13</v>
      </c>
      <c r="C2544" s="9" t="s">
        <v>405</v>
      </c>
      <c r="D2544" s="9" t="s">
        <v>228</v>
      </c>
      <c r="E2544" s="9" t="s">
        <v>227</v>
      </c>
      <c r="F2544" s="9" t="s">
        <v>5</v>
      </c>
      <c r="G2544" s="9" t="s">
        <v>169</v>
      </c>
      <c r="H2544" s="9" t="s">
        <v>2</v>
      </c>
      <c r="I2544" s="9">
        <v>13</v>
      </c>
      <c r="J2544" s="9" t="s">
        <v>8</v>
      </c>
      <c r="K2544" s="9" t="s">
        <v>7</v>
      </c>
      <c r="L2544" s="9" t="s">
        <v>50</v>
      </c>
      <c r="M2544" s="9">
        <v>91230</v>
      </c>
      <c r="N2544" s="17" t="str">
        <f t="shared" si="248"/>
        <v>18_90-95</v>
      </c>
      <c r="O2544" s="17" t="str">
        <f t="shared" si="249"/>
        <v>9_90-100</v>
      </c>
      <c r="P2544" s="17" t="str">
        <f t="shared" si="250"/>
        <v>08_80&gt;</v>
      </c>
      <c r="Q2544" s="9" t="s">
        <v>1001</v>
      </c>
      <c r="R2544" s="9" t="s">
        <v>954</v>
      </c>
      <c r="S2544" s="9">
        <f t="shared" si="247"/>
        <v>182460</v>
      </c>
      <c r="T2544" s="9">
        <f t="shared" si="251"/>
        <v>2524</v>
      </c>
    </row>
    <row r="2545" spans="1:20" ht="14.45" x14ac:dyDescent="0.3">
      <c r="A2545" s="104">
        <v>176</v>
      </c>
      <c r="B2545" s="9" t="s">
        <v>13</v>
      </c>
      <c r="C2545" s="9" t="s">
        <v>699</v>
      </c>
      <c r="D2545" s="9" t="s">
        <v>228</v>
      </c>
      <c r="E2545" s="9" t="s">
        <v>227</v>
      </c>
      <c r="F2545" s="9" t="s">
        <v>5</v>
      </c>
      <c r="G2545" s="9" t="s">
        <v>518</v>
      </c>
      <c r="H2545" s="9" t="s">
        <v>2</v>
      </c>
      <c r="I2545" s="9">
        <v>13</v>
      </c>
      <c r="J2545" s="9" t="s">
        <v>8</v>
      </c>
      <c r="L2545" s="9" t="s">
        <v>50</v>
      </c>
      <c r="M2545" s="9">
        <v>83055</v>
      </c>
      <c r="N2545" s="17" t="str">
        <f t="shared" si="248"/>
        <v>16_80-85</v>
      </c>
      <c r="O2545" s="17" t="str">
        <f t="shared" si="249"/>
        <v>8_80-90</v>
      </c>
      <c r="P2545" s="17" t="str">
        <f t="shared" si="250"/>
        <v>08_80&gt;</v>
      </c>
      <c r="Q2545" s="9" t="s">
        <v>1001</v>
      </c>
      <c r="R2545" s="9" t="s">
        <v>954</v>
      </c>
      <c r="S2545" s="9">
        <f t="shared" si="247"/>
        <v>14617680</v>
      </c>
      <c r="T2545" s="9">
        <f t="shared" si="251"/>
        <v>202181</v>
      </c>
    </row>
    <row r="2546" spans="1:20" ht="14.45" x14ac:dyDescent="0.3">
      <c r="A2546" s="104">
        <v>2</v>
      </c>
      <c r="B2546" s="9" t="s">
        <v>13</v>
      </c>
      <c r="C2546" s="9" t="s">
        <v>830</v>
      </c>
      <c r="D2546" s="9" t="s">
        <v>228</v>
      </c>
      <c r="E2546" s="9" t="s">
        <v>227</v>
      </c>
      <c r="F2546" s="9" t="s">
        <v>5</v>
      </c>
      <c r="G2546" s="9" t="s">
        <v>93</v>
      </c>
      <c r="H2546" s="9" t="s">
        <v>2</v>
      </c>
      <c r="I2546" s="9">
        <v>14</v>
      </c>
      <c r="J2546" s="9" t="s">
        <v>8</v>
      </c>
      <c r="L2546" s="9" t="s">
        <v>50</v>
      </c>
      <c r="M2546" s="9">
        <v>98680</v>
      </c>
      <c r="N2546" s="17" t="str">
        <f t="shared" si="248"/>
        <v>19_95-100</v>
      </c>
      <c r="O2546" s="17" t="str">
        <f t="shared" si="249"/>
        <v>9_90-100</v>
      </c>
      <c r="P2546" s="17" t="str">
        <f t="shared" si="250"/>
        <v>08_80&gt;</v>
      </c>
      <c r="Q2546" s="9" t="s">
        <v>1001</v>
      </c>
      <c r="R2546" s="9" t="s">
        <v>954</v>
      </c>
      <c r="S2546" s="9">
        <f t="shared" si="247"/>
        <v>197360</v>
      </c>
      <c r="T2546" s="9">
        <f t="shared" si="251"/>
        <v>2730</v>
      </c>
    </row>
    <row r="2547" spans="1:20" ht="14.45" x14ac:dyDescent="0.3">
      <c r="A2547" s="104">
        <v>530</v>
      </c>
      <c r="B2547" s="9" t="s">
        <v>13</v>
      </c>
      <c r="C2547" s="9" t="s">
        <v>354</v>
      </c>
      <c r="D2547" s="9" t="s">
        <v>228</v>
      </c>
      <c r="E2547" s="9" t="s">
        <v>227</v>
      </c>
      <c r="F2547" s="9" t="s">
        <v>5</v>
      </c>
      <c r="G2547" s="9" t="s">
        <v>169</v>
      </c>
      <c r="H2547" s="9" t="s">
        <v>2</v>
      </c>
      <c r="I2547" s="9">
        <v>14</v>
      </c>
      <c r="J2547" s="9" t="s">
        <v>8</v>
      </c>
      <c r="L2547" s="9" t="s">
        <v>50</v>
      </c>
      <c r="M2547" s="9">
        <v>74824</v>
      </c>
      <c r="N2547" s="17" t="str">
        <f t="shared" si="248"/>
        <v>14_70-75</v>
      </c>
      <c r="O2547" s="17" t="str">
        <f t="shared" si="249"/>
        <v>7_70-80</v>
      </c>
      <c r="P2547" s="17" t="str">
        <f t="shared" si="250"/>
        <v>07_70-80</v>
      </c>
      <c r="Q2547" s="9" t="s">
        <v>1001</v>
      </c>
      <c r="R2547" s="9" t="s">
        <v>954</v>
      </c>
      <c r="S2547" s="9">
        <f t="shared" si="247"/>
        <v>39656720</v>
      </c>
      <c r="T2547" s="9">
        <f t="shared" si="251"/>
        <v>548502</v>
      </c>
    </row>
    <row r="2548" spans="1:20" ht="14.45" x14ac:dyDescent="0.3">
      <c r="A2548" s="104">
        <v>250</v>
      </c>
      <c r="B2548" s="9" t="s">
        <v>13</v>
      </c>
      <c r="C2548" s="9" t="s">
        <v>486</v>
      </c>
      <c r="D2548" s="9" t="s">
        <v>228</v>
      </c>
      <c r="E2548" s="9" t="s">
        <v>227</v>
      </c>
      <c r="F2548" s="9" t="s">
        <v>5</v>
      </c>
      <c r="G2548" s="9" t="s">
        <v>350</v>
      </c>
      <c r="H2548" s="9" t="s">
        <v>109</v>
      </c>
      <c r="I2548" s="9">
        <v>14</v>
      </c>
      <c r="J2548" s="9" t="s">
        <v>8</v>
      </c>
      <c r="L2548" s="9" t="s">
        <v>50</v>
      </c>
      <c r="M2548" s="9">
        <v>97282</v>
      </c>
      <c r="N2548" s="17" t="str">
        <f t="shared" si="248"/>
        <v>19_95-100</v>
      </c>
      <c r="O2548" s="17" t="str">
        <f t="shared" si="249"/>
        <v>9_90-100</v>
      </c>
      <c r="P2548" s="17" t="str">
        <f t="shared" si="250"/>
        <v>08_80&gt;</v>
      </c>
      <c r="Q2548" s="9" t="s">
        <v>1001</v>
      </c>
      <c r="R2548" s="9" t="s">
        <v>954</v>
      </c>
      <c r="S2548" s="9">
        <f t="shared" si="247"/>
        <v>24320500</v>
      </c>
      <c r="T2548" s="9">
        <f t="shared" si="251"/>
        <v>336383</v>
      </c>
    </row>
    <row r="2549" spans="1:20" ht="14.45" x14ac:dyDescent="0.3">
      <c r="A2549" s="104">
        <v>113</v>
      </c>
      <c r="B2549" s="9" t="s">
        <v>13</v>
      </c>
      <c r="C2549" s="9" t="s">
        <v>831</v>
      </c>
      <c r="D2549" s="9" t="s">
        <v>228</v>
      </c>
      <c r="E2549" s="9" t="s">
        <v>227</v>
      </c>
      <c r="F2549" s="9" t="s">
        <v>5</v>
      </c>
      <c r="G2549" s="9" t="s">
        <v>518</v>
      </c>
      <c r="H2549" s="9" t="s">
        <v>2</v>
      </c>
      <c r="I2549" s="9">
        <v>14</v>
      </c>
      <c r="J2549" s="9" t="s">
        <v>8</v>
      </c>
      <c r="L2549" s="9" t="s">
        <v>50</v>
      </c>
      <c r="M2549" s="9">
        <v>91625</v>
      </c>
      <c r="N2549" s="17" t="str">
        <f t="shared" si="248"/>
        <v>18_90-95</v>
      </c>
      <c r="O2549" s="17" t="str">
        <f t="shared" si="249"/>
        <v>9_90-100</v>
      </c>
      <c r="P2549" s="17" t="str">
        <f t="shared" si="250"/>
        <v>08_80&gt;</v>
      </c>
      <c r="Q2549" s="9" t="s">
        <v>1001</v>
      </c>
      <c r="R2549" s="9" t="s">
        <v>954</v>
      </c>
      <c r="S2549" s="9">
        <f t="shared" si="247"/>
        <v>10353625</v>
      </c>
      <c r="T2549" s="9">
        <f t="shared" si="251"/>
        <v>143204</v>
      </c>
    </row>
    <row r="2550" spans="1:20" ht="14.45" x14ac:dyDescent="0.3">
      <c r="A2550" s="104">
        <v>4</v>
      </c>
      <c r="B2550" s="9" t="s">
        <v>13</v>
      </c>
      <c r="C2550" s="9" t="s">
        <v>977</v>
      </c>
      <c r="D2550" s="9" t="s">
        <v>228</v>
      </c>
      <c r="E2550" s="9" t="s">
        <v>227</v>
      </c>
      <c r="F2550" s="9" t="s">
        <v>5</v>
      </c>
      <c r="G2550" s="9" t="s">
        <v>67</v>
      </c>
      <c r="H2550" s="9" t="s">
        <v>2</v>
      </c>
      <c r="I2550" s="9">
        <v>14</v>
      </c>
      <c r="J2550" s="9" t="s">
        <v>8</v>
      </c>
      <c r="L2550" s="9" t="s">
        <v>50</v>
      </c>
      <c r="M2550" s="9">
        <v>175699</v>
      </c>
      <c r="N2550" s="17" t="str">
        <f t="shared" si="248"/>
        <v>35_175-180</v>
      </c>
      <c r="O2550" s="17" t="str">
        <f t="shared" si="249"/>
        <v>17_170-180</v>
      </c>
      <c r="P2550" s="17" t="str">
        <f t="shared" si="250"/>
        <v>08_80&gt;</v>
      </c>
      <c r="Q2550" s="9" t="s">
        <v>1001</v>
      </c>
      <c r="R2550" s="9" t="s">
        <v>954</v>
      </c>
      <c r="S2550" s="9">
        <f t="shared" si="247"/>
        <v>702796</v>
      </c>
      <c r="T2550" s="9">
        <f t="shared" si="251"/>
        <v>9721</v>
      </c>
    </row>
    <row r="2551" spans="1:20" ht="14.45" x14ac:dyDescent="0.3">
      <c r="A2551" s="104">
        <v>2</v>
      </c>
      <c r="B2551" s="9" t="s">
        <v>13</v>
      </c>
      <c r="C2551" s="9" t="s">
        <v>131</v>
      </c>
      <c r="D2551" s="9" t="s">
        <v>224</v>
      </c>
      <c r="E2551" s="9" t="s">
        <v>227</v>
      </c>
      <c r="F2551" s="9" t="s">
        <v>5</v>
      </c>
      <c r="G2551" s="9" t="s">
        <v>75</v>
      </c>
      <c r="H2551" s="9" t="s">
        <v>2</v>
      </c>
      <c r="I2551" s="9">
        <v>15</v>
      </c>
      <c r="J2551" s="9" t="s">
        <v>8</v>
      </c>
      <c r="L2551" s="9" t="s">
        <v>50</v>
      </c>
      <c r="M2551" s="9">
        <v>73018</v>
      </c>
      <c r="N2551" s="17" t="str">
        <f t="shared" si="248"/>
        <v>14_70-75</v>
      </c>
      <c r="O2551" s="17" t="str">
        <f t="shared" si="249"/>
        <v>7_70-80</v>
      </c>
      <c r="P2551" s="17" t="str">
        <f t="shared" si="250"/>
        <v>07_70-80</v>
      </c>
      <c r="Q2551" s="9" t="s">
        <v>1001</v>
      </c>
      <c r="R2551" s="9" t="s">
        <v>954</v>
      </c>
      <c r="S2551" s="9">
        <f t="shared" si="247"/>
        <v>146036</v>
      </c>
      <c r="T2551" s="9">
        <f t="shared" si="251"/>
        <v>2020</v>
      </c>
    </row>
    <row r="2552" spans="1:20" ht="14.45" x14ac:dyDescent="0.3">
      <c r="A2552" s="104">
        <v>139</v>
      </c>
      <c r="B2552" s="9" t="s">
        <v>13</v>
      </c>
      <c r="C2552" s="9" t="s">
        <v>406</v>
      </c>
      <c r="D2552" s="9" t="s">
        <v>224</v>
      </c>
      <c r="E2552" s="9" t="s">
        <v>227</v>
      </c>
      <c r="F2552" s="9" t="s">
        <v>5</v>
      </c>
      <c r="G2552" s="9" t="s">
        <v>169</v>
      </c>
      <c r="H2552" s="9" t="s">
        <v>2</v>
      </c>
      <c r="I2552" s="9">
        <v>15</v>
      </c>
      <c r="J2552" s="9" t="s">
        <v>8</v>
      </c>
      <c r="L2552" s="9" t="s">
        <v>50</v>
      </c>
      <c r="M2552" s="9">
        <v>78794</v>
      </c>
      <c r="N2552" s="17" t="str">
        <f t="shared" si="248"/>
        <v>15_75-80</v>
      </c>
      <c r="O2552" s="17" t="str">
        <f t="shared" si="249"/>
        <v>7_70-80</v>
      </c>
      <c r="P2552" s="17" t="str">
        <f t="shared" si="250"/>
        <v>07_70-80</v>
      </c>
      <c r="Q2552" s="9" t="s">
        <v>1001</v>
      </c>
      <c r="R2552" s="9" t="s">
        <v>954</v>
      </c>
      <c r="S2552" s="9">
        <f t="shared" si="247"/>
        <v>10952366</v>
      </c>
      <c r="T2552" s="9">
        <f t="shared" si="251"/>
        <v>151485</v>
      </c>
    </row>
    <row r="2553" spans="1:20" ht="14.45" x14ac:dyDescent="0.3">
      <c r="A2553" s="104">
        <v>229</v>
      </c>
      <c r="B2553" s="9" t="s">
        <v>13</v>
      </c>
      <c r="C2553" s="9" t="s">
        <v>412</v>
      </c>
      <c r="D2553" s="9" t="s">
        <v>224</v>
      </c>
      <c r="E2553" s="9" t="s">
        <v>227</v>
      </c>
      <c r="F2553" s="9" t="s">
        <v>5</v>
      </c>
      <c r="G2553" s="9" t="s">
        <v>169</v>
      </c>
      <c r="H2553" s="9" t="s">
        <v>2</v>
      </c>
      <c r="I2553" s="9">
        <v>15</v>
      </c>
      <c r="J2553" s="9" t="s">
        <v>8</v>
      </c>
      <c r="L2553" s="9" t="s">
        <v>50</v>
      </c>
      <c r="M2553" s="9">
        <v>87035</v>
      </c>
      <c r="N2553" s="17" t="str">
        <f t="shared" si="248"/>
        <v>17_85-90</v>
      </c>
      <c r="O2553" s="17" t="str">
        <f t="shared" si="249"/>
        <v>8_80-90</v>
      </c>
      <c r="P2553" s="17" t="str">
        <f t="shared" si="250"/>
        <v>08_80&gt;</v>
      </c>
      <c r="Q2553" s="9" t="s">
        <v>1001</v>
      </c>
      <c r="R2553" s="9" t="s">
        <v>954</v>
      </c>
      <c r="S2553" s="9">
        <f t="shared" si="247"/>
        <v>19931015</v>
      </c>
      <c r="T2553" s="9">
        <f t="shared" si="251"/>
        <v>275671</v>
      </c>
    </row>
    <row r="2554" spans="1:20" ht="14.45" x14ac:dyDescent="0.3">
      <c r="A2554" s="104">
        <v>99</v>
      </c>
      <c r="B2554" s="9" t="s">
        <v>13</v>
      </c>
      <c r="C2554" s="9" t="s">
        <v>701</v>
      </c>
      <c r="D2554" s="9" t="s">
        <v>222</v>
      </c>
      <c r="E2554" s="9" t="s">
        <v>227</v>
      </c>
      <c r="F2554" s="9" t="s">
        <v>5</v>
      </c>
      <c r="G2554" s="9" t="s">
        <v>518</v>
      </c>
      <c r="H2554" s="9" t="s">
        <v>563</v>
      </c>
      <c r="I2554" s="9">
        <v>15</v>
      </c>
      <c r="J2554" s="9" t="s">
        <v>8</v>
      </c>
      <c r="L2554" s="9" t="s">
        <v>50</v>
      </c>
      <c r="M2554" s="9">
        <v>81993</v>
      </c>
      <c r="N2554" s="17" t="str">
        <f t="shared" si="248"/>
        <v>16_80-85</v>
      </c>
      <c r="O2554" s="17" t="str">
        <f t="shared" si="249"/>
        <v>8_80-90</v>
      </c>
      <c r="P2554" s="17" t="str">
        <f t="shared" si="250"/>
        <v>08_80&gt;</v>
      </c>
      <c r="Q2554" s="9" t="s">
        <v>1001</v>
      </c>
      <c r="R2554" s="9" t="s">
        <v>954</v>
      </c>
      <c r="S2554" s="9">
        <f t="shared" si="247"/>
        <v>8117307</v>
      </c>
      <c r="T2554" s="9">
        <f t="shared" si="251"/>
        <v>112273</v>
      </c>
    </row>
    <row r="2555" spans="1:20" ht="14.45" x14ac:dyDescent="0.3">
      <c r="A2555" s="104">
        <v>38</v>
      </c>
      <c r="B2555" s="9" t="s">
        <v>13</v>
      </c>
      <c r="C2555" s="9" t="s">
        <v>352</v>
      </c>
      <c r="D2555" s="9" t="s">
        <v>228</v>
      </c>
      <c r="E2555" s="9" t="s">
        <v>227</v>
      </c>
      <c r="F2555" s="9" t="s">
        <v>5</v>
      </c>
      <c r="G2555" s="9" t="s">
        <v>169</v>
      </c>
      <c r="H2555" s="9" t="s">
        <v>2</v>
      </c>
      <c r="I2555" s="9">
        <v>13</v>
      </c>
      <c r="J2555" s="9" t="s">
        <v>8</v>
      </c>
      <c r="L2555" s="9" t="s">
        <v>50</v>
      </c>
      <c r="M2555" s="9">
        <v>104316</v>
      </c>
      <c r="N2555" s="17" t="str">
        <f t="shared" si="248"/>
        <v>20_100-105</v>
      </c>
      <c r="O2555" s="17" t="str">
        <f t="shared" si="249"/>
        <v>10_100-110</v>
      </c>
      <c r="P2555" s="17" t="str">
        <f t="shared" si="250"/>
        <v>08_80&gt;</v>
      </c>
      <c r="Q2555" s="9" t="s">
        <v>1001</v>
      </c>
      <c r="R2555" s="9" t="s">
        <v>954</v>
      </c>
      <c r="S2555" s="9">
        <f t="shared" si="247"/>
        <v>3964008</v>
      </c>
      <c r="T2555" s="9">
        <f t="shared" si="251"/>
        <v>54827</v>
      </c>
    </row>
    <row r="2556" spans="1:20" ht="14.45" x14ac:dyDescent="0.3">
      <c r="A2556" s="104">
        <v>84</v>
      </c>
      <c r="B2556" s="9" t="s">
        <v>13</v>
      </c>
      <c r="C2556" s="9" t="s">
        <v>908</v>
      </c>
      <c r="D2556" s="9" t="s">
        <v>228</v>
      </c>
      <c r="E2556" s="9" t="s">
        <v>227</v>
      </c>
      <c r="F2556" s="9" t="s">
        <v>5</v>
      </c>
      <c r="G2556" s="9" t="s">
        <v>518</v>
      </c>
      <c r="H2556" s="9" t="s">
        <v>2</v>
      </c>
      <c r="I2556" s="9">
        <v>13</v>
      </c>
      <c r="J2556" s="9" t="s">
        <v>8</v>
      </c>
      <c r="L2556" s="9" t="s">
        <v>50</v>
      </c>
      <c r="M2556" s="9">
        <v>116250</v>
      </c>
      <c r="N2556" s="17" t="str">
        <f t="shared" si="248"/>
        <v>23_115-120</v>
      </c>
      <c r="O2556" s="17" t="str">
        <f t="shared" si="249"/>
        <v>11_110-120</v>
      </c>
      <c r="P2556" s="17" t="str">
        <f t="shared" si="250"/>
        <v>08_80&gt;</v>
      </c>
      <c r="Q2556" s="9" t="s">
        <v>1001</v>
      </c>
      <c r="R2556" s="9" t="s">
        <v>954</v>
      </c>
      <c r="S2556" s="9">
        <f t="shared" si="247"/>
        <v>9765000</v>
      </c>
      <c r="T2556" s="9">
        <f t="shared" si="251"/>
        <v>135062</v>
      </c>
    </row>
    <row r="2557" spans="1:20" ht="14.45" x14ac:dyDescent="0.3">
      <c r="A2557" s="104">
        <v>2</v>
      </c>
      <c r="B2557" s="9" t="s">
        <v>13</v>
      </c>
      <c r="C2557" s="9" t="s">
        <v>909</v>
      </c>
      <c r="D2557" s="9" t="s">
        <v>228</v>
      </c>
      <c r="E2557" s="9" t="s">
        <v>227</v>
      </c>
      <c r="F2557" s="9" t="s">
        <v>5</v>
      </c>
      <c r="G2557" s="9" t="s">
        <v>93</v>
      </c>
      <c r="H2557" s="9" t="s">
        <v>2</v>
      </c>
      <c r="I2557" s="9">
        <v>14</v>
      </c>
      <c r="J2557" s="9" t="s">
        <v>8</v>
      </c>
      <c r="L2557" s="9" t="s">
        <v>50</v>
      </c>
      <c r="M2557" s="9">
        <v>67990</v>
      </c>
      <c r="N2557" s="17" t="str">
        <f t="shared" si="248"/>
        <v>13_65-70</v>
      </c>
      <c r="O2557" s="17" t="str">
        <f t="shared" si="249"/>
        <v>6_60-70</v>
      </c>
      <c r="P2557" s="17" t="str">
        <f t="shared" si="250"/>
        <v>06_60-70</v>
      </c>
      <c r="Q2557" s="9" t="s">
        <v>1001</v>
      </c>
      <c r="R2557" s="9" t="s">
        <v>954</v>
      </c>
      <c r="S2557" s="9">
        <f t="shared" si="247"/>
        <v>135980</v>
      </c>
      <c r="T2557" s="9">
        <f t="shared" si="251"/>
        <v>1881</v>
      </c>
    </row>
    <row r="2558" spans="1:20" ht="14.45" x14ac:dyDescent="0.3">
      <c r="A2558" s="104">
        <v>2</v>
      </c>
      <c r="B2558" s="9" t="s">
        <v>13</v>
      </c>
      <c r="C2558" s="9" t="s">
        <v>1023</v>
      </c>
      <c r="D2558" s="9" t="s">
        <v>228</v>
      </c>
      <c r="E2558" s="9" t="s">
        <v>227</v>
      </c>
      <c r="F2558" s="9" t="s">
        <v>5</v>
      </c>
      <c r="G2558" s="9" t="s">
        <v>93</v>
      </c>
      <c r="H2558" s="9" t="s">
        <v>2</v>
      </c>
      <c r="I2558" s="9">
        <v>14</v>
      </c>
      <c r="J2558" s="9" t="s">
        <v>8</v>
      </c>
      <c r="K2558" s="9" t="s">
        <v>7</v>
      </c>
      <c r="L2558" s="9" t="s">
        <v>50</v>
      </c>
      <c r="M2558" s="9">
        <v>118700</v>
      </c>
      <c r="N2558" s="17" t="str">
        <f t="shared" si="248"/>
        <v>23_115-120</v>
      </c>
      <c r="O2558" s="17" t="str">
        <f t="shared" si="249"/>
        <v>11_110-120</v>
      </c>
      <c r="P2558" s="17" t="str">
        <f t="shared" si="250"/>
        <v>08_80&gt;</v>
      </c>
      <c r="Q2558" s="9" t="s">
        <v>1001</v>
      </c>
      <c r="R2558" s="9" t="s">
        <v>954</v>
      </c>
      <c r="S2558" s="9">
        <f t="shared" si="247"/>
        <v>237400</v>
      </c>
      <c r="T2558" s="9">
        <f t="shared" si="251"/>
        <v>3284</v>
      </c>
    </row>
    <row r="2559" spans="1:20" ht="14.45" x14ac:dyDescent="0.3">
      <c r="A2559" s="104">
        <v>54</v>
      </c>
      <c r="B2559" s="9" t="s">
        <v>13</v>
      </c>
      <c r="C2559" s="9" t="s">
        <v>407</v>
      </c>
      <c r="D2559" s="9" t="s">
        <v>228</v>
      </c>
      <c r="E2559" s="9" t="s">
        <v>227</v>
      </c>
      <c r="F2559" s="9" t="s">
        <v>5</v>
      </c>
      <c r="G2559" s="9" t="s">
        <v>169</v>
      </c>
      <c r="H2559" s="9" t="s">
        <v>2</v>
      </c>
      <c r="I2559" s="9">
        <v>14</v>
      </c>
      <c r="J2559" s="9" t="s">
        <v>52</v>
      </c>
      <c r="L2559" s="9" t="s">
        <v>50</v>
      </c>
      <c r="M2559" s="9">
        <v>103578</v>
      </c>
      <c r="N2559" s="17" t="str">
        <f t="shared" si="248"/>
        <v>20_100-105</v>
      </c>
      <c r="O2559" s="17" t="str">
        <f t="shared" si="249"/>
        <v>10_100-110</v>
      </c>
      <c r="P2559" s="17" t="str">
        <f t="shared" si="250"/>
        <v>08_80&gt;</v>
      </c>
      <c r="Q2559" s="9" t="s">
        <v>1001</v>
      </c>
      <c r="R2559" s="9" t="s">
        <v>954</v>
      </c>
      <c r="S2559" s="9">
        <f t="shared" si="247"/>
        <v>5593212</v>
      </c>
      <c r="T2559" s="9">
        <f t="shared" si="251"/>
        <v>77361</v>
      </c>
    </row>
    <row r="2560" spans="1:20" ht="14.45" x14ac:dyDescent="0.3">
      <c r="A2560" s="104">
        <v>4</v>
      </c>
      <c r="B2560" s="9" t="s">
        <v>13</v>
      </c>
      <c r="C2560" s="9" t="s">
        <v>702</v>
      </c>
      <c r="D2560" s="9" t="s">
        <v>228</v>
      </c>
      <c r="E2560" s="9" t="s">
        <v>227</v>
      </c>
      <c r="F2560" s="9" t="s">
        <v>5</v>
      </c>
      <c r="G2560" s="9" t="s">
        <v>169</v>
      </c>
      <c r="H2560" s="9" t="s">
        <v>2</v>
      </c>
      <c r="I2560" s="9">
        <v>14</v>
      </c>
      <c r="J2560" s="9" t="s">
        <v>8</v>
      </c>
      <c r="K2560" s="9" t="s">
        <v>7</v>
      </c>
      <c r="L2560" s="9" t="s">
        <v>50</v>
      </c>
      <c r="M2560" s="9">
        <v>106210</v>
      </c>
      <c r="N2560" s="17" t="str">
        <f t="shared" si="248"/>
        <v>21_105-110</v>
      </c>
      <c r="O2560" s="17" t="str">
        <f t="shared" si="249"/>
        <v>10_100-110</v>
      </c>
      <c r="P2560" s="17" t="str">
        <f t="shared" si="250"/>
        <v>08_80&gt;</v>
      </c>
      <c r="Q2560" s="9" t="s">
        <v>1001</v>
      </c>
      <c r="R2560" s="9" t="s">
        <v>954</v>
      </c>
      <c r="S2560" s="9">
        <f t="shared" si="247"/>
        <v>424840</v>
      </c>
      <c r="T2560" s="9">
        <f t="shared" si="251"/>
        <v>5876</v>
      </c>
    </row>
    <row r="2561" spans="1:20" ht="14.45" x14ac:dyDescent="0.3">
      <c r="A2561" s="104">
        <v>78</v>
      </c>
      <c r="B2561" s="9" t="s">
        <v>13</v>
      </c>
      <c r="C2561" s="9" t="s">
        <v>910</v>
      </c>
      <c r="D2561" s="9" t="s">
        <v>228</v>
      </c>
      <c r="E2561" s="9" t="s">
        <v>227</v>
      </c>
      <c r="F2561" s="9" t="s">
        <v>5</v>
      </c>
      <c r="G2561" s="9" t="s">
        <v>518</v>
      </c>
      <c r="H2561" s="9" t="s">
        <v>2</v>
      </c>
      <c r="I2561" s="9">
        <v>14</v>
      </c>
      <c r="J2561" s="9" t="s">
        <v>8</v>
      </c>
      <c r="L2561" s="9" t="s">
        <v>50</v>
      </c>
      <c r="M2561" s="9">
        <v>83555</v>
      </c>
      <c r="N2561" s="17" t="str">
        <f t="shared" si="248"/>
        <v>16_80-85</v>
      </c>
      <c r="O2561" s="17" t="str">
        <f t="shared" si="249"/>
        <v>8_80-90</v>
      </c>
      <c r="P2561" s="17" t="str">
        <f t="shared" si="250"/>
        <v>08_80&gt;</v>
      </c>
      <c r="Q2561" s="9" t="s">
        <v>1001</v>
      </c>
      <c r="R2561" s="9" t="s">
        <v>954</v>
      </c>
      <c r="S2561" s="9">
        <f t="shared" si="247"/>
        <v>6517290</v>
      </c>
      <c r="T2561" s="9">
        <f t="shared" si="251"/>
        <v>90142</v>
      </c>
    </row>
    <row r="2562" spans="1:20" ht="14.45" x14ac:dyDescent="0.3">
      <c r="A2562" s="104">
        <v>6</v>
      </c>
      <c r="B2562" s="9" t="s">
        <v>13</v>
      </c>
      <c r="C2562" s="9" t="s">
        <v>1024</v>
      </c>
      <c r="D2562" s="9" t="s">
        <v>228</v>
      </c>
      <c r="E2562" s="9" t="s">
        <v>227</v>
      </c>
      <c r="F2562" s="9" t="s">
        <v>5</v>
      </c>
      <c r="G2562" s="9" t="s">
        <v>518</v>
      </c>
      <c r="H2562" s="9" t="s">
        <v>2</v>
      </c>
      <c r="I2562" s="9">
        <v>14</v>
      </c>
      <c r="J2562" s="9" t="s">
        <v>8</v>
      </c>
      <c r="K2562" s="9" t="s">
        <v>7</v>
      </c>
      <c r="L2562" s="9" t="s">
        <v>50</v>
      </c>
      <c r="M2562" s="9">
        <v>86450</v>
      </c>
      <c r="N2562" s="17" t="str">
        <f t="shared" si="248"/>
        <v>17_85-90</v>
      </c>
      <c r="O2562" s="17" t="str">
        <f t="shared" si="249"/>
        <v>8_80-90</v>
      </c>
      <c r="P2562" s="17" t="str">
        <f t="shared" si="250"/>
        <v>08_80&gt;</v>
      </c>
      <c r="Q2562" s="9" t="s">
        <v>1001</v>
      </c>
      <c r="R2562" s="9" t="s">
        <v>954</v>
      </c>
      <c r="S2562" s="9">
        <f t="shared" si="247"/>
        <v>518700</v>
      </c>
      <c r="T2562" s="9">
        <f t="shared" si="251"/>
        <v>7174</v>
      </c>
    </row>
    <row r="2563" spans="1:20" ht="14.45" x14ac:dyDescent="0.3">
      <c r="A2563" s="104">
        <v>2</v>
      </c>
      <c r="B2563" s="9" t="s">
        <v>13</v>
      </c>
      <c r="C2563" s="9" t="s">
        <v>978</v>
      </c>
      <c r="D2563" s="9" t="s">
        <v>228</v>
      </c>
      <c r="E2563" s="9" t="s">
        <v>227</v>
      </c>
      <c r="F2563" s="9" t="s">
        <v>5</v>
      </c>
      <c r="G2563" s="9" t="s">
        <v>67</v>
      </c>
      <c r="H2563" s="9" t="s">
        <v>2</v>
      </c>
      <c r="I2563" s="9">
        <v>14</v>
      </c>
      <c r="J2563" s="9" t="s">
        <v>8</v>
      </c>
      <c r="K2563" s="9" t="s">
        <v>7</v>
      </c>
      <c r="L2563" s="9" t="s">
        <v>50</v>
      </c>
      <c r="M2563" s="9">
        <v>314000</v>
      </c>
      <c r="N2563" s="17" t="str">
        <f t="shared" si="248"/>
        <v>62_310-315</v>
      </c>
      <c r="O2563" s="17" t="str">
        <f t="shared" si="249"/>
        <v>31_310-320</v>
      </c>
      <c r="P2563" s="17" t="str">
        <f t="shared" si="250"/>
        <v>08_80&gt;</v>
      </c>
      <c r="Q2563" s="9" t="s">
        <v>1001</v>
      </c>
      <c r="R2563" s="9" t="s">
        <v>954</v>
      </c>
      <c r="S2563" s="9">
        <f t="shared" ref="S2563:S2626" si="252">M2563*A2563</f>
        <v>628000</v>
      </c>
      <c r="T2563" s="9">
        <f t="shared" si="251"/>
        <v>8686</v>
      </c>
    </row>
    <row r="2564" spans="1:20" ht="14.45" x14ac:dyDescent="0.3">
      <c r="A2564" s="104">
        <v>61</v>
      </c>
      <c r="B2564" s="9" t="s">
        <v>13</v>
      </c>
      <c r="C2564" s="9" t="s">
        <v>911</v>
      </c>
      <c r="D2564" s="9" t="s">
        <v>224</v>
      </c>
      <c r="E2564" s="9" t="s">
        <v>227</v>
      </c>
      <c r="F2564" s="9" t="s">
        <v>5</v>
      </c>
      <c r="G2564" s="9" t="s">
        <v>518</v>
      </c>
      <c r="H2564" s="9" t="s">
        <v>2</v>
      </c>
      <c r="I2564" s="9">
        <v>15</v>
      </c>
      <c r="J2564" s="9" t="s">
        <v>52</v>
      </c>
      <c r="L2564" s="9" t="s">
        <v>50</v>
      </c>
      <c r="M2564" s="9">
        <v>120633</v>
      </c>
      <c r="N2564" s="17" t="str">
        <f t="shared" si="248"/>
        <v>24_120-125</v>
      </c>
      <c r="O2564" s="17" t="str">
        <f t="shared" si="249"/>
        <v>12_120-130</v>
      </c>
      <c r="P2564" s="17" t="str">
        <f t="shared" si="250"/>
        <v>08_80&gt;</v>
      </c>
      <c r="Q2564" s="9" t="s">
        <v>1001</v>
      </c>
      <c r="R2564" s="9" t="s">
        <v>954</v>
      </c>
      <c r="S2564" s="9">
        <f t="shared" si="252"/>
        <v>7358613</v>
      </c>
      <c r="T2564" s="9">
        <f t="shared" si="251"/>
        <v>101779</v>
      </c>
    </row>
    <row r="2565" spans="1:20" ht="14.45" x14ac:dyDescent="0.3">
      <c r="A2565" s="104">
        <v>23</v>
      </c>
      <c r="B2565" s="9" t="s">
        <v>13</v>
      </c>
      <c r="C2565" s="9" t="s">
        <v>836</v>
      </c>
      <c r="D2565" s="9" t="s">
        <v>228</v>
      </c>
      <c r="E2565" s="9" t="s">
        <v>227</v>
      </c>
      <c r="F2565" s="9" t="s">
        <v>5</v>
      </c>
      <c r="G2565" s="9" t="s">
        <v>169</v>
      </c>
      <c r="H2565" s="9" t="s">
        <v>2</v>
      </c>
      <c r="I2565" s="9">
        <v>14</v>
      </c>
      <c r="J2565" s="9" t="s">
        <v>8</v>
      </c>
      <c r="K2565" s="9" t="s">
        <v>7</v>
      </c>
      <c r="L2565" s="9" t="s">
        <v>50</v>
      </c>
      <c r="M2565" s="9">
        <v>146995</v>
      </c>
      <c r="N2565" s="17" t="str">
        <f t="shared" si="248"/>
        <v>29_145-150</v>
      </c>
      <c r="O2565" s="17" t="str">
        <f t="shared" si="249"/>
        <v>14_140-150</v>
      </c>
      <c r="P2565" s="17" t="str">
        <f t="shared" si="250"/>
        <v>08_80&gt;</v>
      </c>
      <c r="Q2565" s="9" t="s">
        <v>1001</v>
      </c>
      <c r="R2565" s="9" t="s">
        <v>954</v>
      </c>
      <c r="S2565" s="9">
        <f t="shared" si="252"/>
        <v>3380885</v>
      </c>
      <c r="T2565" s="9">
        <f t="shared" si="251"/>
        <v>46762</v>
      </c>
    </row>
    <row r="2566" spans="1:20" ht="14.45" x14ac:dyDescent="0.3">
      <c r="A2566" s="104">
        <v>2</v>
      </c>
      <c r="B2566" s="9" t="s">
        <v>13</v>
      </c>
      <c r="C2566" s="9" t="s">
        <v>1025</v>
      </c>
      <c r="D2566" s="9" t="s">
        <v>224</v>
      </c>
      <c r="E2566" s="9" t="s">
        <v>227</v>
      </c>
      <c r="F2566" s="9" t="s">
        <v>5</v>
      </c>
      <c r="G2566" s="9" t="s">
        <v>169</v>
      </c>
      <c r="H2566" s="9" t="s">
        <v>2</v>
      </c>
      <c r="I2566" s="9">
        <v>15</v>
      </c>
      <c r="J2566" s="9" t="s">
        <v>8</v>
      </c>
      <c r="L2566" s="9" t="s">
        <v>50</v>
      </c>
      <c r="M2566" s="9">
        <v>146540</v>
      </c>
      <c r="N2566" s="17" t="str">
        <f t="shared" si="248"/>
        <v>29_145-150</v>
      </c>
      <c r="O2566" s="17" t="str">
        <f t="shared" si="249"/>
        <v>14_140-150</v>
      </c>
      <c r="P2566" s="17" t="str">
        <f t="shared" si="250"/>
        <v>08_80&gt;</v>
      </c>
      <c r="Q2566" s="9" t="s">
        <v>1001</v>
      </c>
      <c r="R2566" s="9" t="s">
        <v>954</v>
      </c>
      <c r="S2566" s="9">
        <f t="shared" si="252"/>
        <v>293080</v>
      </c>
      <c r="T2566" s="9">
        <f t="shared" si="251"/>
        <v>4054</v>
      </c>
    </row>
    <row r="2567" spans="1:20" ht="14.45" x14ac:dyDescent="0.3">
      <c r="A2567" s="104">
        <v>4</v>
      </c>
      <c r="B2567" s="9" t="s">
        <v>13</v>
      </c>
      <c r="C2567" s="9" t="s">
        <v>413</v>
      </c>
      <c r="D2567" s="9" t="s">
        <v>230</v>
      </c>
      <c r="E2567" s="9" t="s">
        <v>227</v>
      </c>
      <c r="F2567" s="9" t="s">
        <v>5</v>
      </c>
      <c r="G2567" s="9" t="s">
        <v>350</v>
      </c>
      <c r="H2567" s="9" t="s">
        <v>414</v>
      </c>
      <c r="I2567" s="9">
        <v>15</v>
      </c>
      <c r="J2567" s="9" t="s">
        <v>8</v>
      </c>
      <c r="L2567" s="9" t="s">
        <v>50</v>
      </c>
      <c r="M2567" s="9">
        <v>116213</v>
      </c>
      <c r="N2567" s="17" t="str">
        <f t="shared" si="248"/>
        <v>23_115-120</v>
      </c>
      <c r="O2567" s="17" t="str">
        <f t="shared" si="249"/>
        <v>11_110-120</v>
      </c>
      <c r="P2567" s="17" t="str">
        <f t="shared" si="250"/>
        <v>08_80&gt;</v>
      </c>
      <c r="Q2567" s="9" t="s">
        <v>1001</v>
      </c>
      <c r="R2567" s="9" t="s">
        <v>954</v>
      </c>
      <c r="S2567" s="9">
        <f t="shared" si="252"/>
        <v>464852</v>
      </c>
      <c r="T2567" s="9">
        <f t="shared" si="251"/>
        <v>6429</v>
      </c>
    </row>
    <row r="2568" spans="1:20" ht="14.45" x14ac:dyDescent="0.3">
      <c r="A2568" s="104">
        <v>2</v>
      </c>
      <c r="B2568" s="105" t="s">
        <v>13</v>
      </c>
      <c r="C2568" s="105" t="s">
        <v>838</v>
      </c>
      <c r="D2568" s="105" t="s">
        <v>230</v>
      </c>
      <c r="E2568" s="9" t="s">
        <v>227</v>
      </c>
      <c r="F2568" s="105" t="s">
        <v>5</v>
      </c>
      <c r="G2568" s="105" t="s">
        <v>518</v>
      </c>
      <c r="H2568" s="105" t="s">
        <v>2</v>
      </c>
      <c r="I2568" s="105">
        <v>15</v>
      </c>
      <c r="J2568" s="105" t="s">
        <v>8</v>
      </c>
      <c r="K2568" s="105"/>
      <c r="L2568" s="9" t="s">
        <v>50</v>
      </c>
      <c r="M2568" s="9">
        <v>116615</v>
      </c>
      <c r="N2568" s="17" t="str">
        <f t="shared" si="248"/>
        <v>23_115-120</v>
      </c>
      <c r="O2568" s="17" t="str">
        <f t="shared" si="249"/>
        <v>11_110-120</v>
      </c>
      <c r="P2568" s="17" t="str">
        <f t="shared" si="250"/>
        <v>08_80&gt;</v>
      </c>
      <c r="Q2568" s="9" t="s">
        <v>1001</v>
      </c>
      <c r="R2568" s="9" t="s">
        <v>954</v>
      </c>
      <c r="S2568" s="9">
        <f t="shared" si="252"/>
        <v>233230</v>
      </c>
      <c r="T2568" s="9">
        <f t="shared" si="251"/>
        <v>3226</v>
      </c>
    </row>
    <row r="2569" spans="1:20" ht="14.45" x14ac:dyDescent="0.3">
      <c r="A2569" s="104">
        <v>17</v>
      </c>
      <c r="B2569" s="105" t="s">
        <v>13</v>
      </c>
      <c r="C2569" s="105" t="s">
        <v>704</v>
      </c>
      <c r="D2569" s="105" t="s">
        <v>230</v>
      </c>
      <c r="E2569" s="9" t="s">
        <v>227</v>
      </c>
      <c r="F2569" s="105" t="s">
        <v>5</v>
      </c>
      <c r="G2569" s="105" t="s">
        <v>350</v>
      </c>
      <c r="H2569" s="105" t="s">
        <v>399</v>
      </c>
      <c r="I2569" s="105">
        <v>15</v>
      </c>
      <c r="J2569" s="105" t="s">
        <v>705</v>
      </c>
      <c r="K2569" s="105"/>
      <c r="L2569" s="9" t="s">
        <v>50</v>
      </c>
      <c r="M2569" s="9">
        <v>217023</v>
      </c>
      <c r="N2569" s="17" t="str">
        <f t="shared" si="248"/>
        <v>43_215-220</v>
      </c>
      <c r="O2569" s="17" t="str">
        <f t="shared" si="249"/>
        <v>21_210-220</v>
      </c>
      <c r="P2569" s="17" t="str">
        <f t="shared" si="250"/>
        <v>08_80&gt;</v>
      </c>
      <c r="Q2569" s="9" t="s">
        <v>1001</v>
      </c>
      <c r="R2569" s="9" t="s">
        <v>954</v>
      </c>
      <c r="S2569" s="9">
        <f t="shared" si="252"/>
        <v>3689391</v>
      </c>
      <c r="T2569" s="9">
        <f t="shared" si="251"/>
        <v>51029</v>
      </c>
    </row>
    <row r="2570" spans="1:20" ht="14.45" x14ac:dyDescent="0.3">
      <c r="A2570" s="104">
        <v>18</v>
      </c>
      <c r="B2570" s="105" t="s">
        <v>13</v>
      </c>
      <c r="C2570" s="105" t="s">
        <v>408</v>
      </c>
      <c r="D2570" s="105" t="s">
        <v>230</v>
      </c>
      <c r="E2570" s="9" t="s">
        <v>227</v>
      </c>
      <c r="F2570" s="105" t="s">
        <v>5</v>
      </c>
      <c r="G2570" s="105" t="s">
        <v>350</v>
      </c>
      <c r="H2570" s="105" t="s">
        <v>409</v>
      </c>
      <c r="I2570" s="105">
        <v>15</v>
      </c>
      <c r="J2570" s="105" t="s">
        <v>410</v>
      </c>
      <c r="K2570" s="105"/>
      <c r="L2570" s="9" t="s">
        <v>50</v>
      </c>
      <c r="M2570" s="9">
        <v>261210</v>
      </c>
      <c r="N2570" s="17" t="str">
        <f t="shared" si="248"/>
        <v>52_260-265</v>
      </c>
      <c r="O2570" s="17" t="str">
        <f t="shared" si="249"/>
        <v>26_260-270</v>
      </c>
      <c r="P2570" s="17" t="str">
        <f t="shared" si="250"/>
        <v>08_80&gt;</v>
      </c>
      <c r="Q2570" s="9" t="s">
        <v>1001</v>
      </c>
      <c r="R2570" s="9" t="s">
        <v>954</v>
      </c>
      <c r="S2570" s="9">
        <f t="shared" si="252"/>
        <v>4701780</v>
      </c>
      <c r="T2570" s="9">
        <f t="shared" si="251"/>
        <v>65032</v>
      </c>
    </row>
    <row r="2571" spans="1:20" ht="14.45" x14ac:dyDescent="0.3">
      <c r="A2571" s="104">
        <v>8</v>
      </c>
      <c r="B2571" s="9" t="s">
        <v>13</v>
      </c>
      <c r="C2571" s="9" t="s">
        <v>415</v>
      </c>
      <c r="D2571" s="9" t="s">
        <v>230</v>
      </c>
      <c r="E2571" s="9" t="s">
        <v>227</v>
      </c>
      <c r="F2571" s="9" t="s">
        <v>5</v>
      </c>
      <c r="G2571" s="9" t="s">
        <v>350</v>
      </c>
      <c r="H2571" s="9" t="s">
        <v>416</v>
      </c>
      <c r="I2571" s="9">
        <v>15</v>
      </c>
      <c r="J2571" s="9" t="s">
        <v>52</v>
      </c>
      <c r="L2571" s="9" t="s">
        <v>50</v>
      </c>
      <c r="M2571" s="9">
        <v>216843</v>
      </c>
      <c r="N2571" s="17" t="str">
        <f t="shared" si="248"/>
        <v>43_215-220</v>
      </c>
      <c r="O2571" s="17" t="str">
        <f t="shared" si="249"/>
        <v>21_210-220</v>
      </c>
      <c r="P2571" s="17" t="str">
        <f t="shared" si="250"/>
        <v>08_80&gt;</v>
      </c>
      <c r="Q2571" s="9" t="s">
        <v>1001</v>
      </c>
      <c r="R2571" s="9" t="s">
        <v>954</v>
      </c>
      <c r="S2571" s="9">
        <f t="shared" si="252"/>
        <v>1734744</v>
      </c>
      <c r="T2571" s="9">
        <f t="shared" si="251"/>
        <v>23994</v>
      </c>
    </row>
    <row r="2572" spans="1:20" ht="14.45" x14ac:dyDescent="0.3">
      <c r="A2572" s="104">
        <v>8</v>
      </c>
      <c r="B2572" s="9" t="s">
        <v>13</v>
      </c>
      <c r="C2572" s="9" t="s">
        <v>455</v>
      </c>
      <c r="D2572" s="9" t="s">
        <v>230</v>
      </c>
      <c r="E2572" s="9" t="s">
        <v>227</v>
      </c>
      <c r="F2572" s="9" t="s">
        <v>5</v>
      </c>
      <c r="G2572" s="9" t="s">
        <v>350</v>
      </c>
      <c r="H2572" s="9" t="s">
        <v>157</v>
      </c>
      <c r="I2572" s="9">
        <v>17</v>
      </c>
      <c r="J2572" s="9" t="s">
        <v>55</v>
      </c>
      <c r="L2572" s="9" t="s">
        <v>50</v>
      </c>
      <c r="M2572" s="9">
        <v>305246</v>
      </c>
      <c r="N2572" s="17" t="str">
        <f t="shared" si="248"/>
        <v>61_305-310</v>
      </c>
      <c r="O2572" s="17" t="str">
        <f t="shared" si="249"/>
        <v>30_300-310</v>
      </c>
      <c r="P2572" s="17" t="str">
        <f t="shared" si="250"/>
        <v>08_80&gt;</v>
      </c>
      <c r="Q2572" s="9" t="s">
        <v>1001</v>
      </c>
      <c r="R2572" s="9" t="s">
        <v>954</v>
      </c>
      <c r="S2572" s="9">
        <f t="shared" si="252"/>
        <v>2441968</v>
      </c>
      <c r="T2572" s="9">
        <f t="shared" si="251"/>
        <v>33775</v>
      </c>
    </row>
    <row r="2573" spans="1:20" ht="14.45" x14ac:dyDescent="0.3">
      <c r="A2573" s="104">
        <v>221</v>
      </c>
      <c r="B2573" s="9" t="s">
        <v>13</v>
      </c>
      <c r="C2573" s="9" t="s">
        <v>839</v>
      </c>
      <c r="D2573" s="9" t="s">
        <v>228</v>
      </c>
      <c r="E2573" s="9" t="s">
        <v>227</v>
      </c>
      <c r="F2573" s="9" t="s">
        <v>5</v>
      </c>
      <c r="G2573" s="9" t="s">
        <v>518</v>
      </c>
      <c r="H2573" s="9" t="s">
        <v>2</v>
      </c>
      <c r="I2573" s="9">
        <v>14</v>
      </c>
      <c r="J2573" s="9" t="s">
        <v>8</v>
      </c>
      <c r="L2573" s="9" t="s">
        <v>50</v>
      </c>
      <c r="M2573" s="9">
        <v>51381</v>
      </c>
      <c r="N2573" s="17" t="str">
        <f t="shared" si="248"/>
        <v>10_50-55</v>
      </c>
      <c r="O2573" s="17" t="str">
        <f t="shared" si="249"/>
        <v>5_50-60</v>
      </c>
      <c r="P2573" s="17" t="str">
        <f t="shared" si="250"/>
        <v>05_50-60</v>
      </c>
      <c r="Q2573" s="9" t="s">
        <v>1001</v>
      </c>
      <c r="R2573" s="9" t="s">
        <v>954</v>
      </c>
      <c r="S2573" s="9">
        <f t="shared" si="252"/>
        <v>11355201</v>
      </c>
      <c r="T2573" s="9">
        <f t="shared" si="251"/>
        <v>157057</v>
      </c>
    </row>
    <row r="2574" spans="1:20" ht="14.45" x14ac:dyDescent="0.3">
      <c r="A2574" s="104">
        <v>44</v>
      </c>
      <c r="B2574" s="9" t="s">
        <v>13</v>
      </c>
      <c r="C2574" s="9" t="s">
        <v>547</v>
      </c>
      <c r="D2574" s="9" t="s">
        <v>228</v>
      </c>
      <c r="E2574" s="9" t="s">
        <v>227</v>
      </c>
      <c r="F2574" s="9" t="s">
        <v>5</v>
      </c>
      <c r="G2574" s="9" t="s">
        <v>182</v>
      </c>
      <c r="H2574" s="9" t="s">
        <v>2</v>
      </c>
      <c r="I2574" s="9">
        <v>14</v>
      </c>
      <c r="J2574" s="9" t="s">
        <v>8</v>
      </c>
      <c r="L2574" s="9" t="s">
        <v>50</v>
      </c>
      <c r="M2574" s="9">
        <v>42612</v>
      </c>
      <c r="N2574" s="17" t="str">
        <f t="shared" si="248"/>
        <v>8_40-45</v>
      </c>
      <c r="O2574" s="17" t="str">
        <f t="shared" si="249"/>
        <v>4_40-50</v>
      </c>
      <c r="P2574" s="17" t="str">
        <f t="shared" si="250"/>
        <v>04_40-50</v>
      </c>
      <c r="Q2574" s="9" t="s">
        <v>1001</v>
      </c>
      <c r="R2574" s="9" t="s">
        <v>954</v>
      </c>
      <c r="S2574" s="9">
        <f t="shared" si="252"/>
        <v>1874928</v>
      </c>
      <c r="T2574" s="9">
        <f t="shared" si="251"/>
        <v>25933</v>
      </c>
    </row>
    <row r="2575" spans="1:20" ht="14.45" x14ac:dyDescent="0.3">
      <c r="A2575" s="104">
        <v>770</v>
      </c>
      <c r="B2575" s="9" t="s">
        <v>13</v>
      </c>
      <c r="C2575" s="9" t="s">
        <v>840</v>
      </c>
      <c r="D2575" s="9" t="s">
        <v>222</v>
      </c>
      <c r="E2575" s="9" t="s">
        <v>227</v>
      </c>
      <c r="F2575" s="9" t="s">
        <v>5</v>
      </c>
      <c r="G2575" s="9" t="s">
        <v>518</v>
      </c>
      <c r="H2575" s="9" t="s">
        <v>367</v>
      </c>
      <c r="I2575" s="9">
        <v>15</v>
      </c>
      <c r="J2575" s="9" t="s">
        <v>8</v>
      </c>
      <c r="L2575" s="9" t="s">
        <v>50</v>
      </c>
      <c r="M2575" s="9">
        <v>51333</v>
      </c>
      <c r="N2575" s="17" t="str">
        <f t="shared" si="248"/>
        <v>10_50-55</v>
      </c>
      <c r="O2575" s="17" t="str">
        <f t="shared" si="249"/>
        <v>5_50-60</v>
      </c>
      <c r="P2575" s="17" t="str">
        <f t="shared" si="250"/>
        <v>05_50-60</v>
      </c>
      <c r="Q2575" s="9" t="s">
        <v>1001</v>
      </c>
      <c r="R2575" s="9" t="s">
        <v>954</v>
      </c>
      <c r="S2575" s="9">
        <f t="shared" si="252"/>
        <v>39526410</v>
      </c>
      <c r="T2575" s="9">
        <f t="shared" si="251"/>
        <v>546700</v>
      </c>
    </row>
    <row r="2576" spans="1:20" ht="14.45" x14ac:dyDescent="0.3">
      <c r="A2576" s="104">
        <v>78</v>
      </c>
      <c r="B2576" s="9" t="s">
        <v>13</v>
      </c>
      <c r="C2576" s="9" t="s">
        <v>548</v>
      </c>
      <c r="D2576" s="9" t="s">
        <v>224</v>
      </c>
      <c r="E2576" s="9" t="s">
        <v>227</v>
      </c>
      <c r="F2576" s="9" t="s">
        <v>5</v>
      </c>
      <c r="G2576" s="9" t="s">
        <v>182</v>
      </c>
      <c r="H2576" s="9" t="s">
        <v>2</v>
      </c>
      <c r="I2576" s="9">
        <v>15</v>
      </c>
      <c r="J2576" s="9" t="s">
        <v>8</v>
      </c>
      <c r="L2576" s="9" t="s">
        <v>50</v>
      </c>
      <c r="M2576" s="9">
        <v>44405</v>
      </c>
      <c r="N2576" s="17" t="str">
        <f t="shared" si="248"/>
        <v>8_40-45</v>
      </c>
      <c r="O2576" s="17" t="str">
        <f t="shared" si="249"/>
        <v>4_40-50</v>
      </c>
      <c r="P2576" s="17" t="str">
        <f t="shared" si="250"/>
        <v>04_40-50</v>
      </c>
      <c r="Q2576" s="9" t="s">
        <v>1001</v>
      </c>
      <c r="R2576" s="9" t="s">
        <v>954</v>
      </c>
      <c r="S2576" s="9">
        <f t="shared" si="252"/>
        <v>3463590</v>
      </c>
      <c r="T2576" s="9">
        <f t="shared" si="251"/>
        <v>47906</v>
      </c>
    </row>
    <row r="2577" spans="1:20" ht="14.45" x14ac:dyDescent="0.3">
      <c r="A2577" s="104">
        <v>34</v>
      </c>
      <c r="B2577" s="9" t="s">
        <v>13</v>
      </c>
      <c r="C2577" s="9" t="s">
        <v>576</v>
      </c>
      <c r="D2577" s="9" t="s">
        <v>228</v>
      </c>
      <c r="E2577" s="9" t="s">
        <v>227</v>
      </c>
      <c r="F2577" s="9" t="s">
        <v>5</v>
      </c>
      <c r="G2577" s="9" t="s">
        <v>518</v>
      </c>
      <c r="H2577" s="9" t="s">
        <v>2</v>
      </c>
      <c r="I2577" s="9">
        <v>13</v>
      </c>
      <c r="J2577" s="9" t="s">
        <v>8</v>
      </c>
      <c r="L2577" s="9" t="s">
        <v>50</v>
      </c>
      <c r="M2577" s="9">
        <v>70127</v>
      </c>
      <c r="N2577" s="17" t="str">
        <f t="shared" si="248"/>
        <v>14_70-75</v>
      </c>
      <c r="O2577" s="17" t="str">
        <f t="shared" si="249"/>
        <v>7_70-80</v>
      </c>
      <c r="P2577" s="17" t="str">
        <f t="shared" si="250"/>
        <v>07_70-80</v>
      </c>
      <c r="Q2577" s="9" t="s">
        <v>1001</v>
      </c>
      <c r="R2577" s="9" t="s">
        <v>954</v>
      </c>
      <c r="S2577" s="9">
        <f t="shared" si="252"/>
        <v>2384318</v>
      </c>
      <c r="T2577" s="9">
        <f t="shared" si="251"/>
        <v>32978</v>
      </c>
    </row>
    <row r="2578" spans="1:20" ht="14.45" x14ac:dyDescent="0.3">
      <c r="A2578" s="104">
        <v>2</v>
      </c>
      <c r="B2578" s="9" t="s">
        <v>13</v>
      </c>
      <c r="C2578" s="9" t="s">
        <v>1026</v>
      </c>
      <c r="D2578" s="9" t="s">
        <v>228</v>
      </c>
      <c r="E2578" s="9" t="s">
        <v>227</v>
      </c>
      <c r="F2578" s="9" t="s">
        <v>5</v>
      </c>
      <c r="G2578" s="9" t="s">
        <v>657</v>
      </c>
      <c r="H2578" s="9" t="s">
        <v>2</v>
      </c>
      <c r="I2578" s="9">
        <v>13</v>
      </c>
      <c r="J2578" s="9" t="s">
        <v>179</v>
      </c>
      <c r="L2578" s="9" t="s">
        <v>50</v>
      </c>
      <c r="M2578" s="9">
        <v>67800</v>
      </c>
      <c r="N2578" s="17" t="str">
        <f t="shared" si="248"/>
        <v>13_65-70</v>
      </c>
      <c r="O2578" s="17" t="str">
        <f t="shared" si="249"/>
        <v>6_60-70</v>
      </c>
      <c r="P2578" s="17" t="str">
        <f t="shared" si="250"/>
        <v>06_60-70</v>
      </c>
      <c r="Q2578" s="9" t="s">
        <v>1001</v>
      </c>
      <c r="R2578" s="9" t="s">
        <v>954</v>
      </c>
      <c r="S2578" s="9">
        <f t="shared" si="252"/>
        <v>135600</v>
      </c>
      <c r="T2578" s="9">
        <f t="shared" si="251"/>
        <v>1876</v>
      </c>
    </row>
    <row r="2579" spans="1:20" ht="14.45" x14ac:dyDescent="0.3">
      <c r="A2579" s="104">
        <v>34</v>
      </c>
      <c r="B2579" s="9" t="s">
        <v>13</v>
      </c>
      <c r="C2579" s="9" t="s">
        <v>487</v>
      </c>
      <c r="D2579" s="9" t="s">
        <v>228</v>
      </c>
      <c r="E2579" s="9" t="s">
        <v>227</v>
      </c>
      <c r="F2579" s="9" t="s">
        <v>5</v>
      </c>
      <c r="G2579" s="9" t="s">
        <v>182</v>
      </c>
      <c r="H2579" s="9" t="s">
        <v>2</v>
      </c>
      <c r="I2579" s="9">
        <v>14</v>
      </c>
      <c r="J2579" s="9" t="s">
        <v>8</v>
      </c>
      <c r="L2579" s="9" t="s">
        <v>50</v>
      </c>
      <c r="M2579" s="9">
        <v>64097</v>
      </c>
      <c r="N2579" s="17" t="str">
        <f t="shared" si="248"/>
        <v>12_60-65</v>
      </c>
      <c r="O2579" s="17" t="str">
        <f t="shared" si="249"/>
        <v>6_60-70</v>
      </c>
      <c r="P2579" s="17" t="str">
        <f t="shared" si="250"/>
        <v>06_60-70</v>
      </c>
      <c r="Q2579" s="9" t="s">
        <v>1001</v>
      </c>
      <c r="R2579" s="9" t="s">
        <v>954</v>
      </c>
      <c r="S2579" s="9">
        <f t="shared" si="252"/>
        <v>2179298</v>
      </c>
      <c r="T2579" s="9">
        <f t="shared" si="251"/>
        <v>30142</v>
      </c>
    </row>
    <row r="2580" spans="1:20" ht="14.45" x14ac:dyDescent="0.3">
      <c r="A2580" s="104">
        <v>387</v>
      </c>
      <c r="B2580" s="9" t="s">
        <v>13</v>
      </c>
      <c r="C2580" s="9" t="s">
        <v>841</v>
      </c>
      <c r="D2580" s="9" t="s">
        <v>228</v>
      </c>
      <c r="E2580" s="9" t="s">
        <v>227</v>
      </c>
      <c r="F2580" s="9" t="s">
        <v>5</v>
      </c>
      <c r="G2580" s="9" t="s">
        <v>518</v>
      </c>
      <c r="H2580" s="9" t="s">
        <v>367</v>
      </c>
      <c r="I2580" s="9">
        <v>14</v>
      </c>
      <c r="J2580" s="9" t="s">
        <v>8</v>
      </c>
      <c r="L2580" s="9" t="s">
        <v>50</v>
      </c>
      <c r="M2580" s="9">
        <v>67246</v>
      </c>
      <c r="N2580" s="17" t="str">
        <f t="shared" si="248"/>
        <v>13_65-70</v>
      </c>
      <c r="O2580" s="17" t="str">
        <f t="shared" si="249"/>
        <v>6_60-70</v>
      </c>
      <c r="P2580" s="17" t="str">
        <f t="shared" si="250"/>
        <v>06_60-70</v>
      </c>
      <c r="Q2580" s="9" t="s">
        <v>1001</v>
      </c>
      <c r="R2580" s="9" t="s">
        <v>954</v>
      </c>
      <c r="S2580" s="9">
        <f t="shared" si="252"/>
        <v>26024202</v>
      </c>
      <c r="T2580" s="9">
        <f t="shared" si="251"/>
        <v>359947</v>
      </c>
    </row>
    <row r="2581" spans="1:20" ht="14.45" x14ac:dyDescent="0.3">
      <c r="A2581" s="104">
        <v>281</v>
      </c>
      <c r="B2581" s="9" t="s">
        <v>13</v>
      </c>
      <c r="C2581" s="9" t="s">
        <v>912</v>
      </c>
      <c r="D2581" s="9" t="s">
        <v>222</v>
      </c>
      <c r="E2581" s="9" t="s">
        <v>227</v>
      </c>
      <c r="F2581" s="9" t="s">
        <v>5</v>
      </c>
      <c r="G2581" s="9" t="s">
        <v>518</v>
      </c>
      <c r="H2581" s="9" t="s">
        <v>398</v>
      </c>
      <c r="I2581" s="9">
        <v>15</v>
      </c>
      <c r="J2581" s="9" t="s">
        <v>8</v>
      </c>
      <c r="L2581" s="9" t="s">
        <v>50</v>
      </c>
      <c r="M2581" s="9">
        <v>66712</v>
      </c>
      <c r="N2581" s="17" t="str">
        <f t="shared" si="248"/>
        <v>13_65-70</v>
      </c>
      <c r="O2581" s="17" t="str">
        <f t="shared" si="249"/>
        <v>6_60-70</v>
      </c>
      <c r="P2581" s="17" t="str">
        <f t="shared" si="250"/>
        <v>06_60-70</v>
      </c>
      <c r="Q2581" s="9" t="s">
        <v>1001</v>
      </c>
      <c r="R2581" s="9" t="s">
        <v>954</v>
      </c>
      <c r="S2581" s="9">
        <f t="shared" si="252"/>
        <v>18746072</v>
      </c>
      <c r="T2581" s="9">
        <f t="shared" si="251"/>
        <v>259282</v>
      </c>
    </row>
    <row r="2582" spans="1:20" ht="14.45" x14ac:dyDescent="0.3">
      <c r="A2582" s="104">
        <v>4</v>
      </c>
      <c r="B2582" s="9" t="s">
        <v>13</v>
      </c>
      <c r="C2582" s="9" t="s">
        <v>1027</v>
      </c>
      <c r="D2582" s="9" t="s">
        <v>222</v>
      </c>
      <c r="E2582" s="9" t="s">
        <v>227</v>
      </c>
      <c r="F2582" s="9" t="s">
        <v>5</v>
      </c>
      <c r="G2582" s="9" t="s">
        <v>657</v>
      </c>
      <c r="H2582" s="9" t="s">
        <v>555</v>
      </c>
      <c r="I2582" s="9">
        <v>15</v>
      </c>
      <c r="J2582" s="9" t="s">
        <v>8</v>
      </c>
      <c r="L2582" s="9" t="s">
        <v>50</v>
      </c>
      <c r="M2582" s="9">
        <v>68700</v>
      </c>
      <c r="N2582" s="17" t="str">
        <f t="shared" si="248"/>
        <v>13_65-70</v>
      </c>
      <c r="O2582" s="17" t="str">
        <f t="shared" si="249"/>
        <v>6_60-70</v>
      </c>
      <c r="P2582" s="17" t="str">
        <f t="shared" si="250"/>
        <v>06_60-70</v>
      </c>
      <c r="Q2582" s="9" t="s">
        <v>1001</v>
      </c>
      <c r="R2582" s="9" t="s">
        <v>954</v>
      </c>
      <c r="S2582" s="9">
        <f t="shared" si="252"/>
        <v>274800</v>
      </c>
      <c r="T2582" s="9">
        <f t="shared" si="251"/>
        <v>3801</v>
      </c>
    </row>
    <row r="2583" spans="1:20" ht="14.45" x14ac:dyDescent="0.3">
      <c r="A2583" s="104">
        <v>257</v>
      </c>
      <c r="B2583" s="9" t="s">
        <v>13</v>
      </c>
      <c r="C2583" s="9" t="s">
        <v>488</v>
      </c>
      <c r="D2583" s="9" t="s">
        <v>225</v>
      </c>
      <c r="E2583" s="9" t="s">
        <v>227</v>
      </c>
      <c r="F2583" s="9" t="s">
        <v>5</v>
      </c>
      <c r="G2583" s="9" t="s">
        <v>350</v>
      </c>
      <c r="H2583" s="9" t="s">
        <v>112</v>
      </c>
      <c r="I2583" s="9">
        <v>15</v>
      </c>
      <c r="J2583" s="9" t="s">
        <v>8</v>
      </c>
      <c r="L2583" s="9" t="s">
        <v>50</v>
      </c>
      <c r="M2583" s="9">
        <v>107695</v>
      </c>
      <c r="N2583" s="17" t="str">
        <f t="shared" si="248"/>
        <v>21_105-110</v>
      </c>
      <c r="O2583" s="17" t="str">
        <f t="shared" si="249"/>
        <v>10_100-110</v>
      </c>
      <c r="P2583" s="17" t="str">
        <f t="shared" si="250"/>
        <v>08_80&gt;</v>
      </c>
      <c r="Q2583" s="9" t="s">
        <v>1001</v>
      </c>
      <c r="R2583" s="9" t="s">
        <v>954</v>
      </c>
      <c r="S2583" s="9">
        <f t="shared" si="252"/>
        <v>27677615</v>
      </c>
      <c r="T2583" s="9">
        <f t="shared" si="251"/>
        <v>382816</v>
      </c>
    </row>
    <row r="2584" spans="1:20" ht="14.45" x14ac:dyDescent="0.3">
      <c r="A2584" s="104">
        <v>6</v>
      </c>
      <c r="B2584" s="9" t="s">
        <v>13</v>
      </c>
      <c r="C2584" s="9" t="s">
        <v>305</v>
      </c>
      <c r="D2584" s="9" t="s">
        <v>228</v>
      </c>
      <c r="E2584" s="9" t="s">
        <v>223</v>
      </c>
      <c r="F2584" s="9" t="s">
        <v>5</v>
      </c>
      <c r="G2584" s="9" t="s">
        <v>169</v>
      </c>
      <c r="H2584" s="9" t="s">
        <v>2</v>
      </c>
      <c r="I2584" s="9">
        <v>13</v>
      </c>
      <c r="J2584" s="9" t="s">
        <v>52</v>
      </c>
      <c r="K2584" s="9" t="s">
        <v>7</v>
      </c>
      <c r="L2584" s="9" t="s">
        <v>50</v>
      </c>
      <c r="M2584" s="9">
        <v>110273</v>
      </c>
      <c r="N2584" s="17" t="str">
        <f t="shared" si="248"/>
        <v>22_110-115</v>
      </c>
      <c r="O2584" s="17" t="str">
        <f t="shared" si="249"/>
        <v>11_110-120</v>
      </c>
      <c r="P2584" s="17" t="str">
        <f t="shared" si="250"/>
        <v>08_80&gt;</v>
      </c>
      <c r="Q2584" s="9" t="s">
        <v>1001</v>
      </c>
      <c r="R2584" s="9" t="s">
        <v>954</v>
      </c>
      <c r="S2584" s="9">
        <f t="shared" si="252"/>
        <v>661638</v>
      </c>
      <c r="T2584" s="9">
        <f t="shared" si="251"/>
        <v>9151</v>
      </c>
    </row>
    <row r="2585" spans="1:20" ht="14.45" x14ac:dyDescent="0.3">
      <c r="A2585" s="104">
        <v>6</v>
      </c>
      <c r="B2585" s="9" t="s">
        <v>13</v>
      </c>
      <c r="C2585" s="9" t="s">
        <v>307</v>
      </c>
      <c r="D2585" s="9" t="s">
        <v>228</v>
      </c>
      <c r="E2585" s="9" t="s">
        <v>223</v>
      </c>
      <c r="F2585" s="9" t="s">
        <v>5</v>
      </c>
      <c r="G2585" s="9" t="s">
        <v>182</v>
      </c>
      <c r="H2585" s="9" t="s">
        <v>2</v>
      </c>
      <c r="I2585" s="9">
        <v>13</v>
      </c>
      <c r="J2585" s="9" t="s">
        <v>707</v>
      </c>
      <c r="K2585" s="9" t="s">
        <v>7</v>
      </c>
      <c r="L2585" s="9" t="s">
        <v>50</v>
      </c>
      <c r="M2585" s="9">
        <v>140460</v>
      </c>
      <c r="N2585" s="17" t="str">
        <f t="shared" si="248"/>
        <v>28_140-145</v>
      </c>
      <c r="O2585" s="17" t="str">
        <f t="shared" si="249"/>
        <v>14_140-150</v>
      </c>
      <c r="P2585" s="17" t="str">
        <f t="shared" si="250"/>
        <v>08_80&gt;</v>
      </c>
      <c r="Q2585" s="9" t="s">
        <v>1001</v>
      </c>
      <c r="R2585" s="9" t="s">
        <v>954</v>
      </c>
      <c r="S2585" s="9">
        <f t="shared" si="252"/>
        <v>842760</v>
      </c>
      <c r="T2585" s="9">
        <f t="shared" si="251"/>
        <v>11656</v>
      </c>
    </row>
    <row r="2586" spans="1:20" ht="14.45" x14ac:dyDescent="0.3">
      <c r="A2586" s="104">
        <v>27</v>
      </c>
      <c r="B2586" s="9" t="s">
        <v>13</v>
      </c>
      <c r="C2586" s="9" t="s">
        <v>842</v>
      </c>
      <c r="D2586" s="9" t="s">
        <v>228</v>
      </c>
      <c r="E2586" s="9" t="s">
        <v>223</v>
      </c>
      <c r="F2586" s="9" t="s">
        <v>5</v>
      </c>
      <c r="G2586" s="9" t="s">
        <v>518</v>
      </c>
      <c r="H2586" s="9" t="s">
        <v>2</v>
      </c>
      <c r="I2586" s="9">
        <v>13</v>
      </c>
      <c r="J2586" s="9" t="s">
        <v>707</v>
      </c>
      <c r="L2586" s="9" t="s">
        <v>50</v>
      </c>
      <c r="M2586" s="9">
        <v>128910</v>
      </c>
      <c r="N2586" s="17" t="str">
        <f t="shared" si="248"/>
        <v>25_125-130</v>
      </c>
      <c r="O2586" s="17" t="str">
        <f t="shared" si="249"/>
        <v>12_120-130</v>
      </c>
      <c r="P2586" s="17" t="str">
        <f t="shared" si="250"/>
        <v>08_80&gt;</v>
      </c>
      <c r="Q2586" s="9" t="s">
        <v>1001</v>
      </c>
      <c r="R2586" s="9" t="s">
        <v>954</v>
      </c>
      <c r="S2586" s="9">
        <f t="shared" si="252"/>
        <v>3480570</v>
      </c>
      <c r="T2586" s="9">
        <f t="shared" si="251"/>
        <v>48141</v>
      </c>
    </row>
    <row r="2587" spans="1:20" ht="14.45" x14ac:dyDescent="0.3">
      <c r="A2587" s="104">
        <v>9</v>
      </c>
      <c r="B2587" s="9" t="s">
        <v>13</v>
      </c>
      <c r="C2587" s="9" t="s">
        <v>1028</v>
      </c>
      <c r="D2587" s="9" t="s">
        <v>228</v>
      </c>
      <c r="E2587" s="9" t="s">
        <v>223</v>
      </c>
      <c r="F2587" s="9" t="s">
        <v>5</v>
      </c>
      <c r="G2587" s="9" t="s">
        <v>518</v>
      </c>
      <c r="H2587" s="9" t="s">
        <v>2</v>
      </c>
      <c r="I2587" s="9">
        <v>13</v>
      </c>
      <c r="J2587" s="9" t="s">
        <v>55</v>
      </c>
      <c r="K2587" s="9" t="s">
        <v>7</v>
      </c>
      <c r="L2587" s="9" t="s">
        <v>50</v>
      </c>
      <c r="M2587" s="9">
        <v>131560</v>
      </c>
      <c r="N2587" s="17" t="str">
        <f t="shared" si="248"/>
        <v>26_130-135</v>
      </c>
      <c r="O2587" s="17" t="str">
        <f t="shared" si="249"/>
        <v>13_130-140</v>
      </c>
      <c r="P2587" s="17" t="str">
        <f t="shared" si="250"/>
        <v>08_80&gt;</v>
      </c>
      <c r="Q2587" s="9" t="s">
        <v>1001</v>
      </c>
      <c r="R2587" s="9" t="s">
        <v>954</v>
      </c>
      <c r="S2587" s="9">
        <f t="shared" si="252"/>
        <v>1184040</v>
      </c>
      <c r="T2587" s="9">
        <f t="shared" si="251"/>
        <v>16377</v>
      </c>
    </row>
    <row r="2588" spans="1:20" ht="14.45" x14ac:dyDescent="0.3">
      <c r="A2588" s="104">
        <v>38</v>
      </c>
      <c r="B2588" s="9" t="s">
        <v>13</v>
      </c>
      <c r="C2588" s="9" t="s">
        <v>549</v>
      </c>
      <c r="D2588" s="9" t="s">
        <v>228</v>
      </c>
      <c r="E2588" s="9" t="s">
        <v>223</v>
      </c>
      <c r="F2588" s="9" t="s">
        <v>5</v>
      </c>
      <c r="G2588" s="9" t="s">
        <v>518</v>
      </c>
      <c r="H2588" s="9" t="s">
        <v>2</v>
      </c>
      <c r="I2588" s="9">
        <v>13</v>
      </c>
      <c r="J2588" s="9" t="s">
        <v>615</v>
      </c>
      <c r="L2588" s="9" t="s">
        <v>50</v>
      </c>
      <c r="M2588" s="9">
        <v>147871</v>
      </c>
      <c r="N2588" s="17" t="str">
        <f t="shared" ref="N2588:N2651" si="253">CONCATENATE(ROUNDDOWN(M2588/5000,0),"_",ROUNDDOWN(M2588/5000,0)*5,"-",ROUNDUP((M2588+1)/5000,0)*5)</f>
        <v>29_145-150</v>
      </c>
      <c r="O2588" s="17" t="str">
        <f t="shared" ref="O2588:O2651" si="254">CONCATENATE(ROUNDDOWN(M2588/10000,0),"_",ROUNDDOWN(M2588/10000,0)*10,"-",ROUNDUP((M2588+1)/10000,0)*10)</f>
        <v>14_140-150</v>
      </c>
      <c r="P2588" s="17" t="str">
        <f t="shared" ref="P2588:P2651" si="255">IF(M2588&lt;20000,"01_&lt;20",IF(M2588&lt;80000,CONCATENATE(IF((ROUNDDOWN(M2588/10000,0)+1)&lt;10,0,),ROUNDDOWN(M2588/10000,0),"_",ROUNDDOWN(M2588/10000,0)*10,"-",ROUNDUP((M2588+1)/10000,0)*10),"08_80&gt;"))</f>
        <v>08_80&gt;</v>
      </c>
      <c r="Q2588" s="9" t="s">
        <v>1001</v>
      </c>
      <c r="R2588" s="9" t="s">
        <v>954</v>
      </c>
      <c r="S2588" s="9">
        <f t="shared" si="252"/>
        <v>5619098</v>
      </c>
      <c r="T2588" s="9">
        <f t="shared" ref="T2588:T2651" si="256">ROUND(S2588/72.3,0)</f>
        <v>77719</v>
      </c>
    </row>
    <row r="2589" spans="1:20" ht="14.45" x14ac:dyDescent="0.3">
      <c r="A2589" s="104">
        <v>109</v>
      </c>
      <c r="B2589" s="9" t="s">
        <v>13</v>
      </c>
      <c r="C2589" s="9" t="s">
        <v>550</v>
      </c>
      <c r="D2589" s="9" t="s">
        <v>228</v>
      </c>
      <c r="E2589" s="9" t="s">
        <v>223</v>
      </c>
      <c r="F2589" s="9" t="s">
        <v>5</v>
      </c>
      <c r="G2589" s="9" t="s">
        <v>518</v>
      </c>
      <c r="H2589" s="9" t="s">
        <v>2</v>
      </c>
      <c r="I2589" s="9">
        <v>13</v>
      </c>
      <c r="J2589" s="9" t="s">
        <v>709</v>
      </c>
      <c r="K2589" s="9" t="s">
        <v>7</v>
      </c>
      <c r="L2589" s="9" t="s">
        <v>50</v>
      </c>
      <c r="M2589" s="9">
        <v>154625</v>
      </c>
      <c r="N2589" s="17" t="str">
        <f t="shared" si="253"/>
        <v>30_150-155</v>
      </c>
      <c r="O2589" s="17" t="str">
        <f t="shared" si="254"/>
        <v>15_150-160</v>
      </c>
      <c r="P2589" s="17" t="str">
        <f t="shared" si="255"/>
        <v>08_80&gt;</v>
      </c>
      <c r="Q2589" s="9" t="s">
        <v>1001</v>
      </c>
      <c r="R2589" s="9" t="s">
        <v>954</v>
      </c>
      <c r="S2589" s="9">
        <f t="shared" si="252"/>
        <v>16854125</v>
      </c>
      <c r="T2589" s="9">
        <f t="shared" si="256"/>
        <v>233114</v>
      </c>
    </row>
    <row r="2590" spans="1:20" ht="14.45" x14ac:dyDescent="0.3">
      <c r="A2590" s="104">
        <v>99</v>
      </c>
      <c r="B2590" s="9" t="s">
        <v>13</v>
      </c>
      <c r="C2590" s="9" t="s">
        <v>358</v>
      </c>
      <c r="D2590" s="9" t="s">
        <v>225</v>
      </c>
      <c r="E2590" s="9" t="s">
        <v>223</v>
      </c>
      <c r="F2590" s="9" t="s">
        <v>5</v>
      </c>
      <c r="G2590" s="9" t="s">
        <v>350</v>
      </c>
      <c r="H2590" s="9" t="s">
        <v>1018</v>
      </c>
      <c r="I2590" s="9">
        <v>15</v>
      </c>
      <c r="J2590" s="9" t="s">
        <v>357</v>
      </c>
      <c r="K2590" s="9" t="s">
        <v>7</v>
      </c>
      <c r="L2590" s="9" t="s">
        <v>50</v>
      </c>
      <c r="M2590" s="9">
        <v>174618</v>
      </c>
      <c r="N2590" s="17" t="str">
        <f t="shared" si="253"/>
        <v>34_170-175</v>
      </c>
      <c r="O2590" s="17" t="str">
        <f t="shared" si="254"/>
        <v>17_170-180</v>
      </c>
      <c r="P2590" s="17" t="str">
        <f t="shared" si="255"/>
        <v>08_80&gt;</v>
      </c>
      <c r="Q2590" s="9" t="s">
        <v>1001</v>
      </c>
      <c r="R2590" s="9" t="s">
        <v>954</v>
      </c>
      <c r="S2590" s="9">
        <f t="shared" si="252"/>
        <v>17287182</v>
      </c>
      <c r="T2590" s="9">
        <f t="shared" si="256"/>
        <v>239103</v>
      </c>
    </row>
    <row r="2591" spans="1:20" ht="14.45" x14ac:dyDescent="0.3">
      <c r="A2591" s="104">
        <v>126</v>
      </c>
      <c r="B2591" s="9" t="s">
        <v>13</v>
      </c>
      <c r="C2591" s="9" t="s">
        <v>411</v>
      </c>
      <c r="D2591" s="9" t="s">
        <v>225</v>
      </c>
      <c r="E2591" s="9" t="s">
        <v>223</v>
      </c>
      <c r="F2591" s="9" t="s">
        <v>5</v>
      </c>
      <c r="G2591" s="9" t="s">
        <v>350</v>
      </c>
      <c r="H2591" s="9" t="s">
        <v>1029</v>
      </c>
      <c r="I2591" s="9">
        <v>15</v>
      </c>
      <c r="J2591" s="9" t="s">
        <v>709</v>
      </c>
      <c r="L2591" s="9" t="s">
        <v>50</v>
      </c>
      <c r="M2591" s="9">
        <v>231274</v>
      </c>
      <c r="N2591" s="17" t="str">
        <f t="shared" si="253"/>
        <v>46_230-235</v>
      </c>
      <c r="O2591" s="17" t="str">
        <f t="shared" si="254"/>
        <v>23_230-240</v>
      </c>
      <c r="P2591" s="17" t="str">
        <f t="shared" si="255"/>
        <v>08_80&gt;</v>
      </c>
      <c r="Q2591" s="9" t="s">
        <v>1001</v>
      </c>
      <c r="R2591" s="9" t="s">
        <v>954</v>
      </c>
      <c r="S2591" s="9">
        <f t="shared" si="252"/>
        <v>29140524</v>
      </c>
      <c r="T2591" s="9">
        <f t="shared" si="256"/>
        <v>403050</v>
      </c>
    </row>
    <row r="2592" spans="1:20" ht="14.45" x14ac:dyDescent="0.3">
      <c r="A2592" s="103">
        <v>188</v>
      </c>
      <c r="B2592" s="9" t="s">
        <v>14</v>
      </c>
      <c r="C2592" s="9" t="s">
        <v>313</v>
      </c>
      <c r="D2592" s="9" t="s">
        <v>228</v>
      </c>
      <c r="E2592" s="9" t="s">
        <v>227</v>
      </c>
      <c r="F2592" s="9" t="s">
        <v>5</v>
      </c>
      <c r="G2592" s="9" t="s">
        <v>182</v>
      </c>
      <c r="H2592" s="9" t="s">
        <v>2</v>
      </c>
      <c r="I2592" s="9">
        <v>14</v>
      </c>
      <c r="J2592" s="9" t="s">
        <v>8</v>
      </c>
      <c r="L2592" s="9" t="s">
        <v>50</v>
      </c>
      <c r="M2592" s="9">
        <v>53514</v>
      </c>
      <c r="N2592" s="17" t="str">
        <f t="shared" si="253"/>
        <v>10_50-55</v>
      </c>
      <c r="O2592" s="17" t="str">
        <f t="shared" si="254"/>
        <v>5_50-60</v>
      </c>
      <c r="P2592" s="17" t="str">
        <f t="shared" si="255"/>
        <v>05_50-60</v>
      </c>
      <c r="Q2592" s="9" t="s">
        <v>1001</v>
      </c>
      <c r="R2592" s="9" t="s">
        <v>954</v>
      </c>
      <c r="S2592" s="9">
        <f t="shared" si="252"/>
        <v>10060632</v>
      </c>
      <c r="T2592" s="9">
        <f t="shared" si="256"/>
        <v>139151</v>
      </c>
    </row>
    <row r="2593" spans="1:20" ht="14.45" x14ac:dyDescent="0.3">
      <c r="A2593" s="104">
        <v>28</v>
      </c>
      <c r="B2593" s="9" t="s">
        <v>14</v>
      </c>
      <c r="C2593" s="9" t="s">
        <v>843</v>
      </c>
      <c r="D2593" s="9" t="s">
        <v>228</v>
      </c>
      <c r="E2593" s="9" t="s">
        <v>227</v>
      </c>
      <c r="F2593" s="9" t="s">
        <v>5</v>
      </c>
      <c r="G2593" s="9" t="s">
        <v>518</v>
      </c>
      <c r="H2593" s="9" t="s">
        <v>2</v>
      </c>
      <c r="I2593" s="9">
        <v>13</v>
      </c>
      <c r="J2593" s="9" t="s">
        <v>52</v>
      </c>
      <c r="K2593" s="9" t="s">
        <v>7</v>
      </c>
      <c r="L2593" s="9" t="s">
        <v>50</v>
      </c>
      <c r="M2593" s="9">
        <v>153990</v>
      </c>
      <c r="N2593" s="17" t="str">
        <f t="shared" si="253"/>
        <v>30_150-155</v>
      </c>
      <c r="O2593" s="17" t="str">
        <f t="shared" si="254"/>
        <v>15_150-160</v>
      </c>
      <c r="P2593" s="17" t="str">
        <f t="shared" si="255"/>
        <v>08_80&gt;</v>
      </c>
      <c r="Q2593" s="9" t="s">
        <v>1001</v>
      </c>
      <c r="R2593" s="9" t="s">
        <v>954</v>
      </c>
      <c r="S2593" s="9">
        <f t="shared" si="252"/>
        <v>4311720</v>
      </c>
      <c r="T2593" s="9">
        <f t="shared" si="256"/>
        <v>59637</v>
      </c>
    </row>
    <row r="2594" spans="1:20" ht="14.45" x14ac:dyDescent="0.3">
      <c r="A2594" s="104">
        <v>26</v>
      </c>
      <c r="B2594" s="9" t="s">
        <v>14</v>
      </c>
      <c r="C2594" s="9" t="s">
        <v>212</v>
      </c>
      <c r="D2594" s="9" t="s">
        <v>228</v>
      </c>
      <c r="E2594" s="9" t="s">
        <v>227</v>
      </c>
      <c r="F2594" s="9" t="s">
        <v>5</v>
      </c>
      <c r="G2594" s="9" t="s">
        <v>93</v>
      </c>
      <c r="H2594" s="9" t="s">
        <v>2</v>
      </c>
      <c r="I2594" s="9">
        <v>13</v>
      </c>
      <c r="J2594" s="9" t="s">
        <v>8</v>
      </c>
      <c r="K2594" s="9" t="s">
        <v>7</v>
      </c>
      <c r="L2594" s="9" t="s">
        <v>50</v>
      </c>
      <c r="M2594" s="9">
        <v>157500</v>
      </c>
      <c r="N2594" s="17" t="str">
        <f t="shared" si="253"/>
        <v>31_155-160</v>
      </c>
      <c r="O2594" s="17" t="str">
        <f t="shared" si="254"/>
        <v>15_150-160</v>
      </c>
      <c r="P2594" s="17" t="str">
        <f t="shared" si="255"/>
        <v>08_80&gt;</v>
      </c>
      <c r="Q2594" s="9" t="s">
        <v>1001</v>
      </c>
      <c r="R2594" s="9" t="s">
        <v>954</v>
      </c>
      <c r="S2594" s="9">
        <f t="shared" si="252"/>
        <v>4095000</v>
      </c>
      <c r="T2594" s="9">
        <f t="shared" si="256"/>
        <v>56639</v>
      </c>
    </row>
    <row r="2595" spans="1:20" ht="14.45" x14ac:dyDescent="0.3">
      <c r="A2595" s="104">
        <v>3</v>
      </c>
      <c r="B2595" s="9" t="s">
        <v>14</v>
      </c>
      <c r="C2595" s="9" t="s">
        <v>134</v>
      </c>
      <c r="D2595" s="9" t="s">
        <v>228</v>
      </c>
      <c r="E2595" s="9" t="s">
        <v>227</v>
      </c>
      <c r="F2595" s="9" t="s">
        <v>1</v>
      </c>
      <c r="G2595" s="9" t="s">
        <v>97</v>
      </c>
      <c r="H2595" s="9" t="s">
        <v>2</v>
      </c>
      <c r="I2595" s="9">
        <v>13</v>
      </c>
      <c r="J2595" s="9" t="s">
        <v>8</v>
      </c>
      <c r="L2595" s="9" t="s">
        <v>50</v>
      </c>
      <c r="M2595" s="9">
        <v>96651</v>
      </c>
      <c r="N2595" s="17" t="str">
        <f t="shared" si="253"/>
        <v>19_95-100</v>
      </c>
      <c r="O2595" s="17" t="str">
        <f t="shared" si="254"/>
        <v>9_90-100</v>
      </c>
      <c r="P2595" s="17" t="str">
        <f t="shared" si="255"/>
        <v>08_80&gt;</v>
      </c>
      <c r="Q2595" s="9" t="s">
        <v>1001</v>
      </c>
      <c r="R2595" s="9" t="s">
        <v>954</v>
      </c>
      <c r="S2595" s="9">
        <f t="shared" si="252"/>
        <v>289953</v>
      </c>
      <c r="T2595" s="9">
        <f t="shared" si="256"/>
        <v>4010</v>
      </c>
    </row>
    <row r="2596" spans="1:20" ht="14.45" x14ac:dyDescent="0.3">
      <c r="A2596" s="104">
        <v>2</v>
      </c>
      <c r="B2596" s="9" t="s">
        <v>14</v>
      </c>
      <c r="C2596" s="9" t="s">
        <v>711</v>
      </c>
      <c r="D2596" s="9" t="s">
        <v>228</v>
      </c>
      <c r="E2596" s="9" t="s">
        <v>227</v>
      </c>
      <c r="F2596" s="9" t="s">
        <v>1</v>
      </c>
      <c r="G2596" s="9" t="s">
        <v>97</v>
      </c>
      <c r="H2596" s="9" t="s">
        <v>2</v>
      </c>
      <c r="I2596" s="9">
        <v>14</v>
      </c>
      <c r="J2596" s="9" t="s">
        <v>8</v>
      </c>
      <c r="L2596" s="9" t="s">
        <v>50</v>
      </c>
      <c r="M2596" s="9">
        <v>102350</v>
      </c>
      <c r="N2596" s="17" t="str">
        <f t="shared" si="253"/>
        <v>20_100-105</v>
      </c>
      <c r="O2596" s="17" t="str">
        <f t="shared" si="254"/>
        <v>10_100-110</v>
      </c>
      <c r="P2596" s="17" t="str">
        <f t="shared" si="255"/>
        <v>08_80&gt;</v>
      </c>
      <c r="Q2596" s="9" t="s">
        <v>1001</v>
      </c>
      <c r="R2596" s="9" t="s">
        <v>954</v>
      </c>
      <c r="S2596" s="9">
        <f t="shared" si="252"/>
        <v>204700</v>
      </c>
      <c r="T2596" s="9">
        <f t="shared" si="256"/>
        <v>2831</v>
      </c>
    </row>
    <row r="2597" spans="1:20" ht="14.45" x14ac:dyDescent="0.3">
      <c r="A2597" s="104">
        <v>2</v>
      </c>
      <c r="B2597" s="9" t="s">
        <v>14</v>
      </c>
      <c r="C2597" s="9" t="s">
        <v>135</v>
      </c>
      <c r="D2597" s="9" t="s">
        <v>228</v>
      </c>
      <c r="E2597" s="9" t="s">
        <v>227</v>
      </c>
      <c r="F2597" s="9" t="s">
        <v>5</v>
      </c>
      <c r="G2597" s="9" t="s">
        <v>93</v>
      </c>
      <c r="H2597" s="9" t="s">
        <v>2</v>
      </c>
      <c r="I2597" s="9">
        <v>13</v>
      </c>
      <c r="J2597" s="9" t="s">
        <v>8</v>
      </c>
      <c r="L2597" s="9" t="s">
        <v>50</v>
      </c>
      <c r="M2597" s="9">
        <v>99190</v>
      </c>
      <c r="N2597" s="17" t="str">
        <f t="shared" si="253"/>
        <v>19_95-100</v>
      </c>
      <c r="O2597" s="17" t="str">
        <f t="shared" si="254"/>
        <v>9_90-100</v>
      </c>
      <c r="P2597" s="17" t="str">
        <f t="shared" si="255"/>
        <v>08_80&gt;</v>
      </c>
      <c r="Q2597" s="9" t="s">
        <v>1001</v>
      </c>
      <c r="R2597" s="9" t="s">
        <v>954</v>
      </c>
      <c r="S2597" s="9">
        <f t="shared" si="252"/>
        <v>198380</v>
      </c>
      <c r="T2597" s="9">
        <f t="shared" si="256"/>
        <v>2744</v>
      </c>
    </row>
    <row r="2598" spans="1:20" ht="14.45" x14ac:dyDescent="0.3">
      <c r="A2598" s="104">
        <v>308</v>
      </c>
      <c r="B2598" s="9" t="s">
        <v>14</v>
      </c>
      <c r="C2598" s="9" t="s">
        <v>490</v>
      </c>
      <c r="D2598" s="9" t="s">
        <v>228</v>
      </c>
      <c r="E2598" s="9" t="s">
        <v>227</v>
      </c>
      <c r="F2598" s="9" t="s">
        <v>5</v>
      </c>
      <c r="G2598" s="9" t="s">
        <v>169</v>
      </c>
      <c r="H2598" s="9" t="s">
        <v>2</v>
      </c>
      <c r="I2598" s="9">
        <v>13</v>
      </c>
      <c r="J2598" s="9" t="s">
        <v>8</v>
      </c>
      <c r="L2598" s="9" t="s">
        <v>50</v>
      </c>
      <c r="M2598" s="9">
        <v>110999</v>
      </c>
      <c r="N2598" s="17" t="str">
        <f t="shared" si="253"/>
        <v>22_110-115</v>
      </c>
      <c r="O2598" s="17" t="str">
        <f t="shared" si="254"/>
        <v>11_110-120</v>
      </c>
      <c r="P2598" s="17" t="str">
        <f t="shared" si="255"/>
        <v>08_80&gt;</v>
      </c>
      <c r="Q2598" s="9" t="s">
        <v>1001</v>
      </c>
      <c r="R2598" s="9" t="s">
        <v>954</v>
      </c>
      <c r="S2598" s="9">
        <f t="shared" si="252"/>
        <v>34187692</v>
      </c>
      <c r="T2598" s="9">
        <f t="shared" si="256"/>
        <v>472859</v>
      </c>
    </row>
    <row r="2599" spans="1:20" ht="14.45" x14ac:dyDescent="0.3">
      <c r="A2599" s="104">
        <v>21</v>
      </c>
      <c r="B2599" s="9" t="s">
        <v>14</v>
      </c>
      <c r="C2599" s="9" t="s">
        <v>980</v>
      </c>
      <c r="D2599" s="9" t="s">
        <v>228</v>
      </c>
      <c r="E2599" s="9" t="s">
        <v>227</v>
      </c>
      <c r="F2599" s="9" t="s">
        <v>5</v>
      </c>
      <c r="G2599" s="9" t="s">
        <v>518</v>
      </c>
      <c r="H2599" s="9" t="s">
        <v>2</v>
      </c>
      <c r="I2599" s="9">
        <v>13</v>
      </c>
      <c r="J2599" s="9" t="s">
        <v>8</v>
      </c>
      <c r="L2599" s="9" t="s">
        <v>50</v>
      </c>
      <c r="M2599" s="9">
        <v>105530</v>
      </c>
      <c r="N2599" s="17" t="str">
        <f t="shared" si="253"/>
        <v>21_105-110</v>
      </c>
      <c r="O2599" s="17" t="str">
        <f t="shared" si="254"/>
        <v>10_100-110</v>
      </c>
      <c r="P2599" s="17" t="str">
        <f t="shared" si="255"/>
        <v>08_80&gt;</v>
      </c>
      <c r="Q2599" s="9" t="s">
        <v>1001</v>
      </c>
      <c r="R2599" s="9" t="s">
        <v>954</v>
      </c>
      <c r="S2599" s="9">
        <f t="shared" si="252"/>
        <v>2216130</v>
      </c>
      <c r="T2599" s="9">
        <f t="shared" si="256"/>
        <v>30652</v>
      </c>
    </row>
    <row r="2600" spans="1:20" ht="14.45" x14ac:dyDescent="0.3">
      <c r="A2600" s="104">
        <v>98</v>
      </c>
      <c r="B2600" s="9" t="s">
        <v>14</v>
      </c>
      <c r="C2600" s="9" t="s">
        <v>519</v>
      </c>
      <c r="D2600" s="9" t="s">
        <v>228</v>
      </c>
      <c r="E2600" s="9" t="s">
        <v>227</v>
      </c>
      <c r="F2600" s="9" t="s">
        <v>1</v>
      </c>
      <c r="G2600" s="9" t="s">
        <v>303</v>
      </c>
      <c r="H2600" s="9" t="s">
        <v>2</v>
      </c>
      <c r="I2600" s="9">
        <v>13</v>
      </c>
      <c r="J2600" s="9" t="s">
        <v>8</v>
      </c>
      <c r="L2600" s="9" t="s">
        <v>50</v>
      </c>
      <c r="M2600" s="9">
        <v>106083</v>
      </c>
      <c r="N2600" s="17" t="str">
        <f t="shared" si="253"/>
        <v>21_105-110</v>
      </c>
      <c r="O2600" s="17" t="str">
        <f t="shared" si="254"/>
        <v>10_100-110</v>
      </c>
      <c r="P2600" s="17" t="str">
        <f t="shared" si="255"/>
        <v>08_80&gt;</v>
      </c>
      <c r="Q2600" s="9" t="s">
        <v>1001</v>
      </c>
      <c r="R2600" s="9" t="s">
        <v>954</v>
      </c>
      <c r="S2600" s="9">
        <f t="shared" si="252"/>
        <v>10396134</v>
      </c>
      <c r="T2600" s="9">
        <f t="shared" si="256"/>
        <v>143792</v>
      </c>
    </row>
    <row r="2601" spans="1:20" ht="14.45" x14ac:dyDescent="0.3">
      <c r="A2601" s="104">
        <v>699</v>
      </c>
      <c r="B2601" s="9" t="s">
        <v>14</v>
      </c>
      <c r="C2601" s="9" t="s">
        <v>462</v>
      </c>
      <c r="D2601" s="9" t="s">
        <v>228</v>
      </c>
      <c r="E2601" s="9" t="s">
        <v>227</v>
      </c>
      <c r="F2601" s="9" t="s">
        <v>5</v>
      </c>
      <c r="G2601" s="9" t="s">
        <v>169</v>
      </c>
      <c r="H2601" s="9" t="s">
        <v>2</v>
      </c>
      <c r="I2601" s="9">
        <v>14</v>
      </c>
      <c r="J2601" s="9" t="s">
        <v>8</v>
      </c>
      <c r="L2601" s="9" t="s">
        <v>50</v>
      </c>
      <c r="M2601" s="9">
        <v>114999</v>
      </c>
      <c r="N2601" s="17" t="str">
        <f t="shared" si="253"/>
        <v>22_110-115</v>
      </c>
      <c r="O2601" s="17" t="str">
        <f t="shared" si="254"/>
        <v>11_110-120</v>
      </c>
      <c r="P2601" s="17" t="str">
        <f t="shared" si="255"/>
        <v>08_80&gt;</v>
      </c>
      <c r="Q2601" s="9" t="s">
        <v>1001</v>
      </c>
      <c r="R2601" s="9" t="s">
        <v>954</v>
      </c>
      <c r="S2601" s="9">
        <f t="shared" si="252"/>
        <v>80384301</v>
      </c>
      <c r="T2601" s="9">
        <f t="shared" si="256"/>
        <v>1111816</v>
      </c>
    </row>
    <row r="2602" spans="1:20" ht="14.45" x14ac:dyDescent="0.3">
      <c r="A2602" s="104">
        <v>131</v>
      </c>
      <c r="B2602" s="9" t="s">
        <v>14</v>
      </c>
      <c r="C2602" s="9" t="s">
        <v>916</v>
      </c>
      <c r="D2602" s="9" t="s">
        <v>228</v>
      </c>
      <c r="E2602" s="9" t="s">
        <v>227</v>
      </c>
      <c r="F2602" s="9" t="s">
        <v>5</v>
      </c>
      <c r="G2602" s="9" t="s">
        <v>518</v>
      </c>
      <c r="H2602" s="9" t="s">
        <v>2</v>
      </c>
      <c r="I2602" s="9">
        <v>14</v>
      </c>
      <c r="J2602" s="9" t="s">
        <v>8</v>
      </c>
      <c r="L2602" s="9" t="s">
        <v>50</v>
      </c>
      <c r="M2602" s="9">
        <v>109403</v>
      </c>
      <c r="N2602" s="17" t="str">
        <f t="shared" si="253"/>
        <v>21_105-110</v>
      </c>
      <c r="O2602" s="17" t="str">
        <f t="shared" si="254"/>
        <v>10_100-110</v>
      </c>
      <c r="P2602" s="17" t="str">
        <f t="shared" si="255"/>
        <v>08_80&gt;</v>
      </c>
      <c r="Q2602" s="9" t="s">
        <v>1001</v>
      </c>
      <c r="R2602" s="9" t="s">
        <v>954</v>
      </c>
      <c r="S2602" s="9">
        <f t="shared" si="252"/>
        <v>14331793</v>
      </c>
      <c r="T2602" s="9">
        <f t="shared" si="256"/>
        <v>198227</v>
      </c>
    </row>
    <row r="2603" spans="1:20" ht="14.45" x14ac:dyDescent="0.3">
      <c r="A2603" s="104">
        <v>14</v>
      </c>
      <c r="B2603" s="9" t="s">
        <v>14</v>
      </c>
      <c r="C2603" s="9" t="s">
        <v>520</v>
      </c>
      <c r="D2603" s="9" t="s">
        <v>228</v>
      </c>
      <c r="E2603" s="9" t="s">
        <v>227</v>
      </c>
      <c r="F2603" s="9" t="s">
        <v>1</v>
      </c>
      <c r="G2603" s="9" t="s">
        <v>303</v>
      </c>
      <c r="H2603" s="9" t="s">
        <v>2</v>
      </c>
      <c r="I2603" s="9">
        <v>14</v>
      </c>
      <c r="J2603" s="9" t="s">
        <v>8</v>
      </c>
      <c r="L2603" s="9" t="s">
        <v>50</v>
      </c>
      <c r="M2603" s="9">
        <v>87866</v>
      </c>
      <c r="N2603" s="17" t="str">
        <f t="shared" si="253"/>
        <v>17_85-90</v>
      </c>
      <c r="O2603" s="17" t="str">
        <f t="shared" si="254"/>
        <v>8_80-90</v>
      </c>
      <c r="P2603" s="17" t="str">
        <f t="shared" si="255"/>
        <v>08_80&gt;</v>
      </c>
      <c r="Q2603" s="9" t="s">
        <v>1001</v>
      </c>
      <c r="R2603" s="9" t="s">
        <v>954</v>
      </c>
      <c r="S2603" s="9">
        <f t="shared" si="252"/>
        <v>1230124</v>
      </c>
      <c r="T2603" s="9">
        <f t="shared" si="256"/>
        <v>17014</v>
      </c>
    </row>
    <row r="2604" spans="1:20" ht="14.45" x14ac:dyDescent="0.3">
      <c r="A2604" s="104">
        <v>243</v>
      </c>
      <c r="B2604" s="9" t="s">
        <v>14</v>
      </c>
      <c r="C2604" s="9" t="s">
        <v>491</v>
      </c>
      <c r="D2604" s="9" t="s">
        <v>222</v>
      </c>
      <c r="E2604" s="9" t="s">
        <v>227</v>
      </c>
      <c r="F2604" s="9" t="s">
        <v>5</v>
      </c>
      <c r="G2604" s="9" t="s">
        <v>169</v>
      </c>
      <c r="H2604" s="9" t="s">
        <v>174</v>
      </c>
      <c r="I2604" s="9">
        <v>15</v>
      </c>
      <c r="J2604" s="9" t="s">
        <v>8</v>
      </c>
      <c r="L2604" s="9" t="s">
        <v>50</v>
      </c>
      <c r="M2604" s="9">
        <v>106900</v>
      </c>
      <c r="N2604" s="17" t="str">
        <f t="shared" si="253"/>
        <v>21_105-110</v>
      </c>
      <c r="O2604" s="17" t="str">
        <f t="shared" si="254"/>
        <v>10_100-110</v>
      </c>
      <c r="P2604" s="17" t="str">
        <f t="shared" si="255"/>
        <v>08_80&gt;</v>
      </c>
      <c r="Q2604" s="9" t="s">
        <v>1001</v>
      </c>
      <c r="R2604" s="9" t="s">
        <v>954</v>
      </c>
      <c r="S2604" s="9">
        <f t="shared" si="252"/>
        <v>25976700</v>
      </c>
      <c r="T2604" s="9">
        <f t="shared" si="256"/>
        <v>359290</v>
      </c>
    </row>
    <row r="2605" spans="1:20" ht="14.45" x14ac:dyDescent="0.3">
      <c r="A2605" s="104">
        <v>153</v>
      </c>
      <c r="B2605" s="9" t="s">
        <v>14</v>
      </c>
      <c r="C2605" s="9" t="s">
        <v>917</v>
      </c>
      <c r="D2605" s="9" t="s">
        <v>224</v>
      </c>
      <c r="E2605" s="9" t="s">
        <v>227</v>
      </c>
      <c r="F2605" s="9" t="s">
        <v>5</v>
      </c>
      <c r="G2605" s="9" t="s">
        <v>518</v>
      </c>
      <c r="H2605" s="9" t="s">
        <v>2</v>
      </c>
      <c r="I2605" s="9">
        <v>15</v>
      </c>
      <c r="J2605" s="9" t="s">
        <v>8</v>
      </c>
      <c r="L2605" s="9" t="s">
        <v>50</v>
      </c>
      <c r="M2605" s="9">
        <v>92130</v>
      </c>
      <c r="N2605" s="17" t="str">
        <f t="shared" si="253"/>
        <v>18_90-95</v>
      </c>
      <c r="O2605" s="17" t="str">
        <f t="shared" si="254"/>
        <v>9_90-100</v>
      </c>
      <c r="P2605" s="17" t="str">
        <f t="shared" si="255"/>
        <v>08_80&gt;</v>
      </c>
      <c r="Q2605" s="9" t="s">
        <v>1001</v>
      </c>
      <c r="R2605" s="9" t="s">
        <v>954</v>
      </c>
      <c r="S2605" s="9">
        <f t="shared" si="252"/>
        <v>14095890</v>
      </c>
      <c r="T2605" s="9">
        <f t="shared" si="256"/>
        <v>194964</v>
      </c>
    </row>
    <row r="2606" spans="1:20" ht="14.45" x14ac:dyDescent="0.3">
      <c r="A2606" s="104">
        <v>49</v>
      </c>
      <c r="B2606" s="9" t="s">
        <v>14</v>
      </c>
      <c r="C2606" s="9" t="s">
        <v>521</v>
      </c>
      <c r="D2606" s="9" t="s">
        <v>224</v>
      </c>
      <c r="E2606" s="9" t="s">
        <v>227</v>
      </c>
      <c r="F2606" s="9" t="s">
        <v>1</v>
      </c>
      <c r="G2606" s="9" t="s">
        <v>303</v>
      </c>
      <c r="H2606" s="9" t="s">
        <v>2</v>
      </c>
      <c r="I2606" s="9">
        <v>15</v>
      </c>
      <c r="J2606" s="9" t="s">
        <v>8</v>
      </c>
      <c r="L2606" s="9" t="s">
        <v>50</v>
      </c>
      <c r="M2606" s="9">
        <v>103167</v>
      </c>
      <c r="N2606" s="17" t="str">
        <f t="shared" si="253"/>
        <v>20_100-105</v>
      </c>
      <c r="O2606" s="17" t="str">
        <f t="shared" si="254"/>
        <v>10_100-110</v>
      </c>
      <c r="P2606" s="17" t="str">
        <f t="shared" si="255"/>
        <v>08_80&gt;</v>
      </c>
      <c r="Q2606" s="9" t="s">
        <v>1001</v>
      </c>
      <c r="R2606" s="9" t="s">
        <v>954</v>
      </c>
      <c r="S2606" s="9">
        <f t="shared" si="252"/>
        <v>5055183</v>
      </c>
      <c r="T2606" s="9">
        <f t="shared" si="256"/>
        <v>69920</v>
      </c>
    </row>
    <row r="2607" spans="1:20" ht="14.45" x14ac:dyDescent="0.3">
      <c r="A2607" s="104">
        <v>22</v>
      </c>
      <c r="B2607" s="9" t="s">
        <v>14</v>
      </c>
      <c r="C2607" s="9" t="s">
        <v>492</v>
      </c>
      <c r="D2607" s="9" t="s">
        <v>228</v>
      </c>
      <c r="E2607" s="9" t="s">
        <v>227</v>
      </c>
      <c r="F2607" s="9" t="s">
        <v>5</v>
      </c>
      <c r="G2607" s="9" t="s">
        <v>169</v>
      </c>
      <c r="H2607" s="9" t="s">
        <v>2</v>
      </c>
      <c r="I2607" s="9">
        <v>13</v>
      </c>
      <c r="J2607" s="9" t="s">
        <v>8</v>
      </c>
      <c r="K2607" s="9" t="s">
        <v>7</v>
      </c>
      <c r="L2607" s="9" t="s">
        <v>50</v>
      </c>
      <c r="M2607" s="9">
        <v>167999</v>
      </c>
      <c r="N2607" s="17" t="str">
        <f t="shared" si="253"/>
        <v>33_165-170</v>
      </c>
      <c r="O2607" s="17" t="str">
        <f t="shared" si="254"/>
        <v>16_160-170</v>
      </c>
      <c r="P2607" s="17" t="str">
        <f t="shared" si="255"/>
        <v>08_80&gt;</v>
      </c>
      <c r="Q2607" s="9" t="s">
        <v>1001</v>
      </c>
      <c r="R2607" s="9" t="s">
        <v>954</v>
      </c>
      <c r="S2607" s="9">
        <f t="shared" si="252"/>
        <v>3695978</v>
      </c>
      <c r="T2607" s="9">
        <f t="shared" si="256"/>
        <v>51120</v>
      </c>
    </row>
    <row r="2608" spans="1:20" ht="14.45" x14ac:dyDescent="0.3">
      <c r="A2608" s="104">
        <v>27</v>
      </c>
      <c r="B2608" s="9" t="s">
        <v>14</v>
      </c>
      <c r="C2608" s="9" t="s">
        <v>1030</v>
      </c>
      <c r="D2608" s="9" t="s">
        <v>228</v>
      </c>
      <c r="E2608" s="9" t="s">
        <v>227</v>
      </c>
      <c r="F2608" s="9" t="s">
        <v>5</v>
      </c>
      <c r="G2608" s="9" t="s">
        <v>518</v>
      </c>
      <c r="H2608" s="9" t="s">
        <v>2</v>
      </c>
      <c r="I2608" s="9">
        <v>13</v>
      </c>
      <c r="J2608" s="9" t="s">
        <v>52</v>
      </c>
      <c r="K2608" s="9" t="s">
        <v>7</v>
      </c>
      <c r="L2608" s="9" t="s">
        <v>50</v>
      </c>
      <c r="M2608" s="9">
        <v>143520</v>
      </c>
      <c r="N2608" s="17" t="str">
        <f t="shared" si="253"/>
        <v>28_140-145</v>
      </c>
      <c r="O2608" s="17" t="str">
        <f t="shared" si="254"/>
        <v>14_140-150</v>
      </c>
      <c r="P2608" s="17" t="str">
        <f t="shared" si="255"/>
        <v>08_80&gt;</v>
      </c>
      <c r="Q2608" s="9" t="s">
        <v>1001</v>
      </c>
      <c r="R2608" s="9" t="s">
        <v>954</v>
      </c>
      <c r="S2608" s="9">
        <f t="shared" si="252"/>
        <v>3875040</v>
      </c>
      <c r="T2608" s="9">
        <f t="shared" si="256"/>
        <v>53597</v>
      </c>
    </row>
    <row r="2609" spans="1:20" ht="14.45" x14ac:dyDescent="0.3">
      <c r="A2609" s="104">
        <v>2</v>
      </c>
      <c r="B2609" s="9" t="s">
        <v>14</v>
      </c>
      <c r="C2609" s="9" t="s">
        <v>1031</v>
      </c>
      <c r="D2609" s="9" t="s">
        <v>228</v>
      </c>
      <c r="E2609" s="9" t="s">
        <v>227</v>
      </c>
      <c r="F2609" s="9" t="s">
        <v>5</v>
      </c>
      <c r="G2609" s="9" t="s">
        <v>67</v>
      </c>
      <c r="H2609" s="9" t="s">
        <v>2</v>
      </c>
      <c r="I2609" s="9">
        <v>14</v>
      </c>
      <c r="J2609" s="9" t="s">
        <v>52</v>
      </c>
      <c r="K2609" s="9" t="s">
        <v>7</v>
      </c>
      <c r="L2609" s="9" t="s">
        <v>50</v>
      </c>
      <c r="M2609" s="9">
        <v>152400</v>
      </c>
      <c r="N2609" s="17" t="str">
        <f t="shared" si="253"/>
        <v>30_150-155</v>
      </c>
      <c r="O2609" s="17" t="str">
        <f t="shared" si="254"/>
        <v>15_150-160</v>
      </c>
      <c r="P2609" s="17" t="str">
        <f t="shared" si="255"/>
        <v>08_80&gt;</v>
      </c>
      <c r="Q2609" s="9" t="s">
        <v>1001</v>
      </c>
      <c r="R2609" s="9" t="s">
        <v>954</v>
      </c>
      <c r="S2609" s="9">
        <f t="shared" si="252"/>
        <v>304800</v>
      </c>
      <c r="T2609" s="9">
        <f t="shared" si="256"/>
        <v>4216</v>
      </c>
    </row>
    <row r="2610" spans="1:20" ht="14.45" x14ac:dyDescent="0.3">
      <c r="A2610" s="104">
        <v>16</v>
      </c>
      <c r="B2610" s="9" t="s">
        <v>14</v>
      </c>
      <c r="C2610" s="9" t="s">
        <v>493</v>
      </c>
      <c r="D2610" s="9" t="s">
        <v>228</v>
      </c>
      <c r="E2610" s="9" t="s">
        <v>227</v>
      </c>
      <c r="F2610" s="9" t="s">
        <v>5</v>
      </c>
      <c r="G2610" s="9" t="s">
        <v>169</v>
      </c>
      <c r="H2610" s="9" t="s">
        <v>2</v>
      </c>
      <c r="I2610" s="9">
        <v>14</v>
      </c>
      <c r="J2610" s="9" t="s">
        <v>52</v>
      </c>
      <c r="K2610" s="9" t="s">
        <v>7</v>
      </c>
      <c r="L2610" s="9" t="s">
        <v>50</v>
      </c>
      <c r="M2610" s="9">
        <v>164432</v>
      </c>
      <c r="N2610" s="17" t="str">
        <f t="shared" si="253"/>
        <v>32_160-165</v>
      </c>
      <c r="O2610" s="17" t="str">
        <f t="shared" si="254"/>
        <v>16_160-170</v>
      </c>
      <c r="P2610" s="17" t="str">
        <f t="shared" si="255"/>
        <v>08_80&gt;</v>
      </c>
      <c r="Q2610" s="9" t="s">
        <v>1001</v>
      </c>
      <c r="R2610" s="9" t="s">
        <v>954</v>
      </c>
      <c r="S2610" s="9">
        <f t="shared" si="252"/>
        <v>2630912</v>
      </c>
      <c r="T2610" s="9">
        <f t="shared" si="256"/>
        <v>36389</v>
      </c>
    </row>
    <row r="2611" spans="1:20" ht="14.45" x14ac:dyDescent="0.3">
      <c r="A2611" s="104">
        <v>77</v>
      </c>
      <c r="B2611" s="9" t="s">
        <v>14</v>
      </c>
      <c r="C2611" s="9" t="s">
        <v>981</v>
      </c>
      <c r="D2611" s="9" t="s">
        <v>228</v>
      </c>
      <c r="E2611" s="9" t="s">
        <v>227</v>
      </c>
      <c r="F2611" s="9" t="s">
        <v>5</v>
      </c>
      <c r="G2611" s="9" t="s">
        <v>518</v>
      </c>
      <c r="H2611" s="9" t="s">
        <v>2</v>
      </c>
      <c r="I2611" s="9">
        <v>14</v>
      </c>
      <c r="J2611" s="9" t="s">
        <v>52</v>
      </c>
      <c r="K2611" s="9" t="s">
        <v>7</v>
      </c>
      <c r="L2611" s="9" t="s">
        <v>50</v>
      </c>
      <c r="M2611" s="9">
        <v>130990</v>
      </c>
      <c r="N2611" s="17" t="str">
        <f t="shared" si="253"/>
        <v>26_130-135</v>
      </c>
      <c r="O2611" s="17" t="str">
        <f t="shared" si="254"/>
        <v>13_130-140</v>
      </c>
      <c r="P2611" s="17" t="str">
        <f t="shared" si="255"/>
        <v>08_80&gt;</v>
      </c>
      <c r="Q2611" s="9" t="s">
        <v>1001</v>
      </c>
      <c r="R2611" s="9" t="s">
        <v>954</v>
      </c>
      <c r="S2611" s="9">
        <f t="shared" si="252"/>
        <v>10086230</v>
      </c>
      <c r="T2611" s="9">
        <f t="shared" si="256"/>
        <v>139505</v>
      </c>
    </row>
    <row r="2612" spans="1:20" ht="14.45" x14ac:dyDescent="0.3">
      <c r="A2612" s="104">
        <v>3</v>
      </c>
      <c r="B2612" s="9" t="s">
        <v>14</v>
      </c>
      <c r="C2612" s="9" t="s">
        <v>137</v>
      </c>
      <c r="D2612" s="9" t="s">
        <v>228</v>
      </c>
      <c r="E2612" s="9" t="s">
        <v>227</v>
      </c>
      <c r="F2612" s="9" t="s">
        <v>5</v>
      </c>
      <c r="G2612" s="9" t="s">
        <v>93</v>
      </c>
      <c r="H2612" s="9" t="s">
        <v>2</v>
      </c>
      <c r="I2612" s="9">
        <v>13</v>
      </c>
      <c r="J2612" s="9" t="s">
        <v>8</v>
      </c>
      <c r="K2612" s="9" t="s">
        <v>7</v>
      </c>
      <c r="L2612" s="9" t="s">
        <v>50</v>
      </c>
      <c r="M2612" s="9">
        <v>89200</v>
      </c>
      <c r="N2612" s="17" t="str">
        <f t="shared" si="253"/>
        <v>17_85-90</v>
      </c>
      <c r="O2612" s="17" t="str">
        <f t="shared" si="254"/>
        <v>8_80-90</v>
      </c>
      <c r="P2612" s="17" t="str">
        <f t="shared" si="255"/>
        <v>08_80&gt;</v>
      </c>
      <c r="Q2612" s="9" t="s">
        <v>1001</v>
      </c>
      <c r="R2612" s="9" t="s">
        <v>954</v>
      </c>
      <c r="S2612" s="9">
        <f t="shared" si="252"/>
        <v>267600</v>
      </c>
      <c r="T2612" s="9">
        <f t="shared" si="256"/>
        <v>3701</v>
      </c>
    </row>
    <row r="2613" spans="1:20" ht="14.45" x14ac:dyDescent="0.3">
      <c r="A2613" s="104">
        <v>87</v>
      </c>
      <c r="B2613" s="9" t="s">
        <v>14</v>
      </c>
      <c r="C2613" s="9" t="s">
        <v>494</v>
      </c>
      <c r="D2613" s="9" t="s">
        <v>228</v>
      </c>
      <c r="E2613" s="9" t="s">
        <v>227</v>
      </c>
      <c r="F2613" s="9" t="s">
        <v>5</v>
      </c>
      <c r="G2613" s="9" t="s">
        <v>169</v>
      </c>
      <c r="H2613" s="9" t="s">
        <v>2</v>
      </c>
      <c r="I2613" s="9">
        <v>13</v>
      </c>
      <c r="J2613" s="9" t="s">
        <v>8</v>
      </c>
      <c r="K2613" s="9" t="s">
        <v>7</v>
      </c>
      <c r="L2613" s="9" t="s">
        <v>50</v>
      </c>
      <c r="M2613" s="9">
        <v>74639</v>
      </c>
      <c r="N2613" s="17" t="str">
        <f t="shared" si="253"/>
        <v>14_70-75</v>
      </c>
      <c r="O2613" s="17" t="str">
        <f t="shared" si="254"/>
        <v>7_70-80</v>
      </c>
      <c r="P2613" s="17" t="str">
        <f t="shared" si="255"/>
        <v>07_70-80</v>
      </c>
      <c r="Q2613" s="9" t="s">
        <v>1001</v>
      </c>
      <c r="R2613" s="9" t="s">
        <v>954</v>
      </c>
      <c r="S2613" s="9">
        <f t="shared" si="252"/>
        <v>6493593</v>
      </c>
      <c r="T2613" s="9">
        <f t="shared" si="256"/>
        <v>89815</v>
      </c>
    </row>
    <row r="2614" spans="1:20" ht="14.45" x14ac:dyDescent="0.3">
      <c r="A2614" s="104">
        <v>12</v>
      </c>
      <c r="B2614" s="9" t="s">
        <v>14</v>
      </c>
      <c r="C2614" s="9" t="s">
        <v>715</v>
      </c>
      <c r="D2614" s="9" t="s">
        <v>228</v>
      </c>
      <c r="E2614" s="9" t="s">
        <v>223</v>
      </c>
      <c r="F2614" s="9" t="s">
        <v>5</v>
      </c>
      <c r="G2614" s="9" t="s">
        <v>169</v>
      </c>
      <c r="H2614" s="9" t="s">
        <v>398</v>
      </c>
      <c r="I2614" s="9">
        <v>13</v>
      </c>
      <c r="J2614" s="9" t="s">
        <v>8</v>
      </c>
      <c r="L2614" s="9" t="s">
        <v>50</v>
      </c>
      <c r="M2614" s="9">
        <v>76768</v>
      </c>
      <c r="N2614" s="17" t="str">
        <f t="shared" si="253"/>
        <v>15_75-80</v>
      </c>
      <c r="O2614" s="17" t="str">
        <f t="shared" si="254"/>
        <v>7_70-80</v>
      </c>
      <c r="P2614" s="17" t="str">
        <f t="shared" si="255"/>
        <v>07_70-80</v>
      </c>
      <c r="Q2614" s="9" t="s">
        <v>1001</v>
      </c>
      <c r="R2614" s="9" t="s">
        <v>954</v>
      </c>
      <c r="S2614" s="9">
        <f t="shared" si="252"/>
        <v>921216</v>
      </c>
      <c r="T2614" s="9">
        <f t="shared" si="256"/>
        <v>12742</v>
      </c>
    </row>
    <row r="2615" spans="1:20" ht="14.45" x14ac:dyDescent="0.3">
      <c r="A2615" s="104">
        <v>80</v>
      </c>
      <c r="B2615" s="9" t="s">
        <v>14</v>
      </c>
      <c r="C2615" s="9" t="s">
        <v>577</v>
      </c>
      <c r="D2615" s="9" t="s">
        <v>228</v>
      </c>
      <c r="E2615" s="9" t="s">
        <v>223</v>
      </c>
      <c r="F2615" s="9" t="s">
        <v>5</v>
      </c>
      <c r="G2615" s="9" t="s">
        <v>518</v>
      </c>
      <c r="H2615" s="9" t="s">
        <v>555</v>
      </c>
      <c r="I2615" s="9">
        <v>13</v>
      </c>
      <c r="J2615" s="9" t="s">
        <v>8</v>
      </c>
      <c r="L2615" s="9" t="s">
        <v>50</v>
      </c>
      <c r="M2615" s="9">
        <v>75888</v>
      </c>
      <c r="N2615" s="17" t="str">
        <f t="shared" si="253"/>
        <v>15_75-80</v>
      </c>
      <c r="O2615" s="17" t="str">
        <f t="shared" si="254"/>
        <v>7_70-80</v>
      </c>
      <c r="P2615" s="17" t="str">
        <f t="shared" si="255"/>
        <v>07_70-80</v>
      </c>
      <c r="Q2615" s="9" t="s">
        <v>1001</v>
      </c>
      <c r="R2615" s="9" t="s">
        <v>954</v>
      </c>
      <c r="S2615" s="9">
        <f t="shared" si="252"/>
        <v>6071040</v>
      </c>
      <c r="T2615" s="9">
        <f t="shared" si="256"/>
        <v>83970</v>
      </c>
    </row>
    <row r="2616" spans="1:20" ht="14.45" x14ac:dyDescent="0.3">
      <c r="A2616" s="104">
        <v>199</v>
      </c>
      <c r="B2616" s="9" t="s">
        <v>14</v>
      </c>
      <c r="C2616" s="9" t="s">
        <v>918</v>
      </c>
      <c r="D2616" s="9" t="s">
        <v>228</v>
      </c>
      <c r="E2616" s="9" t="s">
        <v>223</v>
      </c>
      <c r="F2616" s="9" t="s">
        <v>5</v>
      </c>
      <c r="G2616" s="9" t="s">
        <v>518</v>
      </c>
      <c r="H2616" s="9" t="s">
        <v>112</v>
      </c>
      <c r="I2616" s="9">
        <v>14</v>
      </c>
      <c r="J2616" s="9" t="s">
        <v>8</v>
      </c>
      <c r="L2616" s="9" t="s">
        <v>50</v>
      </c>
      <c r="M2616" s="9">
        <v>111149</v>
      </c>
      <c r="N2616" s="17" t="str">
        <f t="shared" si="253"/>
        <v>22_110-115</v>
      </c>
      <c r="O2616" s="17" t="str">
        <f t="shared" si="254"/>
        <v>11_110-120</v>
      </c>
      <c r="P2616" s="17" t="str">
        <f t="shared" si="255"/>
        <v>08_80&gt;</v>
      </c>
      <c r="Q2616" s="9" t="s">
        <v>1001</v>
      </c>
      <c r="R2616" s="9" t="s">
        <v>954</v>
      </c>
      <c r="S2616" s="9">
        <f t="shared" si="252"/>
        <v>22118651</v>
      </c>
      <c r="T2616" s="9">
        <f t="shared" si="256"/>
        <v>305929</v>
      </c>
    </row>
    <row r="2617" spans="1:20" ht="14.45" x14ac:dyDescent="0.3">
      <c r="A2617" s="104">
        <v>50</v>
      </c>
      <c r="B2617" s="9" t="s">
        <v>14</v>
      </c>
      <c r="C2617" s="9" t="s">
        <v>417</v>
      </c>
      <c r="D2617" s="9" t="s">
        <v>225</v>
      </c>
      <c r="E2617" s="9" t="s">
        <v>223</v>
      </c>
      <c r="F2617" s="9" t="s">
        <v>5</v>
      </c>
      <c r="G2617" s="9" t="s">
        <v>350</v>
      </c>
      <c r="H2617" s="9" t="s">
        <v>147</v>
      </c>
      <c r="I2617" s="9">
        <v>15</v>
      </c>
      <c r="J2617" s="9" t="s">
        <v>55</v>
      </c>
      <c r="K2617" s="9" t="s">
        <v>7</v>
      </c>
      <c r="L2617" s="9" t="s">
        <v>50</v>
      </c>
      <c r="M2617" s="9">
        <v>154025</v>
      </c>
      <c r="N2617" s="17" t="str">
        <f t="shared" si="253"/>
        <v>30_150-155</v>
      </c>
      <c r="O2617" s="17" t="str">
        <f t="shared" si="254"/>
        <v>15_150-160</v>
      </c>
      <c r="P2617" s="17" t="str">
        <f t="shared" si="255"/>
        <v>08_80&gt;</v>
      </c>
      <c r="Q2617" s="9" t="s">
        <v>1001</v>
      </c>
      <c r="R2617" s="9" t="s">
        <v>954</v>
      </c>
      <c r="S2617" s="9">
        <f t="shared" si="252"/>
        <v>7701250</v>
      </c>
      <c r="T2617" s="9">
        <f t="shared" si="256"/>
        <v>106518</v>
      </c>
    </row>
    <row r="2618" spans="1:20" ht="14.45" x14ac:dyDescent="0.3">
      <c r="A2618" s="104">
        <v>10</v>
      </c>
      <c r="B2618" s="9" t="s">
        <v>14</v>
      </c>
      <c r="C2618" s="9" t="s">
        <v>716</v>
      </c>
      <c r="D2618" s="9" t="s">
        <v>222</v>
      </c>
      <c r="E2618" s="9" t="s">
        <v>223</v>
      </c>
      <c r="F2618" s="9" t="s">
        <v>5</v>
      </c>
      <c r="G2618" s="9" t="s">
        <v>182</v>
      </c>
      <c r="H2618" s="9" t="s">
        <v>337</v>
      </c>
      <c r="I2618" s="9">
        <v>17</v>
      </c>
      <c r="J2618" s="9" t="s">
        <v>8</v>
      </c>
      <c r="L2618" s="9" t="s">
        <v>50</v>
      </c>
      <c r="M2618" s="9">
        <v>87150</v>
      </c>
      <c r="N2618" s="17" t="str">
        <f t="shared" si="253"/>
        <v>17_85-90</v>
      </c>
      <c r="O2618" s="17" t="str">
        <f t="shared" si="254"/>
        <v>8_80-90</v>
      </c>
      <c r="P2618" s="17" t="str">
        <f t="shared" si="255"/>
        <v>08_80&gt;</v>
      </c>
      <c r="Q2618" s="9" t="s">
        <v>1001</v>
      </c>
      <c r="R2618" s="9" t="s">
        <v>954</v>
      </c>
      <c r="S2618" s="9">
        <f t="shared" si="252"/>
        <v>871500</v>
      </c>
      <c r="T2618" s="9">
        <f t="shared" si="256"/>
        <v>12054</v>
      </c>
    </row>
    <row r="2619" spans="1:20" ht="14.45" x14ac:dyDescent="0.3">
      <c r="A2619" s="104">
        <v>114</v>
      </c>
      <c r="B2619" s="9" t="s">
        <v>14</v>
      </c>
      <c r="C2619" s="9" t="s">
        <v>616</v>
      </c>
      <c r="D2619" s="9" t="s">
        <v>222</v>
      </c>
      <c r="E2619" s="9" t="s">
        <v>223</v>
      </c>
      <c r="F2619" s="9" t="s">
        <v>5</v>
      </c>
      <c r="G2619" s="9" t="s">
        <v>518</v>
      </c>
      <c r="H2619" s="9" t="s">
        <v>555</v>
      </c>
      <c r="I2619" s="9">
        <v>17</v>
      </c>
      <c r="J2619" s="9" t="s">
        <v>8</v>
      </c>
      <c r="L2619" s="9" t="s">
        <v>50</v>
      </c>
      <c r="M2619" s="9">
        <v>85990</v>
      </c>
      <c r="N2619" s="17" t="str">
        <f t="shared" si="253"/>
        <v>17_85-90</v>
      </c>
      <c r="O2619" s="17" t="str">
        <f t="shared" si="254"/>
        <v>8_80-90</v>
      </c>
      <c r="P2619" s="17" t="str">
        <f t="shared" si="255"/>
        <v>08_80&gt;</v>
      </c>
      <c r="Q2619" s="9" t="s">
        <v>1001</v>
      </c>
      <c r="R2619" s="9" t="s">
        <v>954</v>
      </c>
      <c r="S2619" s="9">
        <f t="shared" si="252"/>
        <v>9802860</v>
      </c>
      <c r="T2619" s="9">
        <f t="shared" si="256"/>
        <v>135586</v>
      </c>
    </row>
    <row r="2620" spans="1:20" ht="14.45" x14ac:dyDescent="0.3">
      <c r="A2620" s="104">
        <v>167</v>
      </c>
      <c r="B2620" s="9" t="s">
        <v>14</v>
      </c>
      <c r="C2620" s="9" t="s">
        <v>461</v>
      </c>
      <c r="D2620" s="9" t="s">
        <v>228</v>
      </c>
      <c r="E2620" s="9" t="s">
        <v>223</v>
      </c>
      <c r="F2620" s="9" t="s">
        <v>1</v>
      </c>
      <c r="G2620" s="9" t="s">
        <v>303</v>
      </c>
      <c r="H2620" s="9" t="s">
        <v>2</v>
      </c>
      <c r="I2620" s="9">
        <v>13</v>
      </c>
      <c r="J2620" s="9" t="s">
        <v>8</v>
      </c>
      <c r="K2620" s="9" t="s">
        <v>7</v>
      </c>
      <c r="L2620" s="9" t="s">
        <v>50</v>
      </c>
      <c r="M2620" s="9">
        <v>68523</v>
      </c>
      <c r="N2620" s="17" t="str">
        <f t="shared" si="253"/>
        <v>13_65-70</v>
      </c>
      <c r="O2620" s="17" t="str">
        <f t="shared" si="254"/>
        <v>6_60-70</v>
      </c>
      <c r="P2620" s="17" t="str">
        <f t="shared" si="255"/>
        <v>06_60-70</v>
      </c>
      <c r="Q2620" s="9" t="s">
        <v>1001</v>
      </c>
      <c r="R2620" s="9" t="s">
        <v>954</v>
      </c>
      <c r="S2620" s="9">
        <f t="shared" si="252"/>
        <v>11443341</v>
      </c>
      <c r="T2620" s="9">
        <f t="shared" si="256"/>
        <v>158276</v>
      </c>
    </row>
    <row r="2621" spans="1:20" ht="14.45" x14ac:dyDescent="0.3">
      <c r="A2621" s="104">
        <v>17</v>
      </c>
      <c r="B2621" s="9" t="s">
        <v>14</v>
      </c>
      <c r="C2621" s="9" t="s">
        <v>578</v>
      </c>
      <c r="D2621" s="9" t="s">
        <v>222</v>
      </c>
      <c r="E2621" s="9" t="s">
        <v>223</v>
      </c>
      <c r="F2621" s="9" t="s">
        <v>5</v>
      </c>
      <c r="G2621" s="9" t="s">
        <v>518</v>
      </c>
      <c r="H2621" s="9" t="s">
        <v>555</v>
      </c>
      <c r="I2621" s="9">
        <v>15</v>
      </c>
      <c r="J2621" s="9" t="s">
        <v>8</v>
      </c>
      <c r="K2621" s="9" t="s">
        <v>7</v>
      </c>
      <c r="L2621" s="9" t="s">
        <v>50</v>
      </c>
      <c r="M2621" s="9">
        <v>76133</v>
      </c>
      <c r="N2621" s="17" t="str">
        <f t="shared" si="253"/>
        <v>15_75-80</v>
      </c>
      <c r="O2621" s="17" t="str">
        <f t="shared" si="254"/>
        <v>7_70-80</v>
      </c>
      <c r="P2621" s="17" t="str">
        <f t="shared" si="255"/>
        <v>07_70-80</v>
      </c>
      <c r="Q2621" s="9" t="s">
        <v>1001</v>
      </c>
      <c r="R2621" s="9" t="s">
        <v>954</v>
      </c>
      <c r="S2621" s="9">
        <f t="shared" si="252"/>
        <v>1294261</v>
      </c>
      <c r="T2621" s="9">
        <f t="shared" si="256"/>
        <v>17901</v>
      </c>
    </row>
    <row r="2622" spans="1:20" ht="14.45" x14ac:dyDescent="0.3">
      <c r="A2622" s="104">
        <v>134</v>
      </c>
      <c r="B2622" s="9" t="s">
        <v>14</v>
      </c>
      <c r="C2622" s="9" t="s">
        <v>844</v>
      </c>
      <c r="D2622" s="9" t="s">
        <v>224</v>
      </c>
      <c r="E2622" s="9" t="s">
        <v>223</v>
      </c>
      <c r="F2622" s="9" t="s">
        <v>1</v>
      </c>
      <c r="G2622" s="9" t="s">
        <v>303</v>
      </c>
      <c r="H2622" s="9" t="s">
        <v>2</v>
      </c>
      <c r="I2622" s="9">
        <v>15</v>
      </c>
      <c r="J2622" s="9" t="s">
        <v>8</v>
      </c>
      <c r="K2622" s="9" t="s">
        <v>7</v>
      </c>
      <c r="L2622" s="9" t="s">
        <v>50</v>
      </c>
      <c r="M2622" s="9">
        <v>73098</v>
      </c>
      <c r="N2622" s="17" t="str">
        <f t="shared" si="253"/>
        <v>14_70-75</v>
      </c>
      <c r="O2622" s="17" t="str">
        <f t="shared" si="254"/>
        <v>7_70-80</v>
      </c>
      <c r="P2622" s="17" t="str">
        <f t="shared" si="255"/>
        <v>07_70-80</v>
      </c>
      <c r="Q2622" s="9" t="s">
        <v>1001</v>
      </c>
      <c r="R2622" s="9" t="s">
        <v>954</v>
      </c>
      <c r="S2622" s="9">
        <f t="shared" si="252"/>
        <v>9795132</v>
      </c>
      <c r="T2622" s="9">
        <f t="shared" si="256"/>
        <v>135479</v>
      </c>
    </row>
    <row r="2623" spans="1:20" ht="14.45" x14ac:dyDescent="0.3">
      <c r="A2623" s="104">
        <v>1147</v>
      </c>
      <c r="B2623" s="9" t="s">
        <v>14</v>
      </c>
      <c r="C2623" s="9" t="s">
        <v>579</v>
      </c>
      <c r="D2623" s="9" t="s">
        <v>228</v>
      </c>
      <c r="E2623" s="9" t="s">
        <v>227</v>
      </c>
      <c r="F2623" s="9" t="s">
        <v>5</v>
      </c>
      <c r="G2623" s="9" t="s">
        <v>182</v>
      </c>
      <c r="H2623" s="9" t="s">
        <v>2</v>
      </c>
      <c r="I2623" s="9">
        <v>14</v>
      </c>
      <c r="J2623" s="9" t="s">
        <v>11</v>
      </c>
      <c r="L2623" s="9" t="s">
        <v>50</v>
      </c>
      <c r="M2623" s="9">
        <v>54868</v>
      </c>
      <c r="N2623" s="17" t="str">
        <f t="shared" si="253"/>
        <v>10_50-55</v>
      </c>
      <c r="O2623" s="17" t="str">
        <f t="shared" si="254"/>
        <v>5_50-60</v>
      </c>
      <c r="P2623" s="17" t="str">
        <f t="shared" si="255"/>
        <v>05_50-60</v>
      </c>
      <c r="Q2623" s="9" t="s">
        <v>1001</v>
      </c>
      <c r="R2623" s="9" t="s">
        <v>954</v>
      </c>
      <c r="S2623" s="9">
        <f t="shared" si="252"/>
        <v>62933596</v>
      </c>
      <c r="T2623" s="9">
        <f t="shared" si="256"/>
        <v>870451</v>
      </c>
    </row>
    <row r="2624" spans="1:20" ht="14.45" x14ac:dyDescent="0.3">
      <c r="A2624" s="104">
        <v>115</v>
      </c>
      <c r="B2624" s="9" t="s">
        <v>14</v>
      </c>
      <c r="C2624" s="9" t="s">
        <v>720</v>
      </c>
      <c r="D2624" s="9" t="s">
        <v>228</v>
      </c>
      <c r="E2624" s="9" t="s">
        <v>227</v>
      </c>
      <c r="F2624" s="9" t="s">
        <v>1</v>
      </c>
      <c r="G2624" s="9" t="s">
        <v>97</v>
      </c>
      <c r="H2624" s="9" t="s">
        <v>2</v>
      </c>
      <c r="I2624" s="9">
        <v>14</v>
      </c>
      <c r="J2624" s="9" t="s">
        <v>8</v>
      </c>
      <c r="L2624" s="9" t="s">
        <v>50</v>
      </c>
      <c r="M2624" s="9">
        <v>48678</v>
      </c>
      <c r="N2624" s="17" t="str">
        <f t="shared" si="253"/>
        <v>9_45-50</v>
      </c>
      <c r="O2624" s="17" t="str">
        <f t="shared" si="254"/>
        <v>4_40-50</v>
      </c>
      <c r="P2624" s="17" t="str">
        <f t="shared" si="255"/>
        <v>04_40-50</v>
      </c>
      <c r="Q2624" s="9" t="s">
        <v>1001</v>
      </c>
      <c r="R2624" s="9" t="s">
        <v>954</v>
      </c>
      <c r="S2624" s="9">
        <f t="shared" si="252"/>
        <v>5597970</v>
      </c>
      <c r="T2624" s="9">
        <f t="shared" si="256"/>
        <v>77427</v>
      </c>
    </row>
    <row r="2625" spans="1:20" ht="14.45" x14ac:dyDescent="0.3">
      <c r="A2625" s="104">
        <v>202</v>
      </c>
      <c r="B2625" s="9" t="s">
        <v>14</v>
      </c>
      <c r="C2625" s="9" t="s">
        <v>160</v>
      </c>
      <c r="D2625" s="9" t="s">
        <v>224</v>
      </c>
      <c r="E2625" s="9" t="s">
        <v>227</v>
      </c>
      <c r="F2625" s="9" t="s">
        <v>5</v>
      </c>
      <c r="G2625" s="9" t="s">
        <v>76</v>
      </c>
      <c r="H2625" s="9" t="s">
        <v>2</v>
      </c>
      <c r="I2625" s="9">
        <v>15</v>
      </c>
      <c r="J2625" s="9" t="s">
        <v>8</v>
      </c>
      <c r="L2625" s="9" t="s">
        <v>46</v>
      </c>
      <c r="M2625" s="9">
        <v>37012</v>
      </c>
      <c r="N2625" s="17" t="str">
        <f t="shared" si="253"/>
        <v>7_35-40</v>
      </c>
      <c r="O2625" s="17" t="str">
        <f t="shared" si="254"/>
        <v>3_30-40</v>
      </c>
      <c r="P2625" s="17" t="str">
        <f t="shared" si="255"/>
        <v>03_30-40</v>
      </c>
      <c r="Q2625" s="9" t="s">
        <v>1001</v>
      </c>
      <c r="R2625" s="9" t="s">
        <v>954</v>
      </c>
      <c r="S2625" s="9">
        <f t="shared" si="252"/>
        <v>7476424</v>
      </c>
      <c r="T2625" s="9">
        <f t="shared" si="256"/>
        <v>103408</v>
      </c>
    </row>
    <row r="2626" spans="1:20" ht="14.45" x14ac:dyDescent="0.3">
      <c r="A2626" s="104">
        <v>123</v>
      </c>
      <c r="B2626" s="9" t="s">
        <v>14</v>
      </c>
      <c r="C2626" s="9" t="s">
        <v>489</v>
      </c>
      <c r="D2626" s="9" t="s">
        <v>224</v>
      </c>
      <c r="E2626" s="9" t="s">
        <v>227</v>
      </c>
      <c r="F2626" s="9" t="s">
        <v>5</v>
      </c>
      <c r="G2626" s="9" t="s">
        <v>182</v>
      </c>
      <c r="H2626" s="9" t="s">
        <v>2</v>
      </c>
      <c r="I2626" s="9">
        <v>15</v>
      </c>
      <c r="J2626" s="9" t="s">
        <v>8</v>
      </c>
      <c r="L2626" s="9" t="s">
        <v>50</v>
      </c>
      <c r="M2626" s="9">
        <v>52779</v>
      </c>
      <c r="N2626" s="17" t="str">
        <f t="shared" si="253"/>
        <v>10_50-55</v>
      </c>
      <c r="O2626" s="17" t="str">
        <f t="shared" si="254"/>
        <v>5_50-60</v>
      </c>
      <c r="P2626" s="17" t="str">
        <f t="shared" si="255"/>
        <v>05_50-60</v>
      </c>
      <c r="Q2626" s="9" t="s">
        <v>1001</v>
      </c>
      <c r="R2626" s="9" t="s">
        <v>954</v>
      </c>
      <c r="S2626" s="9">
        <f t="shared" si="252"/>
        <v>6491817</v>
      </c>
      <c r="T2626" s="9">
        <f t="shared" si="256"/>
        <v>89790</v>
      </c>
    </row>
    <row r="2627" spans="1:20" ht="14.45" x14ac:dyDescent="0.3">
      <c r="A2627" s="104">
        <v>19</v>
      </c>
      <c r="B2627" s="9" t="s">
        <v>14</v>
      </c>
      <c r="C2627" s="9" t="s">
        <v>617</v>
      </c>
      <c r="D2627" s="9" t="s">
        <v>224</v>
      </c>
      <c r="E2627" s="9" t="s">
        <v>227</v>
      </c>
      <c r="F2627" s="9" t="s">
        <v>5</v>
      </c>
      <c r="G2627" s="9" t="s">
        <v>76</v>
      </c>
      <c r="H2627" s="9" t="s">
        <v>2</v>
      </c>
      <c r="I2627" s="9">
        <v>15</v>
      </c>
      <c r="J2627" s="9" t="s">
        <v>4</v>
      </c>
      <c r="L2627" s="9" t="s">
        <v>46</v>
      </c>
      <c r="M2627" s="9">
        <v>30895</v>
      </c>
      <c r="N2627" s="17" t="str">
        <f t="shared" si="253"/>
        <v>6_30-35</v>
      </c>
      <c r="O2627" s="17" t="str">
        <f t="shared" si="254"/>
        <v>3_30-40</v>
      </c>
      <c r="P2627" s="17" t="str">
        <f t="shared" si="255"/>
        <v>03_30-40</v>
      </c>
      <c r="Q2627" s="9" t="s">
        <v>1001</v>
      </c>
      <c r="R2627" s="9" t="s">
        <v>954</v>
      </c>
      <c r="S2627" s="9">
        <f t="shared" ref="S2627:S2690" si="257">M2627*A2627</f>
        <v>587005</v>
      </c>
      <c r="T2627" s="9">
        <f t="shared" si="256"/>
        <v>8119</v>
      </c>
    </row>
    <row r="2628" spans="1:20" ht="14.45" x14ac:dyDescent="0.3">
      <c r="A2628" s="104">
        <v>418</v>
      </c>
      <c r="B2628" s="9" t="s">
        <v>14</v>
      </c>
      <c r="C2628" s="9" t="s">
        <v>721</v>
      </c>
      <c r="D2628" s="9" t="s">
        <v>224</v>
      </c>
      <c r="E2628" s="9" t="s">
        <v>227</v>
      </c>
      <c r="F2628" s="9" t="s">
        <v>5</v>
      </c>
      <c r="G2628" s="9" t="s">
        <v>182</v>
      </c>
      <c r="H2628" s="9" t="s">
        <v>2</v>
      </c>
      <c r="I2628" s="9">
        <v>15</v>
      </c>
      <c r="J2628" s="9" t="s">
        <v>8</v>
      </c>
      <c r="L2628" s="9" t="s">
        <v>50</v>
      </c>
      <c r="M2628" s="9">
        <v>57937</v>
      </c>
      <c r="N2628" s="17" t="str">
        <f t="shared" si="253"/>
        <v>11_55-60</v>
      </c>
      <c r="O2628" s="17" t="str">
        <f t="shared" si="254"/>
        <v>5_50-60</v>
      </c>
      <c r="P2628" s="17" t="str">
        <f t="shared" si="255"/>
        <v>05_50-60</v>
      </c>
      <c r="Q2628" s="9" t="s">
        <v>1001</v>
      </c>
      <c r="R2628" s="9" t="s">
        <v>954</v>
      </c>
      <c r="S2628" s="9">
        <f t="shared" si="257"/>
        <v>24217666</v>
      </c>
      <c r="T2628" s="9">
        <f t="shared" si="256"/>
        <v>334961</v>
      </c>
    </row>
    <row r="2629" spans="1:20" ht="14.45" x14ac:dyDescent="0.3">
      <c r="A2629" s="104">
        <v>982</v>
      </c>
      <c r="B2629" s="9" t="s">
        <v>14</v>
      </c>
      <c r="C2629" s="9" t="s">
        <v>102</v>
      </c>
      <c r="D2629" s="9" t="s">
        <v>224</v>
      </c>
      <c r="E2629" s="9" t="s">
        <v>227</v>
      </c>
      <c r="F2629" s="9" t="s">
        <v>1</v>
      </c>
      <c r="G2629" s="9" t="s">
        <v>71</v>
      </c>
      <c r="H2629" s="9" t="s">
        <v>2</v>
      </c>
      <c r="I2629" s="9">
        <v>15</v>
      </c>
      <c r="J2629" s="9" t="s">
        <v>8</v>
      </c>
      <c r="L2629" s="9" t="s">
        <v>50</v>
      </c>
      <c r="M2629" s="9">
        <v>45674</v>
      </c>
      <c r="N2629" s="17" t="str">
        <f t="shared" si="253"/>
        <v>9_45-50</v>
      </c>
      <c r="O2629" s="17" t="str">
        <f t="shared" si="254"/>
        <v>4_40-50</v>
      </c>
      <c r="P2629" s="17" t="str">
        <f t="shared" si="255"/>
        <v>04_40-50</v>
      </c>
      <c r="Q2629" s="9" t="s">
        <v>1001</v>
      </c>
      <c r="R2629" s="9" t="s">
        <v>954</v>
      </c>
      <c r="S2629" s="9">
        <f t="shared" si="257"/>
        <v>44851868</v>
      </c>
      <c r="T2629" s="9">
        <f t="shared" si="256"/>
        <v>620358</v>
      </c>
    </row>
    <row r="2630" spans="1:20" ht="14.45" x14ac:dyDescent="0.3">
      <c r="A2630" s="104">
        <v>1082</v>
      </c>
      <c r="B2630" s="9" t="s">
        <v>14</v>
      </c>
      <c r="C2630" s="9" t="s">
        <v>722</v>
      </c>
      <c r="D2630" s="9" t="s">
        <v>224</v>
      </c>
      <c r="E2630" s="9" t="s">
        <v>227</v>
      </c>
      <c r="F2630" s="9" t="s">
        <v>1</v>
      </c>
      <c r="G2630" s="9" t="s">
        <v>97</v>
      </c>
      <c r="H2630" s="9" t="s">
        <v>2</v>
      </c>
      <c r="I2630" s="9">
        <v>15</v>
      </c>
      <c r="J2630" s="9" t="s">
        <v>8</v>
      </c>
      <c r="L2630" s="9" t="s">
        <v>50</v>
      </c>
      <c r="M2630" s="9">
        <v>36275</v>
      </c>
      <c r="N2630" s="17" t="str">
        <f t="shared" si="253"/>
        <v>7_35-40</v>
      </c>
      <c r="O2630" s="17" t="str">
        <f t="shared" si="254"/>
        <v>3_30-40</v>
      </c>
      <c r="P2630" s="17" t="str">
        <f t="shared" si="255"/>
        <v>03_30-40</v>
      </c>
      <c r="Q2630" s="9" t="s">
        <v>1001</v>
      </c>
      <c r="R2630" s="9" t="s">
        <v>954</v>
      </c>
      <c r="S2630" s="9">
        <f t="shared" si="257"/>
        <v>39249550</v>
      </c>
      <c r="T2630" s="9">
        <f t="shared" si="256"/>
        <v>542871</v>
      </c>
    </row>
    <row r="2631" spans="1:20" ht="14.45" x14ac:dyDescent="0.3">
      <c r="A2631" s="104">
        <v>191</v>
      </c>
      <c r="B2631" s="9" t="s">
        <v>14</v>
      </c>
      <c r="C2631" s="9" t="s">
        <v>919</v>
      </c>
      <c r="D2631" s="9" t="s">
        <v>228</v>
      </c>
      <c r="E2631" s="9" t="s">
        <v>223</v>
      </c>
      <c r="F2631" s="9" t="s">
        <v>5</v>
      </c>
      <c r="G2631" s="9" t="s">
        <v>76</v>
      </c>
      <c r="H2631" s="9" t="s">
        <v>2</v>
      </c>
      <c r="I2631" s="9">
        <v>14</v>
      </c>
      <c r="J2631" s="9" t="s">
        <v>11</v>
      </c>
      <c r="L2631" s="9" t="s">
        <v>46</v>
      </c>
      <c r="M2631" s="9">
        <v>27952</v>
      </c>
      <c r="N2631" s="17" t="str">
        <f t="shared" si="253"/>
        <v>5_25-30</v>
      </c>
      <c r="O2631" s="17" t="str">
        <f t="shared" si="254"/>
        <v>2_20-30</v>
      </c>
      <c r="P2631" s="17" t="str">
        <f t="shared" si="255"/>
        <v>02_20-30</v>
      </c>
      <c r="Q2631" s="9" t="s">
        <v>1001</v>
      </c>
      <c r="R2631" s="9" t="s">
        <v>954</v>
      </c>
      <c r="S2631" s="9">
        <f t="shared" si="257"/>
        <v>5338832</v>
      </c>
      <c r="T2631" s="9">
        <f t="shared" si="256"/>
        <v>73843</v>
      </c>
    </row>
    <row r="2632" spans="1:20" ht="14.45" x14ac:dyDescent="0.3">
      <c r="A2632" s="104">
        <v>302</v>
      </c>
      <c r="B2632" s="9" t="s">
        <v>14</v>
      </c>
      <c r="C2632" s="9" t="s">
        <v>580</v>
      </c>
      <c r="D2632" s="9" t="s">
        <v>228</v>
      </c>
      <c r="E2632" s="9" t="s">
        <v>223</v>
      </c>
      <c r="F2632" s="9" t="s">
        <v>5</v>
      </c>
      <c r="G2632" s="9" t="s">
        <v>518</v>
      </c>
      <c r="H2632" s="9" t="s">
        <v>2</v>
      </c>
      <c r="I2632" s="9">
        <v>14</v>
      </c>
      <c r="J2632" s="9" t="s">
        <v>8</v>
      </c>
      <c r="L2632" s="9" t="s">
        <v>50</v>
      </c>
      <c r="M2632" s="9">
        <v>37110</v>
      </c>
      <c r="N2632" s="17" t="str">
        <f t="shared" si="253"/>
        <v>7_35-40</v>
      </c>
      <c r="O2632" s="17" t="str">
        <f t="shared" si="254"/>
        <v>3_30-40</v>
      </c>
      <c r="P2632" s="17" t="str">
        <f t="shared" si="255"/>
        <v>03_30-40</v>
      </c>
      <c r="Q2632" s="9" t="s">
        <v>1001</v>
      </c>
      <c r="R2632" s="9" t="s">
        <v>954</v>
      </c>
      <c r="S2632" s="9">
        <f t="shared" si="257"/>
        <v>11207220</v>
      </c>
      <c r="T2632" s="9">
        <f t="shared" si="256"/>
        <v>155010</v>
      </c>
    </row>
    <row r="2633" spans="1:20" ht="14.45" x14ac:dyDescent="0.3">
      <c r="A2633" s="104">
        <v>4056</v>
      </c>
      <c r="B2633" s="9" t="s">
        <v>14</v>
      </c>
      <c r="C2633" s="9" t="s">
        <v>496</v>
      </c>
      <c r="D2633" s="9" t="s">
        <v>228</v>
      </c>
      <c r="E2633" s="9" t="s">
        <v>223</v>
      </c>
      <c r="F2633" s="9" t="s">
        <v>1</v>
      </c>
      <c r="G2633" s="9" t="s">
        <v>303</v>
      </c>
      <c r="H2633" s="9" t="s">
        <v>2</v>
      </c>
      <c r="I2633" s="9">
        <v>14</v>
      </c>
      <c r="J2633" s="9" t="s">
        <v>11</v>
      </c>
      <c r="L2633" s="9" t="s">
        <v>50</v>
      </c>
      <c r="M2633" s="9">
        <v>30843</v>
      </c>
      <c r="N2633" s="17" t="str">
        <f t="shared" si="253"/>
        <v>6_30-35</v>
      </c>
      <c r="O2633" s="17" t="str">
        <f t="shared" si="254"/>
        <v>3_30-40</v>
      </c>
      <c r="P2633" s="17" t="str">
        <f t="shared" si="255"/>
        <v>03_30-40</v>
      </c>
      <c r="Q2633" s="9" t="s">
        <v>1001</v>
      </c>
      <c r="R2633" s="9" t="s">
        <v>954</v>
      </c>
      <c r="S2633" s="9">
        <f t="shared" si="257"/>
        <v>125099208</v>
      </c>
      <c r="T2633" s="9">
        <f t="shared" si="256"/>
        <v>1730280</v>
      </c>
    </row>
    <row r="2634" spans="1:20" ht="14.45" x14ac:dyDescent="0.3">
      <c r="A2634" s="104">
        <v>3414</v>
      </c>
      <c r="B2634" s="9" t="s">
        <v>14</v>
      </c>
      <c r="C2634" s="9" t="s">
        <v>920</v>
      </c>
      <c r="D2634" s="9" t="s">
        <v>228</v>
      </c>
      <c r="E2634" s="9" t="s">
        <v>223</v>
      </c>
      <c r="F2634" s="9" t="s">
        <v>1</v>
      </c>
      <c r="G2634" s="9" t="s">
        <v>823</v>
      </c>
      <c r="H2634" s="9" t="s">
        <v>2</v>
      </c>
      <c r="I2634" s="9">
        <v>14</v>
      </c>
      <c r="J2634" s="9" t="s">
        <v>8</v>
      </c>
      <c r="L2634" s="9" t="s">
        <v>50</v>
      </c>
      <c r="M2634" s="9">
        <v>44150</v>
      </c>
      <c r="N2634" s="17" t="str">
        <f t="shared" si="253"/>
        <v>8_40-45</v>
      </c>
      <c r="O2634" s="17" t="str">
        <f t="shared" si="254"/>
        <v>4_40-50</v>
      </c>
      <c r="P2634" s="17" t="str">
        <f t="shared" si="255"/>
        <v>04_40-50</v>
      </c>
      <c r="Q2634" s="9" t="s">
        <v>1001</v>
      </c>
      <c r="R2634" s="9" t="s">
        <v>954</v>
      </c>
      <c r="S2634" s="9">
        <f t="shared" si="257"/>
        <v>150728100</v>
      </c>
      <c r="T2634" s="9">
        <f t="shared" si="256"/>
        <v>2084759</v>
      </c>
    </row>
    <row r="2635" spans="1:20" ht="14.45" x14ac:dyDescent="0.3">
      <c r="A2635" s="104">
        <v>3226</v>
      </c>
      <c r="B2635" s="9" t="s">
        <v>14</v>
      </c>
      <c r="C2635" s="9" t="s">
        <v>497</v>
      </c>
      <c r="D2635" s="9" t="s">
        <v>224</v>
      </c>
      <c r="E2635" s="9" t="s">
        <v>223</v>
      </c>
      <c r="F2635" s="9" t="s">
        <v>5</v>
      </c>
      <c r="G2635" s="9" t="s">
        <v>169</v>
      </c>
      <c r="H2635" s="9" t="s">
        <v>2</v>
      </c>
      <c r="I2635" s="9">
        <v>15</v>
      </c>
      <c r="J2635" s="9" t="s">
        <v>11</v>
      </c>
      <c r="L2635" s="9" t="s">
        <v>50</v>
      </c>
      <c r="M2635" s="9">
        <v>36407</v>
      </c>
      <c r="N2635" s="17" t="str">
        <f t="shared" si="253"/>
        <v>7_35-40</v>
      </c>
      <c r="O2635" s="17" t="str">
        <f t="shared" si="254"/>
        <v>3_30-40</v>
      </c>
      <c r="P2635" s="17" t="str">
        <f t="shared" si="255"/>
        <v>03_30-40</v>
      </c>
      <c r="Q2635" s="9" t="s">
        <v>1001</v>
      </c>
      <c r="R2635" s="9" t="s">
        <v>954</v>
      </c>
      <c r="S2635" s="9">
        <f t="shared" si="257"/>
        <v>117448982</v>
      </c>
      <c r="T2635" s="9">
        <f t="shared" si="256"/>
        <v>1624467</v>
      </c>
    </row>
    <row r="2636" spans="1:20" ht="14.45" x14ac:dyDescent="0.3">
      <c r="A2636" s="104">
        <v>1</v>
      </c>
      <c r="B2636" s="9" t="s">
        <v>14</v>
      </c>
      <c r="C2636" s="9" t="s">
        <v>581</v>
      </c>
      <c r="D2636" s="9" t="s">
        <v>222</v>
      </c>
      <c r="E2636" s="9" t="s">
        <v>223</v>
      </c>
      <c r="F2636" s="9" t="s">
        <v>5</v>
      </c>
      <c r="G2636" s="9" t="s">
        <v>518</v>
      </c>
      <c r="H2636" s="9" t="s">
        <v>331</v>
      </c>
      <c r="I2636" s="9">
        <v>15</v>
      </c>
      <c r="J2636" s="9" t="s">
        <v>8</v>
      </c>
      <c r="L2636" s="9" t="s">
        <v>50</v>
      </c>
      <c r="M2636" s="9">
        <v>59916</v>
      </c>
      <c r="N2636" s="17" t="str">
        <f t="shared" si="253"/>
        <v>11_55-60</v>
      </c>
      <c r="O2636" s="17" t="str">
        <f t="shared" si="254"/>
        <v>5_50-60</v>
      </c>
      <c r="P2636" s="17" t="str">
        <f t="shared" si="255"/>
        <v>05_50-60</v>
      </c>
      <c r="Q2636" s="9" t="s">
        <v>1001</v>
      </c>
      <c r="R2636" s="9" t="s">
        <v>954</v>
      </c>
      <c r="S2636" s="9">
        <f t="shared" si="257"/>
        <v>59916</v>
      </c>
      <c r="T2636" s="9">
        <f t="shared" si="256"/>
        <v>829</v>
      </c>
    </row>
    <row r="2637" spans="1:20" ht="14.45" x14ac:dyDescent="0.3">
      <c r="A2637" s="104">
        <v>628</v>
      </c>
      <c r="B2637" s="9" t="s">
        <v>14</v>
      </c>
      <c r="C2637" s="9" t="s">
        <v>498</v>
      </c>
      <c r="D2637" s="9" t="s">
        <v>224</v>
      </c>
      <c r="E2637" s="9" t="s">
        <v>223</v>
      </c>
      <c r="F2637" s="9" t="s">
        <v>1</v>
      </c>
      <c r="G2637" s="9" t="s">
        <v>97</v>
      </c>
      <c r="H2637" s="9" t="s">
        <v>2</v>
      </c>
      <c r="I2637" s="9">
        <v>15</v>
      </c>
      <c r="J2637" s="9" t="s">
        <v>8</v>
      </c>
      <c r="L2637" s="9" t="s">
        <v>50</v>
      </c>
      <c r="M2637" s="9">
        <v>36071</v>
      </c>
      <c r="N2637" s="17" t="str">
        <f t="shared" si="253"/>
        <v>7_35-40</v>
      </c>
      <c r="O2637" s="17" t="str">
        <f t="shared" si="254"/>
        <v>3_30-40</v>
      </c>
      <c r="P2637" s="17" t="str">
        <f t="shared" si="255"/>
        <v>03_30-40</v>
      </c>
      <c r="Q2637" s="9" t="s">
        <v>1001</v>
      </c>
      <c r="R2637" s="9" t="s">
        <v>954</v>
      </c>
      <c r="S2637" s="9">
        <f t="shared" si="257"/>
        <v>22652588</v>
      </c>
      <c r="T2637" s="9">
        <f t="shared" si="256"/>
        <v>313314</v>
      </c>
    </row>
    <row r="2638" spans="1:20" ht="14.45" x14ac:dyDescent="0.3">
      <c r="A2638" s="104">
        <v>8227</v>
      </c>
      <c r="B2638" s="9" t="s">
        <v>14</v>
      </c>
      <c r="C2638" s="9" t="s">
        <v>359</v>
      </c>
      <c r="D2638" s="9" t="s">
        <v>224</v>
      </c>
      <c r="E2638" s="9" t="s">
        <v>223</v>
      </c>
      <c r="F2638" s="9" t="s">
        <v>1</v>
      </c>
      <c r="G2638" s="9" t="s">
        <v>97</v>
      </c>
      <c r="H2638" s="9" t="s">
        <v>2</v>
      </c>
      <c r="I2638" s="9">
        <v>15</v>
      </c>
      <c r="J2638" s="9" t="s">
        <v>8</v>
      </c>
      <c r="L2638" s="9" t="s">
        <v>50</v>
      </c>
      <c r="M2638" s="9">
        <v>33571</v>
      </c>
      <c r="N2638" s="17" t="str">
        <f t="shared" si="253"/>
        <v>6_30-35</v>
      </c>
      <c r="O2638" s="17" t="str">
        <f t="shared" si="254"/>
        <v>3_30-40</v>
      </c>
      <c r="P2638" s="17" t="str">
        <f t="shared" si="255"/>
        <v>03_30-40</v>
      </c>
      <c r="Q2638" s="9" t="s">
        <v>1001</v>
      </c>
      <c r="R2638" s="9" t="s">
        <v>954</v>
      </c>
      <c r="S2638" s="9">
        <f t="shared" si="257"/>
        <v>276188617</v>
      </c>
      <c r="T2638" s="9">
        <f t="shared" si="256"/>
        <v>3820036</v>
      </c>
    </row>
    <row r="2639" spans="1:20" ht="14.45" x14ac:dyDescent="0.3">
      <c r="A2639" s="104">
        <v>6670</v>
      </c>
      <c r="B2639" s="9" t="s">
        <v>14</v>
      </c>
      <c r="C2639" s="9" t="s">
        <v>982</v>
      </c>
      <c r="D2639" s="9" t="s">
        <v>224</v>
      </c>
      <c r="E2639" s="9" t="s">
        <v>223</v>
      </c>
      <c r="F2639" s="9" t="s">
        <v>1</v>
      </c>
      <c r="G2639" s="9" t="s">
        <v>823</v>
      </c>
      <c r="H2639" s="9" t="s">
        <v>2</v>
      </c>
      <c r="I2639" s="9">
        <v>15</v>
      </c>
      <c r="J2639" s="9" t="s">
        <v>8</v>
      </c>
      <c r="L2639" s="9" t="s">
        <v>50</v>
      </c>
      <c r="M2639" s="9">
        <v>44810</v>
      </c>
      <c r="N2639" s="17" t="str">
        <f t="shared" si="253"/>
        <v>8_40-45</v>
      </c>
      <c r="O2639" s="17" t="str">
        <f t="shared" si="254"/>
        <v>4_40-50</v>
      </c>
      <c r="P2639" s="17" t="str">
        <f t="shared" si="255"/>
        <v>04_40-50</v>
      </c>
      <c r="Q2639" s="9" t="s">
        <v>1001</v>
      </c>
      <c r="R2639" s="9" t="s">
        <v>954</v>
      </c>
      <c r="S2639" s="9">
        <f t="shared" si="257"/>
        <v>298882700</v>
      </c>
      <c r="T2639" s="9">
        <f t="shared" si="256"/>
        <v>4133924</v>
      </c>
    </row>
    <row r="2640" spans="1:20" ht="14.45" x14ac:dyDescent="0.3">
      <c r="A2640" s="104">
        <v>54</v>
      </c>
      <c r="B2640" s="9" t="s">
        <v>14</v>
      </c>
      <c r="C2640" s="9" t="s">
        <v>309</v>
      </c>
      <c r="D2640" s="9" t="s">
        <v>224</v>
      </c>
      <c r="E2640" s="9" t="s">
        <v>223</v>
      </c>
      <c r="F2640" s="9" t="s">
        <v>5</v>
      </c>
      <c r="G2640" s="9" t="s">
        <v>182</v>
      </c>
      <c r="H2640" s="9" t="s">
        <v>2</v>
      </c>
      <c r="I2640" s="9">
        <v>15</v>
      </c>
      <c r="J2640" s="9" t="s">
        <v>11</v>
      </c>
      <c r="L2640" s="9" t="s">
        <v>50</v>
      </c>
      <c r="M2640" s="9">
        <v>44455</v>
      </c>
      <c r="N2640" s="17" t="str">
        <f t="shared" si="253"/>
        <v>8_40-45</v>
      </c>
      <c r="O2640" s="17" t="str">
        <f t="shared" si="254"/>
        <v>4_40-50</v>
      </c>
      <c r="P2640" s="17" t="str">
        <f t="shared" si="255"/>
        <v>04_40-50</v>
      </c>
      <c r="Q2640" s="9" t="s">
        <v>1001</v>
      </c>
      <c r="R2640" s="9" t="s">
        <v>954</v>
      </c>
      <c r="S2640" s="9">
        <f t="shared" si="257"/>
        <v>2400570</v>
      </c>
      <c r="T2640" s="9">
        <f t="shared" si="256"/>
        <v>33203</v>
      </c>
    </row>
    <row r="2641" spans="1:20" ht="14.45" x14ac:dyDescent="0.3">
      <c r="A2641" s="104">
        <v>2478</v>
      </c>
      <c r="B2641" s="9" t="s">
        <v>14</v>
      </c>
      <c r="C2641" s="9" t="s">
        <v>582</v>
      </c>
      <c r="D2641" s="9" t="s">
        <v>224</v>
      </c>
      <c r="E2641" s="9" t="s">
        <v>223</v>
      </c>
      <c r="F2641" s="9" t="s">
        <v>5</v>
      </c>
      <c r="G2641" s="9" t="s">
        <v>518</v>
      </c>
      <c r="H2641" s="9" t="s">
        <v>2</v>
      </c>
      <c r="I2641" s="9">
        <v>15</v>
      </c>
      <c r="J2641" s="9" t="s">
        <v>8</v>
      </c>
      <c r="L2641" s="9" t="s">
        <v>50</v>
      </c>
      <c r="M2641" s="9">
        <v>44322</v>
      </c>
      <c r="N2641" s="17" t="str">
        <f t="shared" si="253"/>
        <v>8_40-45</v>
      </c>
      <c r="O2641" s="17" t="str">
        <f t="shared" si="254"/>
        <v>4_40-50</v>
      </c>
      <c r="P2641" s="17" t="str">
        <f t="shared" si="255"/>
        <v>04_40-50</v>
      </c>
      <c r="Q2641" s="9" t="s">
        <v>1001</v>
      </c>
      <c r="R2641" s="9" t="s">
        <v>954</v>
      </c>
      <c r="S2641" s="9">
        <f t="shared" si="257"/>
        <v>109829916</v>
      </c>
      <c r="T2641" s="9">
        <f t="shared" si="256"/>
        <v>1519086</v>
      </c>
    </row>
    <row r="2642" spans="1:20" ht="14.45" x14ac:dyDescent="0.3">
      <c r="A2642" s="104">
        <v>1928</v>
      </c>
      <c r="B2642" s="9" t="s">
        <v>14</v>
      </c>
      <c r="C2642" s="9" t="s">
        <v>921</v>
      </c>
      <c r="D2642" s="9" t="s">
        <v>224</v>
      </c>
      <c r="E2642" s="9" t="s">
        <v>223</v>
      </c>
      <c r="F2642" s="9" t="s">
        <v>5</v>
      </c>
      <c r="G2642" s="9" t="s">
        <v>798</v>
      </c>
      <c r="H2642" s="9" t="s">
        <v>2</v>
      </c>
      <c r="I2642" s="9">
        <v>15</v>
      </c>
      <c r="J2642" s="9" t="s">
        <v>8</v>
      </c>
      <c r="L2642" s="9" t="s">
        <v>46</v>
      </c>
      <c r="M2642" s="9">
        <v>33300</v>
      </c>
      <c r="N2642" s="17" t="str">
        <f t="shared" si="253"/>
        <v>6_30-35</v>
      </c>
      <c r="O2642" s="17" t="str">
        <f t="shared" si="254"/>
        <v>3_30-40</v>
      </c>
      <c r="P2642" s="17" t="str">
        <f t="shared" si="255"/>
        <v>03_30-40</v>
      </c>
      <c r="Q2642" s="9" t="s">
        <v>1001</v>
      </c>
      <c r="R2642" s="9" t="s">
        <v>954</v>
      </c>
      <c r="S2642" s="9">
        <f t="shared" si="257"/>
        <v>64202400</v>
      </c>
      <c r="T2642" s="9">
        <f t="shared" si="256"/>
        <v>888000</v>
      </c>
    </row>
    <row r="2643" spans="1:20" ht="14.45" x14ac:dyDescent="0.3">
      <c r="A2643" s="104">
        <v>2366</v>
      </c>
      <c r="B2643" s="9" t="s">
        <v>14</v>
      </c>
      <c r="C2643" s="9" t="s">
        <v>1032</v>
      </c>
      <c r="D2643" s="9" t="s">
        <v>222</v>
      </c>
      <c r="E2643" s="9" t="s">
        <v>223</v>
      </c>
      <c r="F2643" s="9" t="s">
        <v>5</v>
      </c>
      <c r="G2643" s="9" t="s">
        <v>169</v>
      </c>
      <c r="H2643" s="9" t="s">
        <v>925</v>
      </c>
      <c r="I2643" s="9">
        <v>17</v>
      </c>
      <c r="J2643" s="9" t="s">
        <v>12</v>
      </c>
      <c r="L2643" s="9" t="s">
        <v>50</v>
      </c>
      <c r="M2643" s="9">
        <v>41621</v>
      </c>
      <c r="N2643" s="17" t="str">
        <f t="shared" si="253"/>
        <v>8_40-45</v>
      </c>
      <c r="O2643" s="17" t="str">
        <f t="shared" si="254"/>
        <v>4_40-50</v>
      </c>
      <c r="P2643" s="17" t="str">
        <f t="shared" si="255"/>
        <v>04_40-50</v>
      </c>
      <c r="Q2643" s="9" t="s">
        <v>1001</v>
      </c>
      <c r="R2643" s="9" t="s">
        <v>954</v>
      </c>
      <c r="S2643" s="9">
        <f t="shared" si="257"/>
        <v>98475286</v>
      </c>
      <c r="T2643" s="9">
        <f t="shared" si="256"/>
        <v>1362037</v>
      </c>
    </row>
    <row r="2644" spans="1:20" ht="14.45" x14ac:dyDescent="0.3">
      <c r="A2644" s="104">
        <v>33</v>
      </c>
      <c r="B2644" s="9" t="s">
        <v>14</v>
      </c>
      <c r="C2644" s="9" t="s">
        <v>366</v>
      </c>
      <c r="D2644" s="9" t="s">
        <v>222</v>
      </c>
      <c r="E2644" s="9" t="s">
        <v>223</v>
      </c>
      <c r="F2644" s="9" t="s">
        <v>5</v>
      </c>
      <c r="G2644" s="9" t="s">
        <v>182</v>
      </c>
      <c r="H2644" s="9" t="s">
        <v>367</v>
      </c>
      <c r="I2644" s="9">
        <v>17</v>
      </c>
      <c r="J2644" s="9" t="s">
        <v>8</v>
      </c>
      <c r="L2644" s="9" t="s">
        <v>50</v>
      </c>
      <c r="M2644" s="9">
        <v>50993</v>
      </c>
      <c r="N2644" s="17" t="str">
        <f t="shared" si="253"/>
        <v>10_50-55</v>
      </c>
      <c r="O2644" s="17" t="str">
        <f t="shared" si="254"/>
        <v>5_50-60</v>
      </c>
      <c r="P2644" s="17" t="str">
        <f t="shared" si="255"/>
        <v>05_50-60</v>
      </c>
      <c r="Q2644" s="9" t="s">
        <v>1001</v>
      </c>
      <c r="R2644" s="9" t="s">
        <v>954</v>
      </c>
      <c r="S2644" s="9">
        <f t="shared" si="257"/>
        <v>1682769</v>
      </c>
      <c r="T2644" s="9">
        <f t="shared" si="256"/>
        <v>23275</v>
      </c>
    </row>
    <row r="2645" spans="1:20" ht="14.45" x14ac:dyDescent="0.3">
      <c r="A2645" s="104">
        <v>175</v>
      </c>
      <c r="B2645" s="9" t="s">
        <v>14</v>
      </c>
      <c r="C2645" s="9" t="s">
        <v>583</v>
      </c>
      <c r="D2645" s="9" t="s">
        <v>222</v>
      </c>
      <c r="E2645" s="9" t="s">
        <v>223</v>
      </c>
      <c r="F2645" s="9" t="s">
        <v>5</v>
      </c>
      <c r="G2645" s="9" t="s">
        <v>518</v>
      </c>
      <c r="H2645" s="9" t="s">
        <v>398</v>
      </c>
      <c r="I2645" s="9">
        <v>17</v>
      </c>
      <c r="J2645" s="9" t="s">
        <v>8</v>
      </c>
      <c r="L2645" s="9" t="s">
        <v>50</v>
      </c>
      <c r="M2645" s="9">
        <v>50700</v>
      </c>
      <c r="N2645" s="17" t="str">
        <f t="shared" si="253"/>
        <v>10_50-55</v>
      </c>
      <c r="O2645" s="17" t="str">
        <f t="shared" si="254"/>
        <v>5_50-60</v>
      </c>
      <c r="P2645" s="17" t="str">
        <f t="shared" si="255"/>
        <v>05_50-60</v>
      </c>
      <c r="Q2645" s="9" t="s">
        <v>1001</v>
      </c>
      <c r="R2645" s="9" t="s">
        <v>954</v>
      </c>
      <c r="S2645" s="9">
        <f t="shared" si="257"/>
        <v>8872500</v>
      </c>
      <c r="T2645" s="9">
        <f t="shared" si="256"/>
        <v>122718</v>
      </c>
    </row>
    <row r="2646" spans="1:20" ht="14.45" x14ac:dyDescent="0.3">
      <c r="A2646" s="104">
        <v>820</v>
      </c>
      <c r="B2646" s="9" t="s">
        <v>14</v>
      </c>
      <c r="C2646" s="9" t="s">
        <v>368</v>
      </c>
      <c r="D2646" s="9" t="s">
        <v>224</v>
      </c>
      <c r="E2646" s="9" t="s">
        <v>223</v>
      </c>
      <c r="F2646" s="9" t="s">
        <v>1</v>
      </c>
      <c r="G2646" s="9" t="s">
        <v>97</v>
      </c>
      <c r="H2646" s="9" t="s">
        <v>2</v>
      </c>
      <c r="I2646" s="9">
        <v>17</v>
      </c>
      <c r="J2646" s="9" t="s">
        <v>12</v>
      </c>
      <c r="L2646" s="9" t="s">
        <v>50</v>
      </c>
      <c r="M2646" s="9">
        <v>41888</v>
      </c>
      <c r="N2646" s="17" t="str">
        <f t="shared" si="253"/>
        <v>8_40-45</v>
      </c>
      <c r="O2646" s="17" t="str">
        <f t="shared" si="254"/>
        <v>4_40-50</v>
      </c>
      <c r="P2646" s="17" t="str">
        <f t="shared" si="255"/>
        <v>04_40-50</v>
      </c>
      <c r="Q2646" s="9" t="s">
        <v>1001</v>
      </c>
      <c r="R2646" s="9" t="s">
        <v>954</v>
      </c>
      <c r="S2646" s="9">
        <f t="shared" si="257"/>
        <v>34348160</v>
      </c>
      <c r="T2646" s="9">
        <f t="shared" si="256"/>
        <v>475078</v>
      </c>
    </row>
    <row r="2647" spans="1:20" ht="14.45" x14ac:dyDescent="0.3">
      <c r="A2647" s="104">
        <v>1832</v>
      </c>
      <c r="B2647" s="9" t="s">
        <v>14</v>
      </c>
      <c r="C2647" s="9" t="s">
        <v>853</v>
      </c>
      <c r="D2647" s="9" t="s">
        <v>224</v>
      </c>
      <c r="E2647" s="9" t="s">
        <v>223</v>
      </c>
      <c r="F2647" s="9" t="s">
        <v>1</v>
      </c>
      <c r="G2647" s="9" t="s">
        <v>303</v>
      </c>
      <c r="H2647" s="9" t="s">
        <v>2</v>
      </c>
      <c r="I2647" s="9">
        <v>17</v>
      </c>
      <c r="J2647" s="9" t="s">
        <v>8</v>
      </c>
      <c r="L2647" s="9" t="s">
        <v>50</v>
      </c>
      <c r="M2647" s="9">
        <v>50756</v>
      </c>
      <c r="N2647" s="17" t="str">
        <f t="shared" si="253"/>
        <v>10_50-55</v>
      </c>
      <c r="O2647" s="17" t="str">
        <f t="shared" si="254"/>
        <v>5_50-60</v>
      </c>
      <c r="P2647" s="17" t="str">
        <f t="shared" si="255"/>
        <v>05_50-60</v>
      </c>
      <c r="Q2647" s="9" t="s">
        <v>1001</v>
      </c>
      <c r="R2647" s="9" t="s">
        <v>954</v>
      </c>
      <c r="S2647" s="9">
        <f t="shared" si="257"/>
        <v>92984992</v>
      </c>
      <c r="T2647" s="9">
        <f t="shared" si="256"/>
        <v>1286099</v>
      </c>
    </row>
    <row r="2648" spans="1:20" ht="14.45" x14ac:dyDescent="0.3">
      <c r="A2648" s="104">
        <v>27</v>
      </c>
      <c r="B2648" s="9" t="s">
        <v>14</v>
      </c>
      <c r="C2648" s="9" t="s">
        <v>460</v>
      </c>
      <c r="D2648" s="9" t="s">
        <v>225</v>
      </c>
      <c r="E2648" s="9" t="s">
        <v>223</v>
      </c>
      <c r="F2648" s="9" t="s">
        <v>5</v>
      </c>
      <c r="G2648" s="9" t="s">
        <v>350</v>
      </c>
      <c r="H2648" s="9" t="s">
        <v>147</v>
      </c>
      <c r="I2648" s="9">
        <v>15</v>
      </c>
      <c r="J2648" s="9" t="s">
        <v>8</v>
      </c>
      <c r="L2648" s="9" t="s">
        <v>50</v>
      </c>
      <c r="M2648" s="9">
        <v>127607</v>
      </c>
      <c r="N2648" s="17" t="str">
        <f t="shared" si="253"/>
        <v>25_125-130</v>
      </c>
      <c r="O2648" s="17" t="str">
        <f t="shared" si="254"/>
        <v>12_120-130</v>
      </c>
      <c r="P2648" s="17" t="str">
        <f t="shared" si="255"/>
        <v>08_80&gt;</v>
      </c>
      <c r="Q2648" s="9" t="s">
        <v>1001</v>
      </c>
      <c r="R2648" s="9" t="s">
        <v>954</v>
      </c>
      <c r="S2648" s="9">
        <f t="shared" si="257"/>
        <v>3445389</v>
      </c>
      <c r="T2648" s="9">
        <f t="shared" si="256"/>
        <v>47654</v>
      </c>
    </row>
    <row r="2649" spans="1:20" x14ac:dyDescent="0.25">
      <c r="A2649" s="104">
        <v>21</v>
      </c>
      <c r="B2649" s="9" t="s">
        <v>14</v>
      </c>
      <c r="C2649" s="9" t="s">
        <v>1033</v>
      </c>
      <c r="D2649" s="9" t="s">
        <v>225</v>
      </c>
      <c r="E2649" s="9" t="s">
        <v>223</v>
      </c>
      <c r="F2649" s="9" t="s">
        <v>5</v>
      </c>
      <c r="G2649" s="9" t="s">
        <v>350</v>
      </c>
      <c r="H2649" s="9" t="s">
        <v>658</v>
      </c>
      <c r="I2649" s="9">
        <v>15</v>
      </c>
      <c r="J2649" s="9" t="s">
        <v>1034</v>
      </c>
      <c r="L2649" s="9" t="s">
        <v>50</v>
      </c>
      <c r="M2649" s="9">
        <v>146028</v>
      </c>
      <c r="N2649" s="17" t="str">
        <f t="shared" si="253"/>
        <v>29_145-150</v>
      </c>
      <c r="O2649" s="17" t="str">
        <f t="shared" si="254"/>
        <v>14_140-150</v>
      </c>
      <c r="P2649" s="17" t="str">
        <f t="shared" si="255"/>
        <v>08_80&gt;</v>
      </c>
      <c r="Q2649" s="9" t="s">
        <v>1001</v>
      </c>
      <c r="R2649" s="9" t="s">
        <v>954</v>
      </c>
      <c r="S2649" s="9">
        <f t="shared" si="257"/>
        <v>3066588</v>
      </c>
      <c r="T2649" s="9">
        <f t="shared" si="256"/>
        <v>42415</v>
      </c>
    </row>
    <row r="2650" spans="1:20" ht="14.45" x14ac:dyDescent="0.3">
      <c r="A2650" s="104">
        <v>5</v>
      </c>
      <c r="B2650" s="9" t="s">
        <v>14</v>
      </c>
      <c r="C2650" s="9" t="s">
        <v>522</v>
      </c>
      <c r="D2650" s="9" t="s">
        <v>225</v>
      </c>
      <c r="E2650" s="9" t="s">
        <v>223</v>
      </c>
      <c r="F2650" s="9" t="s">
        <v>1</v>
      </c>
      <c r="G2650" s="9" t="s">
        <v>1000</v>
      </c>
      <c r="H2650" s="9" t="s">
        <v>147</v>
      </c>
      <c r="I2650" s="9">
        <v>15</v>
      </c>
      <c r="J2650" s="9" t="s">
        <v>8</v>
      </c>
      <c r="L2650" s="9" t="s">
        <v>50</v>
      </c>
      <c r="M2650" s="9">
        <v>81555</v>
      </c>
      <c r="N2650" s="17" t="str">
        <f t="shared" si="253"/>
        <v>16_80-85</v>
      </c>
      <c r="O2650" s="17" t="str">
        <f t="shared" si="254"/>
        <v>8_80-90</v>
      </c>
      <c r="P2650" s="17" t="str">
        <f t="shared" si="255"/>
        <v>08_80&gt;</v>
      </c>
      <c r="Q2650" s="9" t="s">
        <v>1001</v>
      </c>
      <c r="R2650" s="9" t="s">
        <v>954</v>
      </c>
      <c r="S2650" s="9">
        <f t="shared" si="257"/>
        <v>407775</v>
      </c>
      <c r="T2650" s="9">
        <f t="shared" si="256"/>
        <v>5640</v>
      </c>
    </row>
    <row r="2651" spans="1:20" ht="14.45" x14ac:dyDescent="0.3">
      <c r="A2651" s="104">
        <v>86</v>
      </c>
      <c r="B2651" s="9" t="s">
        <v>14</v>
      </c>
      <c r="C2651" s="9" t="s">
        <v>983</v>
      </c>
      <c r="D2651" s="9" t="s">
        <v>225</v>
      </c>
      <c r="E2651" s="9" t="s">
        <v>223</v>
      </c>
      <c r="F2651" s="9" t="s">
        <v>1</v>
      </c>
      <c r="G2651" s="9" t="s">
        <v>661</v>
      </c>
      <c r="H2651" s="9" t="s">
        <v>658</v>
      </c>
      <c r="I2651" s="9">
        <v>15</v>
      </c>
      <c r="J2651" s="9" t="s">
        <v>8</v>
      </c>
      <c r="L2651" s="9" t="s">
        <v>50</v>
      </c>
      <c r="M2651" s="9">
        <v>130994</v>
      </c>
      <c r="N2651" s="17" t="str">
        <f t="shared" si="253"/>
        <v>26_130-135</v>
      </c>
      <c r="O2651" s="17" t="str">
        <f t="shared" si="254"/>
        <v>13_130-140</v>
      </c>
      <c r="P2651" s="17" t="str">
        <f t="shared" si="255"/>
        <v>08_80&gt;</v>
      </c>
      <c r="Q2651" s="9" t="s">
        <v>1001</v>
      </c>
      <c r="R2651" s="9" t="s">
        <v>954</v>
      </c>
      <c r="S2651" s="9">
        <f t="shared" si="257"/>
        <v>11265484</v>
      </c>
      <c r="T2651" s="9">
        <f t="shared" si="256"/>
        <v>155816</v>
      </c>
    </row>
    <row r="2652" spans="1:20" ht="14.45" x14ac:dyDescent="0.3">
      <c r="A2652" s="104">
        <v>30</v>
      </c>
      <c r="B2652" s="9" t="s">
        <v>14</v>
      </c>
      <c r="C2652" s="9" t="s">
        <v>361</v>
      </c>
      <c r="D2652" s="9" t="s">
        <v>225</v>
      </c>
      <c r="E2652" s="9" t="s">
        <v>223</v>
      </c>
      <c r="F2652" s="9" t="s">
        <v>5</v>
      </c>
      <c r="G2652" s="9" t="s">
        <v>350</v>
      </c>
      <c r="H2652" s="9" t="s">
        <v>342</v>
      </c>
      <c r="I2652" s="9">
        <v>17</v>
      </c>
      <c r="J2652" s="9" t="s">
        <v>8</v>
      </c>
      <c r="L2652" s="9" t="s">
        <v>50</v>
      </c>
      <c r="M2652" s="9">
        <v>106990</v>
      </c>
      <c r="N2652" s="17" t="str">
        <f t="shared" ref="N2652:N2715" si="258">CONCATENATE(ROUNDDOWN(M2652/5000,0),"_",ROUNDDOWN(M2652/5000,0)*5,"-",ROUNDUP((M2652+1)/5000,0)*5)</f>
        <v>21_105-110</v>
      </c>
      <c r="O2652" s="17" t="str">
        <f t="shared" ref="O2652:O2715" si="259">CONCATENATE(ROUNDDOWN(M2652/10000,0),"_",ROUNDDOWN(M2652/10000,0)*10,"-",ROUNDUP((M2652+1)/10000,0)*10)</f>
        <v>10_100-110</v>
      </c>
      <c r="P2652" s="17" t="str">
        <f t="shared" ref="P2652:P2715" si="260">IF(M2652&lt;20000,"01_&lt;20",IF(M2652&lt;80000,CONCATENATE(IF((ROUNDDOWN(M2652/10000,0)+1)&lt;10,0,),ROUNDDOWN(M2652/10000,0),"_",ROUNDDOWN(M2652/10000,0)*10,"-",ROUNDUP((M2652+1)/10000,0)*10),"08_80&gt;"))</f>
        <v>08_80&gt;</v>
      </c>
      <c r="Q2652" s="9" t="s">
        <v>1001</v>
      </c>
      <c r="R2652" s="9" t="s">
        <v>954</v>
      </c>
      <c r="S2652" s="9">
        <f t="shared" si="257"/>
        <v>3209700</v>
      </c>
      <c r="T2652" s="9">
        <f t="shared" ref="T2652:T2715" si="261">ROUND(S2652/72.3,0)</f>
        <v>44394</v>
      </c>
    </row>
    <row r="2653" spans="1:20" ht="14.45" x14ac:dyDescent="0.3">
      <c r="A2653" s="104">
        <v>78</v>
      </c>
      <c r="B2653" s="9" t="s">
        <v>14</v>
      </c>
      <c r="C2653" s="9" t="s">
        <v>584</v>
      </c>
      <c r="D2653" s="9" t="s">
        <v>228</v>
      </c>
      <c r="E2653" s="9" t="s">
        <v>223</v>
      </c>
      <c r="F2653" s="9" t="s">
        <v>5</v>
      </c>
      <c r="G2653" s="9" t="s">
        <v>518</v>
      </c>
      <c r="H2653" s="9" t="s">
        <v>2</v>
      </c>
      <c r="I2653" s="9">
        <v>13</v>
      </c>
      <c r="J2653" s="9" t="s">
        <v>8</v>
      </c>
      <c r="L2653" s="9" t="s">
        <v>50</v>
      </c>
      <c r="M2653" s="9">
        <v>56220</v>
      </c>
      <c r="N2653" s="17" t="str">
        <f t="shared" si="258"/>
        <v>11_55-60</v>
      </c>
      <c r="O2653" s="17" t="str">
        <f t="shared" si="259"/>
        <v>5_50-60</v>
      </c>
      <c r="P2653" s="17" t="str">
        <f t="shared" si="260"/>
        <v>05_50-60</v>
      </c>
      <c r="Q2653" s="9" t="s">
        <v>1001</v>
      </c>
      <c r="R2653" s="9" t="s">
        <v>954</v>
      </c>
      <c r="S2653" s="9">
        <f t="shared" si="257"/>
        <v>4385160</v>
      </c>
      <c r="T2653" s="9">
        <f t="shared" si="261"/>
        <v>60652</v>
      </c>
    </row>
    <row r="2654" spans="1:20" ht="14.45" x14ac:dyDescent="0.3">
      <c r="A2654" s="104">
        <v>171</v>
      </c>
      <c r="B2654" s="9" t="s">
        <v>14</v>
      </c>
      <c r="C2654" s="9" t="s">
        <v>725</v>
      </c>
      <c r="D2654" s="9" t="s">
        <v>228</v>
      </c>
      <c r="E2654" s="9" t="s">
        <v>223</v>
      </c>
      <c r="F2654" s="9" t="s">
        <v>5</v>
      </c>
      <c r="G2654" s="9" t="s">
        <v>518</v>
      </c>
      <c r="H2654" s="9" t="s">
        <v>2</v>
      </c>
      <c r="I2654" s="9">
        <v>14</v>
      </c>
      <c r="J2654" s="9" t="s">
        <v>8</v>
      </c>
      <c r="L2654" s="9" t="s">
        <v>50</v>
      </c>
      <c r="M2654" s="9">
        <v>55949</v>
      </c>
      <c r="N2654" s="17" t="str">
        <f t="shared" si="258"/>
        <v>11_55-60</v>
      </c>
      <c r="O2654" s="17" t="str">
        <f t="shared" si="259"/>
        <v>5_50-60</v>
      </c>
      <c r="P2654" s="17" t="str">
        <f t="shared" si="260"/>
        <v>05_50-60</v>
      </c>
      <c r="Q2654" s="9" t="s">
        <v>1001</v>
      </c>
      <c r="R2654" s="9" t="s">
        <v>954</v>
      </c>
      <c r="S2654" s="9">
        <f t="shared" si="257"/>
        <v>9567279</v>
      </c>
      <c r="T2654" s="9">
        <f t="shared" si="261"/>
        <v>132328</v>
      </c>
    </row>
    <row r="2655" spans="1:20" ht="14.45" x14ac:dyDescent="0.3">
      <c r="A2655" s="104">
        <v>25</v>
      </c>
      <c r="B2655" s="9" t="s">
        <v>14</v>
      </c>
      <c r="C2655" s="9" t="s">
        <v>726</v>
      </c>
      <c r="D2655" s="9" t="s">
        <v>225</v>
      </c>
      <c r="E2655" s="9" t="s">
        <v>223</v>
      </c>
      <c r="F2655" s="9" t="s">
        <v>5</v>
      </c>
      <c r="G2655" s="9" t="s">
        <v>75</v>
      </c>
      <c r="H2655" s="9" t="s">
        <v>147</v>
      </c>
      <c r="I2655" s="9">
        <v>15</v>
      </c>
      <c r="J2655" s="9" t="s">
        <v>8</v>
      </c>
      <c r="L2655" s="9" t="s">
        <v>50</v>
      </c>
      <c r="M2655" s="9">
        <v>62442</v>
      </c>
      <c r="N2655" s="17" t="str">
        <f t="shared" si="258"/>
        <v>12_60-65</v>
      </c>
      <c r="O2655" s="17" t="str">
        <f t="shared" si="259"/>
        <v>6_60-70</v>
      </c>
      <c r="P2655" s="17" t="str">
        <f t="shared" si="260"/>
        <v>06_60-70</v>
      </c>
      <c r="Q2655" s="9" t="s">
        <v>1001</v>
      </c>
      <c r="R2655" s="9" t="s">
        <v>954</v>
      </c>
      <c r="S2655" s="9">
        <f t="shared" si="257"/>
        <v>1561050</v>
      </c>
      <c r="T2655" s="9">
        <f t="shared" si="261"/>
        <v>21591</v>
      </c>
    </row>
    <row r="2656" spans="1:20" ht="14.45" x14ac:dyDescent="0.3">
      <c r="A2656" s="104">
        <v>387</v>
      </c>
      <c r="B2656" s="9" t="s">
        <v>14</v>
      </c>
      <c r="C2656" s="9" t="s">
        <v>362</v>
      </c>
      <c r="D2656" s="9" t="s">
        <v>225</v>
      </c>
      <c r="E2656" s="9" t="s">
        <v>223</v>
      </c>
      <c r="F2656" s="9" t="s">
        <v>5</v>
      </c>
      <c r="G2656" s="9" t="s">
        <v>350</v>
      </c>
      <c r="H2656" s="9" t="s">
        <v>197</v>
      </c>
      <c r="I2656" s="9">
        <v>15</v>
      </c>
      <c r="J2656" s="9" t="s">
        <v>8</v>
      </c>
      <c r="L2656" s="9" t="s">
        <v>50</v>
      </c>
      <c r="M2656" s="9">
        <v>77463</v>
      </c>
      <c r="N2656" s="17" t="str">
        <f t="shared" si="258"/>
        <v>15_75-80</v>
      </c>
      <c r="O2656" s="17" t="str">
        <f t="shared" si="259"/>
        <v>7_70-80</v>
      </c>
      <c r="P2656" s="17" t="str">
        <f t="shared" si="260"/>
        <v>07_70-80</v>
      </c>
      <c r="Q2656" s="9" t="s">
        <v>1001</v>
      </c>
      <c r="R2656" s="9" t="s">
        <v>954</v>
      </c>
      <c r="S2656" s="9">
        <f t="shared" si="257"/>
        <v>29978181</v>
      </c>
      <c r="T2656" s="9">
        <f t="shared" si="261"/>
        <v>414636</v>
      </c>
    </row>
    <row r="2657" spans="1:20" ht="14.45" x14ac:dyDescent="0.3">
      <c r="A2657" s="104">
        <v>1557</v>
      </c>
      <c r="B2657" s="9" t="s">
        <v>14</v>
      </c>
      <c r="C2657" s="9" t="s">
        <v>418</v>
      </c>
      <c r="D2657" s="9" t="s">
        <v>225</v>
      </c>
      <c r="E2657" s="9" t="s">
        <v>223</v>
      </c>
      <c r="F2657" s="9" t="s">
        <v>1</v>
      </c>
      <c r="G2657" s="9" t="s">
        <v>1000</v>
      </c>
      <c r="H2657" s="9" t="s">
        <v>112</v>
      </c>
      <c r="I2657" s="9">
        <v>15</v>
      </c>
      <c r="J2657" s="9" t="s">
        <v>8</v>
      </c>
      <c r="L2657" s="9" t="s">
        <v>50</v>
      </c>
      <c r="M2657" s="9">
        <v>66050</v>
      </c>
      <c r="N2657" s="17" t="str">
        <f t="shared" si="258"/>
        <v>13_65-70</v>
      </c>
      <c r="O2657" s="17" t="str">
        <f t="shared" si="259"/>
        <v>6_60-70</v>
      </c>
      <c r="P2657" s="17" t="str">
        <f t="shared" si="260"/>
        <v>06_60-70</v>
      </c>
      <c r="Q2657" s="9" t="s">
        <v>1001</v>
      </c>
      <c r="R2657" s="9" t="s">
        <v>954</v>
      </c>
      <c r="S2657" s="9">
        <f t="shared" si="257"/>
        <v>102839850</v>
      </c>
      <c r="T2657" s="9">
        <f t="shared" si="261"/>
        <v>1422405</v>
      </c>
    </row>
    <row r="2658" spans="1:20" ht="14.45" x14ac:dyDescent="0.3">
      <c r="A2658" s="104">
        <v>173</v>
      </c>
      <c r="B2658" s="9" t="s">
        <v>14</v>
      </c>
      <c r="C2658" s="9" t="s">
        <v>1035</v>
      </c>
      <c r="D2658" s="9" t="s">
        <v>225</v>
      </c>
      <c r="E2658" s="9" t="s">
        <v>223</v>
      </c>
      <c r="F2658" s="9" t="s">
        <v>1</v>
      </c>
      <c r="G2658" s="9" t="s">
        <v>661</v>
      </c>
      <c r="H2658" s="9" t="s">
        <v>112</v>
      </c>
      <c r="I2658" s="9">
        <v>15</v>
      </c>
      <c r="J2658" s="9" t="s">
        <v>8</v>
      </c>
      <c r="L2658" s="9" t="s">
        <v>50</v>
      </c>
      <c r="M2658" s="9">
        <v>66545</v>
      </c>
      <c r="N2658" s="17" t="str">
        <f t="shared" si="258"/>
        <v>13_65-70</v>
      </c>
      <c r="O2658" s="17" t="str">
        <f t="shared" si="259"/>
        <v>6_60-70</v>
      </c>
      <c r="P2658" s="17" t="str">
        <f t="shared" si="260"/>
        <v>06_60-70</v>
      </c>
      <c r="Q2658" s="9" t="s">
        <v>1001</v>
      </c>
      <c r="R2658" s="9" t="s">
        <v>954</v>
      </c>
      <c r="S2658" s="9">
        <f t="shared" si="257"/>
        <v>11512285</v>
      </c>
      <c r="T2658" s="9">
        <f t="shared" si="261"/>
        <v>159229</v>
      </c>
    </row>
    <row r="2659" spans="1:20" ht="14.45" x14ac:dyDescent="0.3">
      <c r="A2659" s="104">
        <v>353</v>
      </c>
      <c r="B2659" s="9" t="s">
        <v>14</v>
      </c>
      <c r="C2659" s="9" t="s">
        <v>585</v>
      </c>
      <c r="D2659" s="9" t="s">
        <v>222</v>
      </c>
      <c r="E2659" s="9" t="s">
        <v>223</v>
      </c>
      <c r="F2659" s="9" t="s">
        <v>5</v>
      </c>
      <c r="G2659" s="9" t="s">
        <v>518</v>
      </c>
      <c r="H2659" s="9" t="s">
        <v>563</v>
      </c>
      <c r="I2659" s="9">
        <v>15</v>
      </c>
      <c r="J2659" s="9" t="s">
        <v>8</v>
      </c>
      <c r="L2659" s="9" t="s">
        <v>50</v>
      </c>
      <c r="M2659" s="9">
        <v>61558</v>
      </c>
      <c r="N2659" s="17" t="str">
        <f t="shared" si="258"/>
        <v>12_60-65</v>
      </c>
      <c r="O2659" s="17" t="str">
        <f t="shared" si="259"/>
        <v>6_60-70</v>
      </c>
      <c r="P2659" s="17" t="str">
        <f t="shared" si="260"/>
        <v>06_60-70</v>
      </c>
      <c r="Q2659" s="9" t="s">
        <v>1001</v>
      </c>
      <c r="R2659" s="9" t="s">
        <v>954</v>
      </c>
      <c r="S2659" s="9">
        <f t="shared" si="257"/>
        <v>21729974</v>
      </c>
      <c r="T2659" s="9">
        <f t="shared" si="261"/>
        <v>300553</v>
      </c>
    </row>
    <row r="2660" spans="1:20" ht="14.45" x14ac:dyDescent="0.3">
      <c r="A2660" s="104">
        <v>480</v>
      </c>
      <c r="B2660" s="9" t="s">
        <v>14</v>
      </c>
      <c r="C2660" s="9" t="s">
        <v>523</v>
      </c>
      <c r="D2660" s="9" t="s">
        <v>224</v>
      </c>
      <c r="E2660" s="9" t="s">
        <v>223</v>
      </c>
      <c r="F2660" s="9" t="s">
        <v>1</v>
      </c>
      <c r="G2660" s="9" t="s">
        <v>303</v>
      </c>
      <c r="H2660" s="9" t="s">
        <v>2</v>
      </c>
      <c r="I2660" s="9">
        <v>15</v>
      </c>
      <c r="J2660" s="9" t="s">
        <v>8</v>
      </c>
      <c r="L2660" s="9" t="s">
        <v>50</v>
      </c>
      <c r="M2660" s="9">
        <v>51401</v>
      </c>
      <c r="N2660" s="17" t="str">
        <f t="shared" si="258"/>
        <v>10_50-55</v>
      </c>
      <c r="O2660" s="17" t="str">
        <f t="shared" si="259"/>
        <v>5_50-60</v>
      </c>
      <c r="P2660" s="17" t="str">
        <f t="shared" si="260"/>
        <v>05_50-60</v>
      </c>
      <c r="Q2660" s="9" t="s">
        <v>1001</v>
      </c>
      <c r="R2660" s="9" t="s">
        <v>954</v>
      </c>
      <c r="S2660" s="9">
        <f t="shared" si="257"/>
        <v>24672480</v>
      </c>
      <c r="T2660" s="9">
        <f t="shared" si="261"/>
        <v>341251</v>
      </c>
    </row>
    <row r="2661" spans="1:20" ht="14.45" x14ac:dyDescent="0.3">
      <c r="A2661" s="104">
        <v>1057</v>
      </c>
      <c r="B2661" s="9" t="s">
        <v>14</v>
      </c>
      <c r="C2661" s="9" t="s">
        <v>922</v>
      </c>
      <c r="D2661" s="9" t="s">
        <v>224</v>
      </c>
      <c r="E2661" s="9" t="s">
        <v>223</v>
      </c>
      <c r="F2661" s="9" t="s">
        <v>1</v>
      </c>
      <c r="G2661" s="9" t="s">
        <v>823</v>
      </c>
      <c r="H2661" s="9" t="s">
        <v>2</v>
      </c>
      <c r="I2661" s="9">
        <v>15</v>
      </c>
      <c r="J2661" s="9" t="s">
        <v>8</v>
      </c>
      <c r="L2661" s="9" t="s">
        <v>50</v>
      </c>
      <c r="M2661" s="9">
        <v>52642</v>
      </c>
      <c r="N2661" s="17" t="str">
        <f t="shared" si="258"/>
        <v>10_50-55</v>
      </c>
      <c r="O2661" s="17" t="str">
        <f t="shared" si="259"/>
        <v>5_50-60</v>
      </c>
      <c r="P2661" s="17" t="str">
        <f t="shared" si="260"/>
        <v>05_50-60</v>
      </c>
      <c r="Q2661" s="9" t="s">
        <v>1001</v>
      </c>
      <c r="R2661" s="9" t="s">
        <v>954</v>
      </c>
      <c r="S2661" s="9">
        <f t="shared" si="257"/>
        <v>55642594</v>
      </c>
      <c r="T2661" s="9">
        <f t="shared" si="261"/>
        <v>769607</v>
      </c>
    </row>
    <row r="2662" spans="1:20" ht="14.45" x14ac:dyDescent="0.3">
      <c r="A2662" s="104">
        <v>300</v>
      </c>
      <c r="B2662" s="9" t="s">
        <v>14</v>
      </c>
      <c r="C2662" s="9" t="s">
        <v>495</v>
      </c>
      <c r="D2662" s="9" t="s">
        <v>225</v>
      </c>
      <c r="E2662" s="9" t="s">
        <v>223</v>
      </c>
      <c r="F2662" s="9" t="s">
        <v>5</v>
      </c>
      <c r="G2662" s="9" t="s">
        <v>350</v>
      </c>
      <c r="H2662" s="9" t="s">
        <v>148</v>
      </c>
      <c r="I2662" s="9">
        <v>16</v>
      </c>
      <c r="J2662" s="9" t="s">
        <v>8</v>
      </c>
      <c r="L2662" s="9" t="s">
        <v>50</v>
      </c>
      <c r="M2662" s="9">
        <v>82747</v>
      </c>
      <c r="N2662" s="17" t="str">
        <f t="shared" si="258"/>
        <v>16_80-85</v>
      </c>
      <c r="O2662" s="17" t="str">
        <f t="shared" si="259"/>
        <v>8_80-90</v>
      </c>
      <c r="P2662" s="17" t="str">
        <f t="shared" si="260"/>
        <v>08_80&gt;</v>
      </c>
      <c r="Q2662" s="9" t="s">
        <v>1001</v>
      </c>
      <c r="R2662" s="9" t="s">
        <v>954</v>
      </c>
      <c r="S2662" s="9">
        <f t="shared" si="257"/>
        <v>24824100</v>
      </c>
      <c r="T2662" s="9">
        <f t="shared" si="261"/>
        <v>343349</v>
      </c>
    </row>
    <row r="2663" spans="1:20" ht="14.45" x14ac:dyDescent="0.3">
      <c r="A2663" s="104">
        <v>456</v>
      </c>
      <c r="B2663" s="9" t="s">
        <v>14</v>
      </c>
      <c r="C2663" s="9" t="s">
        <v>363</v>
      </c>
      <c r="D2663" s="9" t="s">
        <v>225</v>
      </c>
      <c r="E2663" s="9" t="s">
        <v>223</v>
      </c>
      <c r="F2663" s="9" t="s">
        <v>5</v>
      </c>
      <c r="G2663" s="9" t="s">
        <v>350</v>
      </c>
      <c r="H2663" s="9" t="s">
        <v>197</v>
      </c>
      <c r="I2663" s="9">
        <v>17</v>
      </c>
      <c r="J2663" s="9" t="s">
        <v>8</v>
      </c>
      <c r="L2663" s="9" t="s">
        <v>50</v>
      </c>
      <c r="M2663" s="9">
        <v>79717</v>
      </c>
      <c r="N2663" s="17" t="str">
        <f t="shared" si="258"/>
        <v>15_75-80</v>
      </c>
      <c r="O2663" s="17" t="str">
        <f t="shared" si="259"/>
        <v>7_70-80</v>
      </c>
      <c r="P2663" s="17" t="str">
        <f t="shared" si="260"/>
        <v>07_70-80</v>
      </c>
      <c r="Q2663" s="9" t="s">
        <v>1001</v>
      </c>
      <c r="R2663" s="9" t="s">
        <v>954</v>
      </c>
      <c r="S2663" s="9">
        <f t="shared" si="257"/>
        <v>36350952</v>
      </c>
      <c r="T2663" s="9">
        <f t="shared" si="261"/>
        <v>502779</v>
      </c>
    </row>
    <row r="2664" spans="1:20" ht="14.45" x14ac:dyDescent="0.3">
      <c r="A2664" s="104">
        <v>16</v>
      </c>
      <c r="B2664" s="9" t="s">
        <v>14</v>
      </c>
      <c r="C2664" s="9" t="s">
        <v>728</v>
      </c>
      <c r="D2664" s="9" t="s">
        <v>228</v>
      </c>
      <c r="E2664" s="9" t="s">
        <v>223</v>
      </c>
      <c r="F2664" s="9" t="s">
        <v>5</v>
      </c>
      <c r="G2664" s="9" t="s">
        <v>182</v>
      </c>
      <c r="H2664" s="9" t="s">
        <v>2</v>
      </c>
      <c r="I2664" s="9">
        <v>14</v>
      </c>
      <c r="J2664" s="9" t="s">
        <v>8</v>
      </c>
      <c r="K2664" s="9" t="s">
        <v>7</v>
      </c>
      <c r="L2664" s="9" t="s">
        <v>50</v>
      </c>
      <c r="M2664" s="9">
        <v>48502</v>
      </c>
      <c r="N2664" s="17" t="str">
        <f t="shared" si="258"/>
        <v>9_45-50</v>
      </c>
      <c r="O2664" s="17" t="str">
        <f t="shared" si="259"/>
        <v>4_40-50</v>
      </c>
      <c r="P2664" s="17" t="str">
        <f t="shared" si="260"/>
        <v>04_40-50</v>
      </c>
      <c r="Q2664" s="9" t="s">
        <v>1001</v>
      </c>
      <c r="R2664" s="9" t="s">
        <v>954</v>
      </c>
      <c r="S2664" s="9">
        <f t="shared" si="257"/>
        <v>776032</v>
      </c>
      <c r="T2664" s="9">
        <f t="shared" si="261"/>
        <v>10733</v>
      </c>
    </row>
    <row r="2665" spans="1:20" ht="14.45" x14ac:dyDescent="0.3">
      <c r="A2665" s="104">
        <v>131</v>
      </c>
      <c r="B2665" s="9" t="s">
        <v>14</v>
      </c>
      <c r="C2665" s="9" t="s">
        <v>586</v>
      </c>
      <c r="D2665" s="9" t="s">
        <v>228</v>
      </c>
      <c r="E2665" s="9" t="s">
        <v>223</v>
      </c>
      <c r="F2665" s="9" t="s">
        <v>5</v>
      </c>
      <c r="G2665" s="9" t="s">
        <v>518</v>
      </c>
      <c r="H2665" s="9" t="s">
        <v>2</v>
      </c>
      <c r="I2665" s="9">
        <v>14</v>
      </c>
      <c r="J2665" s="9" t="s">
        <v>8</v>
      </c>
      <c r="K2665" s="9" t="s">
        <v>7</v>
      </c>
      <c r="L2665" s="9" t="s">
        <v>50</v>
      </c>
      <c r="M2665" s="9">
        <v>59189</v>
      </c>
      <c r="N2665" s="17" t="str">
        <f t="shared" si="258"/>
        <v>11_55-60</v>
      </c>
      <c r="O2665" s="17" t="str">
        <f t="shared" si="259"/>
        <v>5_50-60</v>
      </c>
      <c r="P2665" s="17" t="str">
        <f t="shared" si="260"/>
        <v>05_50-60</v>
      </c>
      <c r="Q2665" s="9" t="s">
        <v>1001</v>
      </c>
      <c r="R2665" s="9" t="s">
        <v>954</v>
      </c>
      <c r="S2665" s="9">
        <f t="shared" si="257"/>
        <v>7753759</v>
      </c>
      <c r="T2665" s="9">
        <f t="shared" si="261"/>
        <v>107244</v>
      </c>
    </row>
    <row r="2666" spans="1:20" ht="14.45" x14ac:dyDescent="0.3">
      <c r="A2666" s="104">
        <v>21</v>
      </c>
      <c r="B2666" s="9" t="s">
        <v>14</v>
      </c>
      <c r="C2666" s="9" t="s">
        <v>923</v>
      </c>
      <c r="D2666" s="9" t="s">
        <v>222</v>
      </c>
      <c r="E2666" s="9" t="s">
        <v>223</v>
      </c>
      <c r="F2666" s="9" t="s">
        <v>5</v>
      </c>
      <c r="G2666" s="9" t="s">
        <v>169</v>
      </c>
      <c r="H2666" s="9" t="s">
        <v>924</v>
      </c>
      <c r="I2666" s="9">
        <v>15</v>
      </c>
      <c r="J2666" s="9" t="s">
        <v>8</v>
      </c>
      <c r="K2666" s="9" t="s">
        <v>7</v>
      </c>
      <c r="L2666" s="9" t="s">
        <v>50</v>
      </c>
      <c r="M2666" s="9">
        <v>53984</v>
      </c>
      <c r="N2666" s="17" t="str">
        <f t="shared" si="258"/>
        <v>10_50-55</v>
      </c>
      <c r="O2666" s="17" t="str">
        <f t="shared" si="259"/>
        <v>5_50-60</v>
      </c>
      <c r="P2666" s="17" t="str">
        <f t="shared" si="260"/>
        <v>05_50-60</v>
      </c>
      <c r="Q2666" s="9" t="s">
        <v>1001</v>
      </c>
      <c r="R2666" s="9" t="s">
        <v>954</v>
      </c>
      <c r="S2666" s="9">
        <f t="shared" si="257"/>
        <v>1133664</v>
      </c>
      <c r="T2666" s="9">
        <f t="shared" si="261"/>
        <v>15680</v>
      </c>
    </row>
    <row r="2667" spans="1:20" ht="14.45" x14ac:dyDescent="0.3">
      <c r="A2667" s="104">
        <v>569</v>
      </c>
      <c r="B2667" s="9" t="s">
        <v>14</v>
      </c>
      <c r="C2667" s="9" t="s">
        <v>1036</v>
      </c>
      <c r="D2667" s="9" t="s">
        <v>224</v>
      </c>
      <c r="E2667" s="9" t="s">
        <v>223</v>
      </c>
      <c r="F2667" s="9" t="s">
        <v>5</v>
      </c>
      <c r="G2667" s="9" t="s">
        <v>518</v>
      </c>
      <c r="H2667" s="9" t="s">
        <v>2</v>
      </c>
      <c r="I2667" s="9">
        <v>15</v>
      </c>
      <c r="J2667" s="9" t="s">
        <v>8</v>
      </c>
      <c r="K2667" s="9" t="s">
        <v>7</v>
      </c>
      <c r="L2667" s="9" t="s">
        <v>50</v>
      </c>
      <c r="M2667" s="9">
        <v>52647</v>
      </c>
      <c r="N2667" s="17" t="str">
        <f t="shared" si="258"/>
        <v>10_50-55</v>
      </c>
      <c r="O2667" s="17" t="str">
        <f t="shared" si="259"/>
        <v>5_50-60</v>
      </c>
      <c r="P2667" s="17" t="str">
        <f t="shared" si="260"/>
        <v>05_50-60</v>
      </c>
      <c r="Q2667" s="9" t="s">
        <v>1001</v>
      </c>
      <c r="R2667" s="9" t="s">
        <v>954</v>
      </c>
      <c r="S2667" s="9">
        <f t="shared" si="257"/>
        <v>29956143</v>
      </c>
      <c r="T2667" s="9">
        <f t="shared" si="261"/>
        <v>414331</v>
      </c>
    </row>
    <row r="2668" spans="1:20" ht="14.45" x14ac:dyDescent="0.3">
      <c r="A2668" s="104">
        <v>1252</v>
      </c>
      <c r="B2668" s="9" t="s">
        <v>14</v>
      </c>
      <c r="C2668" s="9" t="s">
        <v>311</v>
      </c>
      <c r="D2668" s="9" t="s">
        <v>228</v>
      </c>
      <c r="E2668" s="9" t="s">
        <v>227</v>
      </c>
      <c r="F2668" s="9" t="s">
        <v>5</v>
      </c>
      <c r="G2668" s="9" t="s">
        <v>169</v>
      </c>
      <c r="H2668" s="9" t="s">
        <v>2</v>
      </c>
      <c r="I2668" s="9">
        <v>13</v>
      </c>
      <c r="J2668" s="9" t="s">
        <v>8</v>
      </c>
      <c r="L2668" s="9" t="s">
        <v>50</v>
      </c>
      <c r="M2668" s="9">
        <v>64354</v>
      </c>
      <c r="N2668" s="17" t="str">
        <f t="shared" si="258"/>
        <v>12_60-65</v>
      </c>
      <c r="O2668" s="17" t="str">
        <f t="shared" si="259"/>
        <v>6_60-70</v>
      </c>
      <c r="P2668" s="17" t="str">
        <f t="shared" si="260"/>
        <v>06_60-70</v>
      </c>
      <c r="Q2668" s="9" t="s">
        <v>1001</v>
      </c>
      <c r="R2668" s="9" t="s">
        <v>954</v>
      </c>
      <c r="S2668" s="9">
        <f t="shared" si="257"/>
        <v>80571208</v>
      </c>
      <c r="T2668" s="9">
        <f t="shared" si="261"/>
        <v>1114401</v>
      </c>
    </row>
    <row r="2669" spans="1:20" ht="14.45" x14ac:dyDescent="0.3">
      <c r="A2669" s="104">
        <v>643</v>
      </c>
      <c r="B2669" s="9" t="s">
        <v>14</v>
      </c>
      <c r="C2669" s="9" t="s">
        <v>618</v>
      </c>
      <c r="D2669" s="9" t="s">
        <v>228</v>
      </c>
      <c r="E2669" s="9" t="s">
        <v>227</v>
      </c>
      <c r="F2669" s="9" t="s">
        <v>5</v>
      </c>
      <c r="G2669" s="9" t="s">
        <v>518</v>
      </c>
      <c r="H2669" s="9" t="s">
        <v>2</v>
      </c>
      <c r="I2669" s="9">
        <v>13</v>
      </c>
      <c r="J2669" s="9" t="s">
        <v>8</v>
      </c>
      <c r="L2669" s="9" t="s">
        <v>50</v>
      </c>
      <c r="M2669" s="9">
        <v>78584</v>
      </c>
      <c r="N2669" s="17" t="str">
        <f t="shared" si="258"/>
        <v>15_75-80</v>
      </c>
      <c r="O2669" s="17" t="str">
        <f t="shared" si="259"/>
        <v>7_70-80</v>
      </c>
      <c r="P2669" s="17" t="str">
        <f t="shared" si="260"/>
        <v>07_70-80</v>
      </c>
      <c r="Q2669" s="9" t="s">
        <v>1001</v>
      </c>
      <c r="R2669" s="9" t="s">
        <v>954</v>
      </c>
      <c r="S2669" s="9">
        <f t="shared" si="257"/>
        <v>50529512</v>
      </c>
      <c r="T2669" s="9">
        <f t="shared" si="261"/>
        <v>698887</v>
      </c>
    </row>
    <row r="2670" spans="1:20" ht="14.45" x14ac:dyDescent="0.3">
      <c r="A2670" s="104">
        <v>821</v>
      </c>
      <c r="B2670" s="9" t="s">
        <v>14</v>
      </c>
      <c r="C2670" s="9" t="s">
        <v>310</v>
      </c>
      <c r="D2670" s="9" t="s">
        <v>228</v>
      </c>
      <c r="E2670" s="9" t="s">
        <v>227</v>
      </c>
      <c r="F2670" s="9" t="s">
        <v>5</v>
      </c>
      <c r="G2670" s="9" t="s">
        <v>169</v>
      </c>
      <c r="H2670" s="9" t="s">
        <v>2</v>
      </c>
      <c r="I2670" s="9">
        <v>14</v>
      </c>
      <c r="J2670" s="9" t="s">
        <v>11</v>
      </c>
      <c r="L2670" s="9" t="s">
        <v>50</v>
      </c>
      <c r="M2670" s="9">
        <v>66153</v>
      </c>
      <c r="N2670" s="17" t="str">
        <f t="shared" si="258"/>
        <v>13_65-70</v>
      </c>
      <c r="O2670" s="17" t="str">
        <f t="shared" si="259"/>
        <v>6_60-70</v>
      </c>
      <c r="P2670" s="17" t="str">
        <f t="shared" si="260"/>
        <v>06_60-70</v>
      </c>
      <c r="Q2670" s="9" t="s">
        <v>1001</v>
      </c>
      <c r="R2670" s="9" t="s">
        <v>954</v>
      </c>
      <c r="S2670" s="9">
        <f t="shared" si="257"/>
        <v>54311613</v>
      </c>
      <c r="T2670" s="9">
        <f t="shared" si="261"/>
        <v>751198</v>
      </c>
    </row>
    <row r="2671" spans="1:20" ht="14.45" x14ac:dyDescent="0.3">
      <c r="A2671" s="104">
        <v>219</v>
      </c>
      <c r="B2671" s="9" t="s">
        <v>14</v>
      </c>
      <c r="C2671" s="9" t="s">
        <v>619</v>
      </c>
      <c r="D2671" s="9" t="s">
        <v>228</v>
      </c>
      <c r="E2671" s="9" t="s">
        <v>227</v>
      </c>
      <c r="F2671" s="9" t="s">
        <v>5</v>
      </c>
      <c r="G2671" s="9" t="s">
        <v>518</v>
      </c>
      <c r="H2671" s="9" t="s">
        <v>2</v>
      </c>
      <c r="I2671" s="9">
        <v>14</v>
      </c>
      <c r="J2671" s="9" t="s">
        <v>8</v>
      </c>
      <c r="L2671" s="9" t="s">
        <v>50</v>
      </c>
      <c r="M2671" s="9">
        <v>66203</v>
      </c>
      <c r="N2671" s="17" t="str">
        <f t="shared" si="258"/>
        <v>13_65-70</v>
      </c>
      <c r="O2671" s="17" t="str">
        <f t="shared" si="259"/>
        <v>6_60-70</v>
      </c>
      <c r="P2671" s="17" t="str">
        <f t="shared" si="260"/>
        <v>06_60-70</v>
      </c>
      <c r="Q2671" s="9" t="s">
        <v>1001</v>
      </c>
      <c r="R2671" s="9" t="s">
        <v>954</v>
      </c>
      <c r="S2671" s="9">
        <f t="shared" si="257"/>
        <v>14498457</v>
      </c>
      <c r="T2671" s="9">
        <f t="shared" si="261"/>
        <v>200532</v>
      </c>
    </row>
    <row r="2672" spans="1:20" ht="14.45" x14ac:dyDescent="0.3">
      <c r="A2672" s="104">
        <v>331</v>
      </c>
      <c r="B2672" s="9" t="s">
        <v>14</v>
      </c>
      <c r="C2672" s="9" t="s">
        <v>419</v>
      </c>
      <c r="D2672" s="9" t="s">
        <v>228</v>
      </c>
      <c r="E2672" s="9" t="s">
        <v>227</v>
      </c>
      <c r="F2672" s="9" t="s">
        <v>1</v>
      </c>
      <c r="G2672" s="9" t="s">
        <v>303</v>
      </c>
      <c r="H2672" s="9" t="s">
        <v>2</v>
      </c>
      <c r="I2672" s="9">
        <v>14</v>
      </c>
      <c r="J2672" s="9" t="s">
        <v>8</v>
      </c>
      <c r="L2672" s="9" t="s">
        <v>50</v>
      </c>
      <c r="M2672" s="9">
        <v>55947</v>
      </c>
      <c r="N2672" s="17" t="str">
        <f t="shared" si="258"/>
        <v>11_55-60</v>
      </c>
      <c r="O2672" s="17" t="str">
        <f t="shared" si="259"/>
        <v>5_50-60</v>
      </c>
      <c r="P2672" s="17" t="str">
        <f t="shared" si="260"/>
        <v>05_50-60</v>
      </c>
      <c r="Q2672" s="9" t="s">
        <v>1001</v>
      </c>
      <c r="R2672" s="9" t="s">
        <v>954</v>
      </c>
      <c r="S2672" s="9">
        <f t="shared" si="257"/>
        <v>18518457</v>
      </c>
      <c r="T2672" s="9">
        <f t="shared" si="261"/>
        <v>256134</v>
      </c>
    </row>
    <row r="2673" spans="1:20" ht="14.45" x14ac:dyDescent="0.3">
      <c r="A2673" s="104">
        <v>118</v>
      </c>
      <c r="B2673" s="9" t="s">
        <v>14</v>
      </c>
      <c r="C2673" s="9" t="s">
        <v>1037</v>
      </c>
      <c r="D2673" s="9" t="s">
        <v>228</v>
      </c>
      <c r="E2673" s="9" t="s">
        <v>227</v>
      </c>
      <c r="F2673" s="9" t="s">
        <v>1</v>
      </c>
      <c r="G2673" s="9" t="s">
        <v>823</v>
      </c>
      <c r="H2673" s="9" t="s">
        <v>2</v>
      </c>
      <c r="I2673" s="9">
        <v>14</v>
      </c>
      <c r="J2673" s="9" t="s">
        <v>8</v>
      </c>
      <c r="L2673" s="9" t="s">
        <v>50</v>
      </c>
      <c r="M2673" s="9">
        <v>77210</v>
      </c>
      <c r="N2673" s="17" t="str">
        <f t="shared" si="258"/>
        <v>15_75-80</v>
      </c>
      <c r="O2673" s="17" t="str">
        <f t="shared" si="259"/>
        <v>7_70-80</v>
      </c>
      <c r="P2673" s="17" t="str">
        <f t="shared" si="260"/>
        <v>07_70-80</v>
      </c>
      <c r="Q2673" s="9" t="s">
        <v>1001</v>
      </c>
      <c r="R2673" s="9" t="s">
        <v>954</v>
      </c>
      <c r="S2673" s="9">
        <f t="shared" si="257"/>
        <v>9110780</v>
      </c>
      <c r="T2673" s="9">
        <f t="shared" si="261"/>
        <v>126014</v>
      </c>
    </row>
    <row r="2674" spans="1:20" ht="14.45" x14ac:dyDescent="0.3">
      <c r="A2674" s="104">
        <v>1494</v>
      </c>
      <c r="B2674" s="9" t="s">
        <v>14</v>
      </c>
      <c r="C2674" s="9" t="s">
        <v>312</v>
      </c>
      <c r="D2674" s="9" t="s">
        <v>224</v>
      </c>
      <c r="E2674" s="9" t="s">
        <v>227</v>
      </c>
      <c r="F2674" s="9" t="s">
        <v>5</v>
      </c>
      <c r="G2674" s="9" t="s">
        <v>169</v>
      </c>
      <c r="H2674" s="9" t="s">
        <v>2</v>
      </c>
      <c r="I2674" s="9">
        <v>15</v>
      </c>
      <c r="J2674" s="9" t="s">
        <v>8</v>
      </c>
      <c r="L2674" s="9" t="s">
        <v>50</v>
      </c>
      <c r="M2674" s="9">
        <v>73930</v>
      </c>
      <c r="N2674" s="17" t="str">
        <f t="shared" si="258"/>
        <v>14_70-75</v>
      </c>
      <c r="O2674" s="17" t="str">
        <f t="shared" si="259"/>
        <v>7_70-80</v>
      </c>
      <c r="P2674" s="17" t="str">
        <f t="shared" si="260"/>
        <v>07_70-80</v>
      </c>
      <c r="Q2674" s="9" t="s">
        <v>1001</v>
      </c>
      <c r="R2674" s="9" t="s">
        <v>954</v>
      </c>
      <c r="S2674" s="9">
        <f t="shared" si="257"/>
        <v>110451420</v>
      </c>
      <c r="T2674" s="9">
        <f t="shared" si="261"/>
        <v>1527682</v>
      </c>
    </row>
    <row r="2675" spans="1:20" ht="14.45" x14ac:dyDescent="0.3">
      <c r="A2675" s="104">
        <v>289</v>
      </c>
      <c r="B2675" s="9" t="s">
        <v>14</v>
      </c>
      <c r="C2675" s="9" t="s">
        <v>587</v>
      </c>
      <c r="D2675" s="9" t="s">
        <v>224</v>
      </c>
      <c r="E2675" s="9" t="s">
        <v>227</v>
      </c>
      <c r="F2675" s="9" t="s">
        <v>5</v>
      </c>
      <c r="G2675" s="9" t="s">
        <v>518</v>
      </c>
      <c r="H2675" s="9" t="s">
        <v>2</v>
      </c>
      <c r="I2675" s="9">
        <v>15</v>
      </c>
      <c r="J2675" s="9" t="s">
        <v>8</v>
      </c>
      <c r="L2675" s="9" t="s">
        <v>50</v>
      </c>
      <c r="M2675" s="9">
        <v>72838</v>
      </c>
      <c r="N2675" s="17" t="str">
        <f t="shared" si="258"/>
        <v>14_70-75</v>
      </c>
      <c r="O2675" s="17" t="str">
        <f t="shared" si="259"/>
        <v>7_70-80</v>
      </c>
      <c r="P2675" s="17" t="str">
        <f t="shared" si="260"/>
        <v>07_70-80</v>
      </c>
      <c r="Q2675" s="9" t="s">
        <v>1001</v>
      </c>
      <c r="R2675" s="9" t="s">
        <v>954</v>
      </c>
      <c r="S2675" s="9">
        <f t="shared" si="257"/>
        <v>21050182</v>
      </c>
      <c r="T2675" s="9">
        <f t="shared" si="261"/>
        <v>291151</v>
      </c>
    </row>
    <row r="2676" spans="1:20" ht="14.45" x14ac:dyDescent="0.3">
      <c r="A2676" s="104">
        <v>522</v>
      </c>
      <c r="B2676" s="9" t="s">
        <v>14</v>
      </c>
      <c r="C2676" s="9" t="s">
        <v>732</v>
      </c>
      <c r="D2676" s="9" t="s">
        <v>224</v>
      </c>
      <c r="E2676" s="9" t="s">
        <v>227</v>
      </c>
      <c r="F2676" s="9" t="s">
        <v>1</v>
      </c>
      <c r="G2676" s="9" t="s">
        <v>303</v>
      </c>
      <c r="H2676" s="9" t="s">
        <v>2</v>
      </c>
      <c r="I2676" s="9">
        <v>15</v>
      </c>
      <c r="J2676" s="9" t="s">
        <v>8</v>
      </c>
      <c r="L2676" s="9" t="s">
        <v>50</v>
      </c>
      <c r="M2676" s="9">
        <v>60633</v>
      </c>
      <c r="N2676" s="17" t="str">
        <f t="shared" si="258"/>
        <v>12_60-65</v>
      </c>
      <c r="O2676" s="17" t="str">
        <f t="shared" si="259"/>
        <v>6_60-70</v>
      </c>
      <c r="P2676" s="17" t="str">
        <f t="shared" si="260"/>
        <v>06_60-70</v>
      </c>
      <c r="Q2676" s="9" t="s">
        <v>1001</v>
      </c>
      <c r="R2676" s="9" t="s">
        <v>954</v>
      </c>
      <c r="S2676" s="9">
        <f t="shared" si="257"/>
        <v>31650426</v>
      </c>
      <c r="T2676" s="9">
        <f t="shared" si="261"/>
        <v>437765</v>
      </c>
    </row>
    <row r="2677" spans="1:20" ht="14.45" x14ac:dyDescent="0.3">
      <c r="A2677" s="104">
        <v>1164</v>
      </c>
      <c r="B2677" s="9" t="s">
        <v>14</v>
      </c>
      <c r="C2677" s="9" t="s">
        <v>282</v>
      </c>
      <c r="D2677" s="9" t="s">
        <v>222</v>
      </c>
      <c r="E2677" s="9" t="s">
        <v>227</v>
      </c>
      <c r="F2677" s="9" t="s">
        <v>5</v>
      </c>
      <c r="G2677" s="9" t="s">
        <v>169</v>
      </c>
      <c r="H2677" s="9" t="s">
        <v>925</v>
      </c>
      <c r="I2677" s="9">
        <v>17</v>
      </c>
      <c r="J2677" s="9" t="s">
        <v>8</v>
      </c>
      <c r="L2677" s="9" t="s">
        <v>50</v>
      </c>
      <c r="M2677" s="9">
        <v>68155</v>
      </c>
      <c r="N2677" s="17" t="str">
        <f t="shared" si="258"/>
        <v>13_65-70</v>
      </c>
      <c r="O2677" s="17" t="str">
        <f t="shared" si="259"/>
        <v>6_60-70</v>
      </c>
      <c r="P2677" s="17" t="str">
        <f t="shared" si="260"/>
        <v>06_60-70</v>
      </c>
      <c r="Q2677" s="9" t="s">
        <v>1001</v>
      </c>
      <c r="R2677" s="9" t="s">
        <v>954</v>
      </c>
      <c r="S2677" s="9">
        <f t="shared" si="257"/>
        <v>79332420</v>
      </c>
      <c r="T2677" s="9">
        <f t="shared" si="261"/>
        <v>1097267</v>
      </c>
    </row>
    <row r="2678" spans="1:20" ht="14.45" x14ac:dyDescent="0.3">
      <c r="A2678" s="104">
        <v>112</v>
      </c>
      <c r="B2678" s="9" t="s">
        <v>14</v>
      </c>
      <c r="C2678" s="9" t="s">
        <v>620</v>
      </c>
      <c r="D2678" s="9" t="s">
        <v>228</v>
      </c>
      <c r="E2678" s="9" t="s">
        <v>227</v>
      </c>
      <c r="F2678" s="9" t="s">
        <v>5</v>
      </c>
      <c r="G2678" s="9" t="s">
        <v>518</v>
      </c>
      <c r="H2678" s="9" t="s">
        <v>2</v>
      </c>
      <c r="I2678" s="9">
        <v>13</v>
      </c>
      <c r="J2678" s="9" t="s">
        <v>8</v>
      </c>
      <c r="L2678" s="9" t="s">
        <v>50</v>
      </c>
      <c r="M2678" s="9">
        <v>77237</v>
      </c>
      <c r="N2678" s="17" t="str">
        <f t="shared" si="258"/>
        <v>15_75-80</v>
      </c>
      <c r="O2678" s="17" t="str">
        <f t="shared" si="259"/>
        <v>7_70-80</v>
      </c>
      <c r="P2678" s="17" t="str">
        <f t="shared" si="260"/>
        <v>07_70-80</v>
      </c>
      <c r="Q2678" s="9" t="s">
        <v>1001</v>
      </c>
      <c r="R2678" s="9" t="s">
        <v>954</v>
      </c>
      <c r="S2678" s="9">
        <f t="shared" si="257"/>
        <v>8650544</v>
      </c>
      <c r="T2678" s="9">
        <f t="shared" si="261"/>
        <v>119648</v>
      </c>
    </row>
    <row r="2679" spans="1:20" ht="14.45" x14ac:dyDescent="0.3">
      <c r="A2679" s="104">
        <v>128</v>
      </c>
      <c r="B2679" s="9" t="s">
        <v>14</v>
      </c>
      <c r="C2679" s="9" t="s">
        <v>621</v>
      </c>
      <c r="D2679" s="9" t="s">
        <v>228</v>
      </c>
      <c r="E2679" s="9" t="s">
        <v>227</v>
      </c>
      <c r="F2679" s="9" t="s">
        <v>1</v>
      </c>
      <c r="G2679" s="9" t="s">
        <v>303</v>
      </c>
      <c r="H2679" s="9" t="s">
        <v>2</v>
      </c>
      <c r="I2679" s="9">
        <v>13</v>
      </c>
      <c r="J2679" s="9" t="s">
        <v>8</v>
      </c>
      <c r="L2679" s="9" t="s">
        <v>50</v>
      </c>
      <c r="M2679" s="9">
        <v>91650</v>
      </c>
      <c r="N2679" s="17" t="str">
        <f t="shared" si="258"/>
        <v>18_90-95</v>
      </c>
      <c r="O2679" s="17" t="str">
        <f t="shared" si="259"/>
        <v>9_90-100</v>
      </c>
      <c r="P2679" s="17" t="str">
        <f t="shared" si="260"/>
        <v>08_80&gt;</v>
      </c>
      <c r="Q2679" s="9" t="s">
        <v>1001</v>
      </c>
      <c r="R2679" s="9" t="s">
        <v>954</v>
      </c>
      <c r="S2679" s="9">
        <f t="shared" si="257"/>
        <v>11731200</v>
      </c>
      <c r="T2679" s="9">
        <f t="shared" si="261"/>
        <v>162257</v>
      </c>
    </row>
    <row r="2680" spans="1:20" ht="14.45" x14ac:dyDescent="0.3">
      <c r="A2680" s="104">
        <v>22</v>
      </c>
      <c r="B2680" s="9" t="s">
        <v>14</v>
      </c>
      <c r="C2680" s="9" t="s">
        <v>138</v>
      </c>
      <c r="D2680" s="9" t="s">
        <v>228</v>
      </c>
      <c r="E2680" s="9" t="s">
        <v>227</v>
      </c>
      <c r="F2680" s="9" t="s">
        <v>5</v>
      </c>
      <c r="G2680" s="9" t="s">
        <v>93</v>
      </c>
      <c r="H2680" s="9" t="s">
        <v>2</v>
      </c>
      <c r="I2680" s="9">
        <v>14</v>
      </c>
      <c r="J2680" s="9" t="s">
        <v>8</v>
      </c>
      <c r="L2680" s="9" t="s">
        <v>50</v>
      </c>
      <c r="M2680" s="9">
        <v>76690</v>
      </c>
      <c r="N2680" s="17" t="str">
        <f t="shared" si="258"/>
        <v>15_75-80</v>
      </c>
      <c r="O2680" s="17" t="str">
        <f t="shared" si="259"/>
        <v>7_70-80</v>
      </c>
      <c r="P2680" s="17" t="str">
        <f t="shared" si="260"/>
        <v>07_70-80</v>
      </c>
      <c r="Q2680" s="9" t="s">
        <v>1001</v>
      </c>
      <c r="R2680" s="9" t="s">
        <v>954</v>
      </c>
      <c r="S2680" s="9">
        <f t="shared" si="257"/>
        <v>1687180</v>
      </c>
      <c r="T2680" s="9">
        <f t="shared" si="261"/>
        <v>23336</v>
      </c>
    </row>
    <row r="2681" spans="1:20" ht="14.45" x14ac:dyDescent="0.3">
      <c r="A2681" s="104">
        <v>33</v>
      </c>
      <c r="B2681" s="9" t="s">
        <v>14</v>
      </c>
      <c r="C2681" s="9" t="s">
        <v>622</v>
      </c>
      <c r="D2681" s="9" t="s">
        <v>228</v>
      </c>
      <c r="E2681" s="9" t="s">
        <v>227</v>
      </c>
      <c r="F2681" s="9" t="s">
        <v>5</v>
      </c>
      <c r="G2681" s="9" t="s">
        <v>518</v>
      </c>
      <c r="H2681" s="9" t="s">
        <v>2</v>
      </c>
      <c r="I2681" s="9">
        <v>14</v>
      </c>
      <c r="J2681" s="9" t="s">
        <v>8</v>
      </c>
      <c r="L2681" s="9" t="s">
        <v>50</v>
      </c>
      <c r="M2681" s="9">
        <v>88599</v>
      </c>
      <c r="N2681" s="17" t="str">
        <f t="shared" si="258"/>
        <v>17_85-90</v>
      </c>
      <c r="O2681" s="17" t="str">
        <f t="shared" si="259"/>
        <v>8_80-90</v>
      </c>
      <c r="P2681" s="17" t="str">
        <f t="shared" si="260"/>
        <v>08_80&gt;</v>
      </c>
      <c r="Q2681" s="9" t="s">
        <v>1001</v>
      </c>
      <c r="R2681" s="9" t="s">
        <v>954</v>
      </c>
      <c r="S2681" s="9">
        <f t="shared" si="257"/>
        <v>2923767</v>
      </c>
      <c r="T2681" s="9">
        <f t="shared" si="261"/>
        <v>40439</v>
      </c>
    </row>
    <row r="2682" spans="1:20" ht="14.45" x14ac:dyDescent="0.3">
      <c r="A2682" s="104">
        <v>27</v>
      </c>
      <c r="B2682" s="9" t="s">
        <v>14</v>
      </c>
      <c r="C2682" s="9" t="s">
        <v>139</v>
      </c>
      <c r="D2682" s="9" t="s">
        <v>224</v>
      </c>
      <c r="E2682" s="9" t="s">
        <v>227</v>
      </c>
      <c r="F2682" s="9" t="s">
        <v>5</v>
      </c>
      <c r="G2682" s="9" t="s">
        <v>93</v>
      </c>
      <c r="H2682" s="9" t="s">
        <v>2</v>
      </c>
      <c r="I2682" s="9">
        <v>15</v>
      </c>
      <c r="J2682" s="9" t="s">
        <v>8</v>
      </c>
      <c r="L2682" s="9" t="s">
        <v>50</v>
      </c>
      <c r="M2682" s="9">
        <v>74074</v>
      </c>
      <c r="N2682" s="17" t="str">
        <f t="shared" si="258"/>
        <v>14_70-75</v>
      </c>
      <c r="O2682" s="17" t="str">
        <f t="shared" si="259"/>
        <v>7_70-80</v>
      </c>
      <c r="P2682" s="17" t="str">
        <f t="shared" si="260"/>
        <v>07_70-80</v>
      </c>
      <c r="Q2682" s="9" t="s">
        <v>1001</v>
      </c>
      <c r="R2682" s="9" t="s">
        <v>954</v>
      </c>
      <c r="S2682" s="9">
        <f t="shared" si="257"/>
        <v>1999998</v>
      </c>
      <c r="T2682" s="9">
        <f t="shared" si="261"/>
        <v>27662</v>
      </c>
    </row>
    <row r="2683" spans="1:20" ht="14.45" x14ac:dyDescent="0.3">
      <c r="A2683" s="104">
        <v>54</v>
      </c>
      <c r="B2683" s="9" t="s">
        <v>14</v>
      </c>
      <c r="C2683" s="9" t="s">
        <v>588</v>
      </c>
      <c r="D2683" s="9" t="s">
        <v>224</v>
      </c>
      <c r="E2683" s="9" t="s">
        <v>227</v>
      </c>
      <c r="F2683" s="9" t="s">
        <v>5</v>
      </c>
      <c r="G2683" s="9" t="s">
        <v>518</v>
      </c>
      <c r="H2683" s="9" t="s">
        <v>2</v>
      </c>
      <c r="I2683" s="9">
        <v>15</v>
      </c>
      <c r="J2683" s="9" t="s">
        <v>8</v>
      </c>
      <c r="L2683" s="9" t="s">
        <v>50</v>
      </c>
      <c r="M2683" s="9">
        <v>83326</v>
      </c>
      <c r="N2683" s="17" t="str">
        <f t="shared" si="258"/>
        <v>16_80-85</v>
      </c>
      <c r="O2683" s="17" t="str">
        <f t="shared" si="259"/>
        <v>8_80-90</v>
      </c>
      <c r="P2683" s="17" t="str">
        <f t="shared" si="260"/>
        <v>08_80&gt;</v>
      </c>
      <c r="Q2683" s="9" t="s">
        <v>1001</v>
      </c>
      <c r="R2683" s="9" t="s">
        <v>954</v>
      </c>
      <c r="S2683" s="9">
        <f t="shared" si="257"/>
        <v>4499604</v>
      </c>
      <c r="T2683" s="9">
        <f t="shared" si="261"/>
        <v>62235</v>
      </c>
    </row>
    <row r="2684" spans="1:20" ht="14.45" x14ac:dyDescent="0.3">
      <c r="A2684" s="104">
        <v>8</v>
      </c>
      <c r="B2684" s="9" t="s">
        <v>14</v>
      </c>
      <c r="C2684" s="9" t="s">
        <v>733</v>
      </c>
      <c r="D2684" s="9" t="s">
        <v>228</v>
      </c>
      <c r="E2684" s="9" t="s">
        <v>227</v>
      </c>
      <c r="F2684" s="9" t="s">
        <v>1</v>
      </c>
      <c r="G2684" s="9" t="s">
        <v>303</v>
      </c>
      <c r="H2684" s="9" t="s">
        <v>2</v>
      </c>
      <c r="I2684" s="9">
        <v>13</v>
      </c>
      <c r="J2684" s="9" t="s">
        <v>8</v>
      </c>
      <c r="K2684" s="9" t="s">
        <v>7</v>
      </c>
      <c r="L2684" s="9" t="s">
        <v>50</v>
      </c>
      <c r="M2684" s="9">
        <v>59990</v>
      </c>
      <c r="N2684" s="17" t="str">
        <f t="shared" si="258"/>
        <v>11_55-60</v>
      </c>
      <c r="O2684" s="17" t="str">
        <f t="shared" si="259"/>
        <v>5_50-60</v>
      </c>
      <c r="P2684" s="17" t="str">
        <f t="shared" si="260"/>
        <v>05_50-60</v>
      </c>
      <c r="Q2684" s="9" t="s">
        <v>1001</v>
      </c>
      <c r="R2684" s="9" t="s">
        <v>954</v>
      </c>
      <c r="S2684" s="9">
        <f t="shared" si="257"/>
        <v>479920</v>
      </c>
      <c r="T2684" s="9">
        <f t="shared" si="261"/>
        <v>6638</v>
      </c>
    </row>
    <row r="2685" spans="1:20" ht="14.45" x14ac:dyDescent="0.3">
      <c r="A2685" s="104">
        <v>19</v>
      </c>
      <c r="B2685" s="9" t="s">
        <v>14</v>
      </c>
      <c r="C2685" s="9" t="s">
        <v>984</v>
      </c>
      <c r="D2685" s="9" t="s">
        <v>228</v>
      </c>
      <c r="E2685" s="9" t="s">
        <v>227</v>
      </c>
      <c r="F2685" s="9" t="s">
        <v>1</v>
      </c>
      <c r="G2685" s="9" t="s">
        <v>823</v>
      </c>
      <c r="H2685" s="9" t="s">
        <v>2</v>
      </c>
      <c r="I2685" s="9">
        <v>13</v>
      </c>
      <c r="J2685" s="9" t="s">
        <v>8</v>
      </c>
      <c r="K2685" s="9" t="s">
        <v>7</v>
      </c>
      <c r="L2685" s="9" t="s">
        <v>50</v>
      </c>
      <c r="M2685" s="9">
        <v>69622</v>
      </c>
      <c r="N2685" s="17" t="str">
        <f t="shared" si="258"/>
        <v>13_65-70</v>
      </c>
      <c r="O2685" s="17" t="str">
        <f t="shared" si="259"/>
        <v>6_60-70</v>
      </c>
      <c r="P2685" s="17" t="str">
        <f t="shared" si="260"/>
        <v>06_60-70</v>
      </c>
      <c r="Q2685" s="9" t="s">
        <v>1001</v>
      </c>
      <c r="R2685" s="9" t="s">
        <v>954</v>
      </c>
      <c r="S2685" s="9">
        <f t="shared" si="257"/>
        <v>1322818</v>
      </c>
      <c r="T2685" s="9">
        <f t="shared" si="261"/>
        <v>18296</v>
      </c>
    </row>
    <row r="2686" spans="1:20" ht="14.45" x14ac:dyDescent="0.3">
      <c r="A2686" s="104">
        <v>7</v>
      </c>
      <c r="B2686" s="9" t="s">
        <v>14</v>
      </c>
      <c r="C2686" s="9" t="s">
        <v>734</v>
      </c>
      <c r="D2686" s="9" t="s">
        <v>228</v>
      </c>
      <c r="E2686" s="9" t="s">
        <v>223</v>
      </c>
      <c r="F2686" s="9" t="s">
        <v>5</v>
      </c>
      <c r="G2686" s="9" t="s">
        <v>169</v>
      </c>
      <c r="H2686" s="9" t="s">
        <v>2</v>
      </c>
      <c r="I2686" s="9">
        <v>13</v>
      </c>
      <c r="J2686" s="9" t="s">
        <v>8</v>
      </c>
      <c r="K2686" s="9" t="s">
        <v>7</v>
      </c>
      <c r="L2686" s="9" t="s">
        <v>50</v>
      </c>
      <c r="M2686" s="9">
        <v>103273</v>
      </c>
      <c r="N2686" s="17" t="str">
        <f t="shared" si="258"/>
        <v>20_100-105</v>
      </c>
      <c r="O2686" s="17" t="str">
        <f t="shared" si="259"/>
        <v>10_100-110</v>
      </c>
      <c r="P2686" s="17" t="str">
        <f t="shared" si="260"/>
        <v>08_80&gt;</v>
      </c>
      <c r="Q2686" s="9" t="s">
        <v>1001</v>
      </c>
      <c r="R2686" s="9" t="s">
        <v>954</v>
      </c>
      <c r="S2686" s="9">
        <f t="shared" si="257"/>
        <v>722911</v>
      </c>
      <c r="T2686" s="9">
        <f t="shared" si="261"/>
        <v>9999</v>
      </c>
    </row>
    <row r="2687" spans="1:20" ht="14.45" x14ac:dyDescent="0.3">
      <c r="A2687" s="104">
        <v>12</v>
      </c>
      <c r="B2687" s="9" t="s">
        <v>14</v>
      </c>
      <c r="C2687" s="9" t="s">
        <v>589</v>
      </c>
      <c r="D2687" s="9" t="s">
        <v>228</v>
      </c>
      <c r="E2687" s="9" t="s">
        <v>223</v>
      </c>
      <c r="F2687" s="9" t="s">
        <v>5</v>
      </c>
      <c r="G2687" s="9" t="s">
        <v>518</v>
      </c>
      <c r="H2687" s="9" t="s">
        <v>2</v>
      </c>
      <c r="I2687" s="9">
        <v>13</v>
      </c>
      <c r="J2687" s="9" t="s">
        <v>8</v>
      </c>
      <c r="K2687" s="9" t="s">
        <v>7</v>
      </c>
      <c r="L2687" s="9" t="s">
        <v>50</v>
      </c>
      <c r="M2687" s="9">
        <v>116969</v>
      </c>
      <c r="N2687" s="17" t="str">
        <f t="shared" si="258"/>
        <v>23_115-120</v>
      </c>
      <c r="O2687" s="17" t="str">
        <f t="shared" si="259"/>
        <v>11_110-120</v>
      </c>
      <c r="P2687" s="17" t="str">
        <f t="shared" si="260"/>
        <v>08_80&gt;</v>
      </c>
      <c r="Q2687" s="9" t="s">
        <v>1001</v>
      </c>
      <c r="R2687" s="9" t="s">
        <v>954</v>
      </c>
      <c r="S2687" s="9">
        <f t="shared" si="257"/>
        <v>1403628</v>
      </c>
      <c r="T2687" s="9">
        <f t="shared" si="261"/>
        <v>19414</v>
      </c>
    </row>
    <row r="2688" spans="1:20" ht="14.45" x14ac:dyDescent="0.3">
      <c r="A2688" s="104">
        <v>76</v>
      </c>
      <c r="B2688" s="9" t="s">
        <v>14</v>
      </c>
      <c r="C2688" s="9" t="s">
        <v>927</v>
      </c>
      <c r="D2688" s="9" t="s">
        <v>228</v>
      </c>
      <c r="E2688" s="9" t="s">
        <v>223</v>
      </c>
      <c r="F2688" s="9" t="s">
        <v>5</v>
      </c>
      <c r="G2688" s="9" t="s">
        <v>518</v>
      </c>
      <c r="H2688" s="9" t="s">
        <v>2</v>
      </c>
      <c r="I2688" s="9">
        <v>13</v>
      </c>
      <c r="J2688" s="9" t="s">
        <v>8</v>
      </c>
      <c r="K2688" s="9" t="s">
        <v>7</v>
      </c>
      <c r="L2688" s="9" t="s">
        <v>50</v>
      </c>
      <c r="M2688" s="9">
        <v>130632</v>
      </c>
      <c r="N2688" s="17" t="str">
        <f t="shared" si="258"/>
        <v>26_130-135</v>
      </c>
      <c r="O2688" s="17" t="str">
        <f t="shared" si="259"/>
        <v>13_130-140</v>
      </c>
      <c r="P2688" s="17" t="str">
        <f t="shared" si="260"/>
        <v>08_80&gt;</v>
      </c>
      <c r="Q2688" s="9" t="s">
        <v>1001</v>
      </c>
      <c r="R2688" s="9" t="s">
        <v>954</v>
      </c>
      <c r="S2688" s="9">
        <f t="shared" si="257"/>
        <v>9928032</v>
      </c>
      <c r="T2688" s="9">
        <f t="shared" si="261"/>
        <v>137317</v>
      </c>
    </row>
    <row r="2689" spans="1:20" ht="14.45" x14ac:dyDescent="0.3">
      <c r="A2689" s="104">
        <v>40</v>
      </c>
      <c r="B2689" s="9" t="s">
        <v>14</v>
      </c>
      <c r="C2689" s="9" t="s">
        <v>735</v>
      </c>
      <c r="D2689" s="9" t="s">
        <v>225</v>
      </c>
      <c r="E2689" s="9" t="s">
        <v>223</v>
      </c>
      <c r="F2689" s="9" t="s">
        <v>5</v>
      </c>
      <c r="G2689" s="9" t="s">
        <v>169</v>
      </c>
      <c r="H2689" s="9" t="s">
        <v>736</v>
      </c>
      <c r="I2689" s="9">
        <v>15</v>
      </c>
      <c r="J2689" s="9" t="s">
        <v>55</v>
      </c>
      <c r="K2689" s="9" t="s">
        <v>7</v>
      </c>
      <c r="L2689" s="9" t="s">
        <v>50</v>
      </c>
      <c r="M2689" s="9">
        <v>175862</v>
      </c>
      <c r="N2689" s="17" t="str">
        <f t="shared" si="258"/>
        <v>35_175-180</v>
      </c>
      <c r="O2689" s="17" t="str">
        <f t="shared" si="259"/>
        <v>17_170-180</v>
      </c>
      <c r="P2689" s="17" t="str">
        <f t="shared" si="260"/>
        <v>08_80&gt;</v>
      </c>
      <c r="Q2689" s="9" t="s">
        <v>1001</v>
      </c>
      <c r="R2689" s="9" t="s">
        <v>954</v>
      </c>
      <c r="S2689" s="9">
        <f t="shared" si="257"/>
        <v>7034480</v>
      </c>
      <c r="T2689" s="9">
        <f t="shared" si="261"/>
        <v>97296</v>
      </c>
    </row>
    <row r="2690" spans="1:20" ht="14.45" x14ac:dyDescent="0.3">
      <c r="A2690" s="104">
        <v>85</v>
      </c>
      <c r="B2690" s="9" t="s">
        <v>14</v>
      </c>
      <c r="C2690" s="9" t="s">
        <v>737</v>
      </c>
      <c r="D2690" s="9" t="s">
        <v>224</v>
      </c>
      <c r="E2690" s="9" t="s">
        <v>223</v>
      </c>
      <c r="F2690" s="9" t="s">
        <v>5</v>
      </c>
      <c r="G2690" s="9" t="s">
        <v>518</v>
      </c>
      <c r="H2690" s="9" t="s">
        <v>2</v>
      </c>
      <c r="I2690" s="9">
        <v>15</v>
      </c>
      <c r="J2690" s="9" t="s">
        <v>55</v>
      </c>
      <c r="K2690" s="9" t="s">
        <v>7</v>
      </c>
      <c r="L2690" s="9" t="s">
        <v>50</v>
      </c>
      <c r="M2690" s="9">
        <v>147304</v>
      </c>
      <c r="N2690" s="17" t="str">
        <f t="shared" si="258"/>
        <v>29_145-150</v>
      </c>
      <c r="O2690" s="17" t="str">
        <f t="shared" si="259"/>
        <v>14_140-150</v>
      </c>
      <c r="P2690" s="17" t="str">
        <f t="shared" si="260"/>
        <v>08_80&gt;</v>
      </c>
      <c r="Q2690" s="9" t="s">
        <v>1001</v>
      </c>
      <c r="R2690" s="9" t="s">
        <v>954</v>
      </c>
      <c r="S2690" s="9">
        <f t="shared" si="257"/>
        <v>12520840</v>
      </c>
      <c r="T2690" s="9">
        <f t="shared" si="261"/>
        <v>173179</v>
      </c>
    </row>
    <row r="2691" spans="1:20" ht="14.45" x14ac:dyDescent="0.3">
      <c r="A2691" s="104">
        <v>5</v>
      </c>
      <c r="B2691" s="9" t="s">
        <v>14</v>
      </c>
      <c r="C2691" s="9" t="s">
        <v>524</v>
      </c>
      <c r="D2691" s="9" t="s">
        <v>230</v>
      </c>
      <c r="E2691" s="9" t="s">
        <v>227</v>
      </c>
      <c r="F2691" s="9" t="s">
        <v>5</v>
      </c>
      <c r="G2691" s="9" t="s">
        <v>350</v>
      </c>
      <c r="H2691" s="9" t="s">
        <v>99</v>
      </c>
      <c r="I2691" s="9">
        <v>15</v>
      </c>
      <c r="J2691" s="9" t="s">
        <v>52</v>
      </c>
      <c r="L2691" s="9" t="s">
        <v>50</v>
      </c>
      <c r="M2691" s="9">
        <v>192430</v>
      </c>
      <c r="N2691" s="17" t="str">
        <f t="shared" si="258"/>
        <v>38_190-195</v>
      </c>
      <c r="O2691" s="17" t="str">
        <f t="shared" si="259"/>
        <v>19_190-200</v>
      </c>
      <c r="P2691" s="17" t="str">
        <f t="shared" si="260"/>
        <v>08_80&gt;</v>
      </c>
      <c r="Q2691" s="9" t="s">
        <v>1001</v>
      </c>
      <c r="R2691" s="9" t="s">
        <v>954</v>
      </c>
      <c r="S2691" s="9">
        <f t="shared" ref="S2691:S2754" si="262">M2691*A2691</f>
        <v>962150</v>
      </c>
      <c r="T2691" s="9">
        <f t="shared" si="261"/>
        <v>13308</v>
      </c>
    </row>
    <row r="2692" spans="1:20" ht="14.45" x14ac:dyDescent="0.3">
      <c r="A2692" s="104">
        <v>2</v>
      </c>
      <c r="B2692" s="9" t="s">
        <v>14</v>
      </c>
      <c r="C2692" s="9" t="s">
        <v>163</v>
      </c>
      <c r="D2692" s="9" t="s">
        <v>230</v>
      </c>
      <c r="E2692" s="9" t="s">
        <v>227</v>
      </c>
      <c r="F2692" s="9" t="s">
        <v>5</v>
      </c>
      <c r="G2692" s="9" t="s">
        <v>75</v>
      </c>
      <c r="H2692" s="9" t="s">
        <v>164</v>
      </c>
      <c r="I2692" s="9">
        <v>15</v>
      </c>
      <c r="J2692" s="9" t="s">
        <v>52</v>
      </c>
      <c r="L2692" s="9" t="s">
        <v>50</v>
      </c>
      <c r="M2692" s="9">
        <v>225695</v>
      </c>
      <c r="N2692" s="17" t="str">
        <f t="shared" si="258"/>
        <v>45_225-230</v>
      </c>
      <c r="O2692" s="17" t="str">
        <f t="shared" si="259"/>
        <v>22_220-230</v>
      </c>
      <c r="P2692" s="17" t="str">
        <f t="shared" si="260"/>
        <v>08_80&gt;</v>
      </c>
      <c r="Q2692" s="9" t="s">
        <v>1001</v>
      </c>
      <c r="R2692" s="9" t="s">
        <v>954</v>
      </c>
      <c r="S2692" s="9">
        <f t="shared" si="262"/>
        <v>451390</v>
      </c>
      <c r="T2692" s="9">
        <f t="shared" si="261"/>
        <v>6243</v>
      </c>
    </row>
    <row r="2693" spans="1:20" ht="14.45" x14ac:dyDescent="0.3">
      <c r="A2693" s="104">
        <v>14</v>
      </c>
      <c r="B2693" s="9" t="s">
        <v>14</v>
      </c>
      <c r="C2693" s="9" t="s">
        <v>590</v>
      </c>
      <c r="D2693" s="9" t="s">
        <v>230</v>
      </c>
      <c r="E2693" s="9" t="s">
        <v>227</v>
      </c>
      <c r="F2693" s="9" t="s">
        <v>5</v>
      </c>
      <c r="G2693" s="9" t="s">
        <v>350</v>
      </c>
      <c r="H2693" s="9" t="s">
        <v>184</v>
      </c>
      <c r="I2693" s="9">
        <v>15</v>
      </c>
      <c r="J2693" s="9" t="s">
        <v>52</v>
      </c>
      <c r="L2693" s="9" t="s">
        <v>50</v>
      </c>
      <c r="M2693" s="9">
        <v>127390</v>
      </c>
      <c r="N2693" s="17" t="str">
        <f t="shared" si="258"/>
        <v>25_125-130</v>
      </c>
      <c r="O2693" s="17" t="str">
        <f t="shared" si="259"/>
        <v>12_120-130</v>
      </c>
      <c r="P2693" s="17" t="str">
        <f t="shared" si="260"/>
        <v>08_80&gt;</v>
      </c>
      <c r="Q2693" s="9" t="s">
        <v>1001</v>
      </c>
      <c r="R2693" s="9" t="s">
        <v>954</v>
      </c>
      <c r="S2693" s="9">
        <f t="shared" si="262"/>
        <v>1783460</v>
      </c>
      <c r="T2693" s="9">
        <f t="shared" si="261"/>
        <v>24667</v>
      </c>
    </row>
    <row r="2694" spans="1:20" ht="14.45" x14ac:dyDescent="0.3">
      <c r="A2694" s="104">
        <v>8</v>
      </c>
      <c r="B2694" s="9" t="s">
        <v>14</v>
      </c>
      <c r="C2694" s="9" t="s">
        <v>738</v>
      </c>
      <c r="D2694" s="9" t="s">
        <v>230</v>
      </c>
      <c r="E2694" s="9" t="s">
        <v>227</v>
      </c>
      <c r="F2694" s="9" t="s">
        <v>5</v>
      </c>
      <c r="G2694" s="9" t="s">
        <v>75</v>
      </c>
      <c r="H2694" s="9" t="s">
        <v>739</v>
      </c>
      <c r="I2694" s="9">
        <v>15</v>
      </c>
      <c r="J2694" s="9" t="s">
        <v>52</v>
      </c>
      <c r="L2694" s="9" t="s">
        <v>50</v>
      </c>
      <c r="M2694" s="9">
        <v>178990</v>
      </c>
      <c r="N2694" s="17" t="str">
        <f t="shared" si="258"/>
        <v>35_175-180</v>
      </c>
      <c r="O2694" s="17" t="str">
        <f t="shared" si="259"/>
        <v>17_170-180</v>
      </c>
      <c r="P2694" s="17" t="str">
        <f t="shared" si="260"/>
        <v>08_80&gt;</v>
      </c>
      <c r="Q2694" s="9" t="s">
        <v>1001</v>
      </c>
      <c r="R2694" s="9" t="s">
        <v>954</v>
      </c>
      <c r="S2694" s="9">
        <f t="shared" si="262"/>
        <v>1431920</v>
      </c>
      <c r="T2694" s="9">
        <f t="shared" si="261"/>
        <v>19805</v>
      </c>
    </row>
    <row r="2695" spans="1:20" ht="14.45" x14ac:dyDescent="0.3">
      <c r="A2695" s="104">
        <v>10</v>
      </c>
      <c r="B2695" s="9" t="s">
        <v>14</v>
      </c>
      <c r="C2695" s="9" t="s">
        <v>525</v>
      </c>
      <c r="D2695" s="9" t="s">
        <v>230</v>
      </c>
      <c r="E2695" s="9" t="s">
        <v>227</v>
      </c>
      <c r="F2695" s="9" t="s">
        <v>5</v>
      </c>
      <c r="G2695" s="9" t="s">
        <v>350</v>
      </c>
      <c r="H2695" s="9" t="s">
        <v>526</v>
      </c>
      <c r="I2695" s="9">
        <v>15</v>
      </c>
      <c r="J2695" s="9" t="s">
        <v>52</v>
      </c>
      <c r="L2695" s="9" t="s">
        <v>50</v>
      </c>
      <c r="M2695" s="9">
        <v>207113</v>
      </c>
      <c r="N2695" s="17" t="str">
        <f t="shared" si="258"/>
        <v>41_205-210</v>
      </c>
      <c r="O2695" s="17" t="str">
        <f t="shared" si="259"/>
        <v>20_200-210</v>
      </c>
      <c r="P2695" s="17" t="str">
        <f t="shared" si="260"/>
        <v>08_80&gt;</v>
      </c>
      <c r="Q2695" s="9" t="s">
        <v>1001</v>
      </c>
      <c r="R2695" s="9" t="s">
        <v>954</v>
      </c>
      <c r="S2695" s="9">
        <f t="shared" si="262"/>
        <v>2071130</v>
      </c>
      <c r="T2695" s="9">
        <f t="shared" si="261"/>
        <v>28646</v>
      </c>
    </row>
    <row r="2696" spans="1:20" ht="14.45" x14ac:dyDescent="0.3">
      <c r="A2696" s="104">
        <v>2</v>
      </c>
      <c r="B2696" s="9" t="s">
        <v>14</v>
      </c>
      <c r="C2696" s="9" t="s">
        <v>88</v>
      </c>
      <c r="D2696" s="9" t="s">
        <v>230</v>
      </c>
      <c r="E2696" s="9" t="s">
        <v>227</v>
      </c>
      <c r="F2696" s="9" t="s">
        <v>5</v>
      </c>
      <c r="G2696" s="9" t="s">
        <v>75</v>
      </c>
      <c r="H2696" s="9" t="s">
        <v>86</v>
      </c>
      <c r="I2696" s="9">
        <v>15</v>
      </c>
      <c r="J2696" s="9" t="s">
        <v>8</v>
      </c>
      <c r="L2696" s="9" t="s">
        <v>50</v>
      </c>
      <c r="M2696" s="9">
        <v>158900</v>
      </c>
      <c r="N2696" s="17" t="str">
        <f t="shared" si="258"/>
        <v>31_155-160</v>
      </c>
      <c r="O2696" s="17" t="str">
        <f t="shared" si="259"/>
        <v>15_150-160</v>
      </c>
      <c r="P2696" s="17" t="str">
        <f t="shared" si="260"/>
        <v>08_80&gt;</v>
      </c>
      <c r="Q2696" s="9" t="s">
        <v>1001</v>
      </c>
      <c r="R2696" s="9" t="s">
        <v>954</v>
      </c>
      <c r="S2696" s="9">
        <f t="shared" si="262"/>
        <v>317800</v>
      </c>
      <c r="T2696" s="9">
        <f t="shared" si="261"/>
        <v>4396</v>
      </c>
    </row>
    <row r="2697" spans="1:20" ht="14.45" x14ac:dyDescent="0.3">
      <c r="A2697" s="104">
        <v>2</v>
      </c>
      <c r="B2697" s="9" t="s">
        <v>14</v>
      </c>
      <c r="C2697" s="9" t="s">
        <v>165</v>
      </c>
      <c r="D2697" s="9" t="s">
        <v>230</v>
      </c>
      <c r="E2697" s="9" t="s">
        <v>227</v>
      </c>
      <c r="F2697" s="9" t="s">
        <v>5</v>
      </c>
      <c r="G2697" s="9" t="s">
        <v>75</v>
      </c>
      <c r="H2697" s="9" t="s">
        <v>166</v>
      </c>
      <c r="I2697" s="9">
        <v>17</v>
      </c>
      <c r="J2697" s="9" t="s">
        <v>8</v>
      </c>
      <c r="L2697" s="9" t="s">
        <v>50</v>
      </c>
      <c r="M2697" s="9">
        <v>114700</v>
      </c>
      <c r="N2697" s="17" t="str">
        <f t="shared" si="258"/>
        <v>22_110-115</v>
      </c>
      <c r="O2697" s="17" t="str">
        <f t="shared" si="259"/>
        <v>11_110-120</v>
      </c>
      <c r="P2697" s="17" t="str">
        <f t="shared" si="260"/>
        <v>08_80&gt;</v>
      </c>
      <c r="Q2697" s="9" t="s">
        <v>1001</v>
      </c>
      <c r="R2697" s="9" t="s">
        <v>954</v>
      </c>
      <c r="S2697" s="9">
        <f t="shared" si="262"/>
        <v>229400</v>
      </c>
      <c r="T2697" s="9">
        <f t="shared" si="261"/>
        <v>3173</v>
      </c>
    </row>
    <row r="2698" spans="1:20" ht="14.45" x14ac:dyDescent="0.3">
      <c r="A2698" s="104">
        <v>21</v>
      </c>
      <c r="B2698" s="9" t="s">
        <v>14</v>
      </c>
      <c r="C2698" s="9" t="s">
        <v>527</v>
      </c>
      <c r="D2698" s="9" t="s">
        <v>230</v>
      </c>
      <c r="E2698" s="9" t="s">
        <v>227</v>
      </c>
      <c r="F2698" s="9" t="s">
        <v>5</v>
      </c>
      <c r="G2698" s="9" t="s">
        <v>350</v>
      </c>
      <c r="H2698" s="9" t="s">
        <v>528</v>
      </c>
      <c r="I2698" s="9">
        <v>14</v>
      </c>
      <c r="J2698" s="9" t="s">
        <v>8</v>
      </c>
      <c r="L2698" s="9" t="s">
        <v>50</v>
      </c>
      <c r="M2698" s="9">
        <v>127200</v>
      </c>
      <c r="N2698" s="17" t="str">
        <f t="shared" si="258"/>
        <v>25_125-130</v>
      </c>
      <c r="O2698" s="17" t="str">
        <f t="shared" si="259"/>
        <v>12_120-130</v>
      </c>
      <c r="P2698" s="17" t="str">
        <f t="shared" si="260"/>
        <v>08_80&gt;</v>
      </c>
      <c r="Q2698" s="9" t="s">
        <v>1001</v>
      </c>
      <c r="R2698" s="9" t="s">
        <v>954</v>
      </c>
      <c r="S2698" s="9">
        <f t="shared" si="262"/>
        <v>2671200</v>
      </c>
      <c r="T2698" s="9">
        <f t="shared" si="261"/>
        <v>36946</v>
      </c>
    </row>
    <row r="2699" spans="1:20" ht="14.45" x14ac:dyDescent="0.3">
      <c r="A2699" s="104">
        <v>9</v>
      </c>
      <c r="B2699" s="9" t="s">
        <v>14</v>
      </c>
      <c r="C2699" s="9" t="s">
        <v>928</v>
      </c>
      <c r="D2699" s="9" t="s">
        <v>230</v>
      </c>
      <c r="E2699" s="9" t="s">
        <v>227</v>
      </c>
      <c r="F2699" s="9" t="s">
        <v>5</v>
      </c>
      <c r="G2699" s="9" t="s">
        <v>182</v>
      </c>
      <c r="H2699" s="9" t="s">
        <v>929</v>
      </c>
      <c r="I2699" s="9">
        <v>14</v>
      </c>
      <c r="J2699" s="9" t="s">
        <v>8</v>
      </c>
      <c r="L2699" s="9" t="s">
        <v>50</v>
      </c>
      <c r="M2699" s="9">
        <v>124990</v>
      </c>
      <c r="N2699" s="17" t="str">
        <f t="shared" si="258"/>
        <v>24_120-125</v>
      </c>
      <c r="O2699" s="17" t="str">
        <f t="shared" si="259"/>
        <v>12_120-130</v>
      </c>
      <c r="P2699" s="17" t="str">
        <f t="shared" si="260"/>
        <v>08_80&gt;</v>
      </c>
      <c r="Q2699" s="9" t="s">
        <v>1001</v>
      </c>
      <c r="R2699" s="9" t="s">
        <v>954</v>
      </c>
      <c r="S2699" s="9">
        <f t="shared" si="262"/>
        <v>1124910</v>
      </c>
      <c r="T2699" s="9">
        <f t="shared" si="261"/>
        <v>15559</v>
      </c>
    </row>
    <row r="2700" spans="1:20" ht="14.45" x14ac:dyDescent="0.3">
      <c r="A2700" s="104">
        <v>16</v>
      </c>
      <c r="B2700" s="9" t="s">
        <v>14</v>
      </c>
      <c r="C2700" s="9" t="s">
        <v>529</v>
      </c>
      <c r="D2700" s="9" t="s">
        <v>230</v>
      </c>
      <c r="E2700" s="9" t="s">
        <v>227</v>
      </c>
      <c r="F2700" s="9" t="s">
        <v>5</v>
      </c>
      <c r="G2700" s="9" t="s">
        <v>350</v>
      </c>
      <c r="H2700" s="9" t="s">
        <v>187</v>
      </c>
      <c r="I2700" s="9">
        <v>15</v>
      </c>
      <c r="J2700" s="9" t="s">
        <v>55</v>
      </c>
      <c r="L2700" s="9" t="s">
        <v>50</v>
      </c>
      <c r="M2700" s="9">
        <v>139150</v>
      </c>
      <c r="N2700" s="17" t="str">
        <f t="shared" si="258"/>
        <v>27_135-140</v>
      </c>
      <c r="O2700" s="17" t="str">
        <f t="shared" si="259"/>
        <v>13_130-140</v>
      </c>
      <c r="P2700" s="17" t="str">
        <f t="shared" si="260"/>
        <v>08_80&gt;</v>
      </c>
      <c r="Q2700" s="9" t="s">
        <v>1001</v>
      </c>
      <c r="R2700" s="9" t="s">
        <v>954</v>
      </c>
      <c r="S2700" s="9">
        <f t="shared" si="262"/>
        <v>2226400</v>
      </c>
      <c r="T2700" s="9">
        <f t="shared" si="261"/>
        <v>30794</v>
      </c>
    </row>
    <row r="2701" spans="1:20" ht="14.45" x14ac:dyDescent="0.3">
      <c r="A2701" s="104">
        <v>5</v>
      </c>
      <c r="B2701" s="9" t="s">
        <v>14</v>
      </c>
      <c r="C2701" s="9" t="s">
        <v>743</v>
      </c>
      <c r="D2701" s="9" t="s">
        <v>230</v>
      </c>
      <c r="E2701" s="9" t="s">
        <v>227</v>
      </c>
      <c r="F2701" s="9" t="s">
        <v>5</v>
      </c>
      <c r="G2701" s="9" t="s">
        <v>350</v>
      </c>
      <c r="H2701" s="9" t="s">
        <v>184</v>
      </c>
      <c r="I2701" s="9">
        <v>15</v>
      </c>
      <c r="J2701" s="9" t="s">
        <v>8</v>
      </c>
      <c r="L2701" s="9" t="s">
        <v>50</v>
      </c>
      <c r="M2701" s="9">
        <v>229990</v>
      </c>
      <c r="N2701" s="17" t="str">
        <f t="shared" si="258"/>
        <v>45_225-230</v>
      </c>
      <c r="O2701" s="17" t="str">
        <f t="shared" si="259"/>
        <v>22_220-230</v>
      </c>
      <c r="P2701" s="17" t="str">
        <f t="shared" si="260"/>
        <v>08_80&gt;</v>
      </c>
      <c r="Q2701" s="9" t="s">
        <v>1001</v>
      </c>
      <c r="R2701" s="9" t="s">
        <v>954</v>
      </c>
      <c r="S2701" s="9">
        <f t="shared" si="262"/>
        <v>1149950</v>
      </c>
      <c r="T2701" s="9">
        <f t="shared" si="261"/>
        <v>15905</v>
      </c>
    </row>
    <row r="2702" spans="1:20" ht="14.45" x14ac:dyDescent="0.3">
      <c r="A2702" s="104">
        <v>11</v>
      </c>
      <c r="B2702" s="9" t="s">
        <v>14</v>
      </c>
      <c r="C2702" s="9" t="s">
        <v>591</v>
      </c>
      <c r="D2702" s="9" t="s">
        <v>230</v>
      </c>
      <c r="E2702" s="9" t="s">
        <v>227</v>
      </c>
      <c r="F2702" s="9" t="s">
        <v>5</v>
      </c>
      <c r="G2702" s="9" t="s">
        <v>350</v>
      </c>
      <c r="H2702" s="9" t="s">
        <v>592</v>
      </c>
      <c r="I2702" s="9">
        <v>17</v>
      </c>
      <c r="J2702" s="9" t="s">
        <v>55</v>
      </c>
      <c r="L2702" s="9" t="s">
        <v>50</v>
      </c>
      <c r="M2702" s="9">
        <v>228536</v>
      </c>
      <c r="N2702" s="17" t="str">
        <f t="shared" si="258"/>
        <v>45_225-230</v>
      </c>
      <c r="O2702" s="17" t="str">
        <f t="shared" si="259"/>
        <v>22_220-230</v>
      </c>
      <c r="P2702" s="17" t="str">
        <f t="shared" si="260"/>
        <v>08_80&gt;</v>
      </c>
      <c r="Q2702" s="9" t="s">
        <v>1001</v>
      </c>
      <c r="R2702" s="9" t="s">
        <v>954</v>
      </c>
      <c r="S2702" s="9">
        <f t="shared" si="262"/>
        <v>2513896</v>
      </c>
      <c r="T2702" s="9">
        <f t="shared" si="261"/>
        <v>34770</v>
      </c>
    </row>
    <row r="2703" spans="1:20" ht="14.45" x14ac:dyDescent="0.3">
      <c r="A2703" s="103">
        <v>379</v>
      </c>
      <c r="B2703" s="9" t="s">
        <v>15</v>
      </c>
      <c r="C2703" s="9" t="s">
        <v>1038</v>
      </c>
      <c r="D2703" s="9" t="s">
        <v>229</v>
      </c>
      <c r="E2703" s="9" t="s">
        <v>223</v>
      </c>
      <c r="F2703" s="9" t="s">
        <v>1</v>
      </c>
      <c r="G2703" s="9" t="s">
        <v>71</v>
      </c>
      <c r="H2703" s="9" t="s">
        <v>2</v>
      </c>
      <c r="I2703" s="9">
        <v>11</v>
      </c>
      <c r="J2703" s="9" t="s">
        <v>1039</v>
      </c>
      <c r="L2703" s="9" t="s">
        <v>50</v>
      </c>
      <c r="M2703" s="9">
        <v>28800</v>
      </c>
      <c r="N2703" s="17" t="str">
        <f t="shared" si="258"/>
        <v>5_25-30</v>
      </c>
      <c r="O2703" s="17" t="str">
        <f t="shared" si="259"/>
        <v>2_20-30</v>
      </c>
      <c r="P2703" s="17" t="str">
        <f t="shared" si="260"/>
        <v>02_20-30</v>
      </c>
      <c r="Q2703" s="9" t="s">
        <v>1001</v>
      </c>
      <c r="R2703" s="9" t="s">
        <v>954</v>
      </c>
      <c r="S2703" s="9">
        <f t="shared" si="262"/>
        <v>10915200</v>
      </c>
      <c r="T2703" s="9">
        <f t="shared" si="261"/>
        <v>150971</v>
      </c>
    </row>
    <row r="2704" spans="1:20" ht="14.45" x14ac:dyDescent="0.3">
      <c r="A2704" s="104">
        <v>367</v>
      </c>
      <c r="B2704" s="9" t="s">
        <v>15</v>
      </c>
      <c r="C2704" s="9" t="s">
        <v>1040</v>
      </c>
      <c r="D2704" s="9" t="s">
        <v>228</v>
      </c>
      <c r="E2704" s="9" t="s">
        <v>223</v>
      </c>
      <c r="F2704" s="9" t="s">
        <v>5</v>
      </c>
      <c r="G2704" s="9" t="s">
        <v>76</v>
      </c>
      <c r="H2704" s="9" t="s">
        <v>2</v>
      </c>
      <c r="I2704" s="9">
        <v>14</v>
      </c>
      <c r="J2704" s="9" t="s">
        <v>8</v>
      </c>
      <c r="L2704" s="9" t="s">
        <v>46</v>
      </c>
      <c r="M2704" s="9">
        <v>30300</v>
      </c>
      <c r="N2704" s="17" t="str">
        <f t="shared" si="258"/>
        <v>6_30-35</v>
      </c>
      <c r="O2704" s="17" t="str">
        <f t="shared" si="259"/>
        <v>3_30-40</v>
      </c>
      <c r="P2704" s="17" t="str">
        <f t="shared" si="260"/>
        <v>03_30-40</v>
      </c>
      <c r="Q2704" s="9" t="s">
        <v>1001</v>
      </c>
      <c r="R2704" s="9" t="s">
        <v>954</v>
      </c>
      <c r="S2704" s="9">
        <f t="shared" si="262"/>
        <v>11120100</v>
      </c>
      <c r="T2704" s="9">
        <f t="shared" si="261"/>
        <v>153805</v>
      </c>
    </row>
    <row r="2705" spans="1:20" ht="14.45" x14ac:dyDescent="0.3">
      <c r="A2705" s="104">
        <v>5822</v>
      </c>
      <c r="B2705" s="9" t="s">
        <v>15</v>
      </c>
      <c r="C2705" s="9" t="s">
        <v>744</v>
      </c>
      <c r="D2705" s="9" t="s">
        <v>228</v>
      </c>
      <c r="E2705" s="9" t="s">
        <v>223</v>
      </c>
      <c r="F2705" s="9" t="s">
        <v>1</v>
      </c>
      <c r="G2705" s="9" t="s">
        <v>97</v>
      </c>
      <c r="H2705" s="9" t="s">
        <v>2</v>
      </c>
      <c r="I2705" s="9">
        <v>14</v>
      </c>
      <c r="J2705" s="9" t="s">
        <v>8</v>
      </c>
      <c r="L2705" s="9" t="s">
        <v>50</v>
      </c>
      <c r="M2705" s="9">
        <v>33390</v>
      </c>
      <c r="N2705" s="17" t="str">
        <f t="shared" si="258"/>
        <v>6_30-35</v>
      </c>
      <c r="O2705" s="17" t="str">
        <f t="shared" si="259"/>
        <v>3_30-40</v>
      </c>
      <c r="P2705" s="17" t="str">
        <f t="shared" si="260"/>
        <v>03_30-40</v>
      </c>
      <c r="Q2705" s="9" t="s">
        <v>1001</v>
      </c>
      <c r="R2705" s="9" t="s">
        <v>954</v>
      </c>
      <c r="S2705" s="9">
        <f t="shared" si="262"/>
        <v>194396580</v>
      </c>
      <c r="T2705" s="9">
        <f t="shared" si="261"/>
        <v>2688749</v>
      </c>
    </row>
    <row r="2706" spans="1:20" ht="14.45" x14ac:dyDescent="0.3">
      <c r="A2706" s="104">
        <v>225</v>
      </c>
      <c r="B2706" s="9" t="s">
        <v>15</v>
      </c>
      <c r="C2706" s="9" t="s">
        <v>931</v>
      </c>
      <c r="D2706" s="9" t="s">
        <v>228</v>
      </c>
      <c r="E2706" s="9" t="s">
        <v>223</v>
      </c>
      <c r="F2706" s="9" t="s">
        <v>5</v>
      </c>
      <c r="G2706" s="9" t="s">
        <v>182</v>
      </c>
      <c r="H2706" s="9" t="s">
        <v>2</v>
      </c>
      <c r="I2706" s="9">
        <v>14</v>
      </c>
      <c r="J2706" s="9" t="s">
        <v>8</v>
      </c>
      <c r="L2706" s="9" t="s">
        <v>50</v>
      </c>
      <c r="M2706" s="9">
        <v>43340</v>
      </c>
      <c r="N2706" s="17" t="str">
        <f t="shared" si="258"/>
        <v>8_40-45</v>
      </c>
      <c r="O2706" s="17" t="str">
        <f t="shared" si="259"/>
        <v>4_40-50</v>
      </c>
      <c r="P2706" s="17" t="str">
        <f t="shared" si="260"/>
        <v>04_40-50</v>
      </c>
      <c r="Q2706" s="9" t="s">
        <v>1001</v>
      </c>
      <c r="R2706" s="9" t="s">
        <v>954</v>
      </c>
      <c r="S2706" s="9">
        <f t="shared" si="262"/>
        <v>9751500</v>
      </c>
      <c r="T2706" s="9">
        <f t="shared" si="261"/>
        <v>134876</v>
      </c>
    </row>
    <row r="2707" spans="1:20" ht="14.45" x14ac:dyDescent="0.3">
      <c r="A2707" s="104">
        <v>536</v>
      </c>
      <c r="B2707" s="9" t="s">
        <v>15</v>
      </c>
      <c r="C2707" s="9" t="s">
        <v>932</v>
      </c>
      <c r="D2707" s="9" t="s">
        <v>228</v>
      </c>
      <c r="E2707" s="9" t="s">
        <v>223</v>
      </c>
      <c r="F2707" s="9" t="s">
        <v>5</v>
      </c>
      <c r="G2707" s="9" t="s">
        <v>518</v>
      </c>
      <c r="H2707" s="9" t="s">
        <v>2</v>
      </c>
      <c r="I2707" s="9">
        <v>14</v>
      </c>
      <c r="J2707" s="9" t="s">
        <v>8</v>
      </c>
      <c r="L2707" s="9" t="s">
        <v>50</v>
      </c>
      <c r="M2707" s="9">
        <v>39505</v>
      </c>
      <c r="N2707" s="17" t="str">
        <f t="shared" si="258"/>
        <v>7_35-40</v>
      </c>
      <c r="O2707" s="17" t="str">
        <f t="shared" si="259"/>
        <v>3_30-40</v>
      </c>
      <c r="P2707" s="17" t="str">
        <f t="shared" si="260"/>
        <v>03_30-40</v>
      </c>
      <c r="Q2707" s="9" t="s">
        <v>1001</v>
      </c>
      <c r="R2707" s="9" t="s">
        <v>954</v>
      </c>
      <c r="S2707" s="9">
        <f t="shared" si="262"/>
        <v>21174680</v>
      </c>
      <c r="T2707" s="9">
        <f t="shared" si="261"/>
        <v>292872</v>
      </c>
    </row>
    <row r="2708" spans="1:20" ht="14.45" x14ac:dyDescent="0.3">
      <c r="A2708" s="104">
        <v>9287</v>
      </c>
      <c r="B2708" s="9" t="s">
        <v>15</v>
      </c>
      <c r="C2708" s="9" t="s">
        <v>933</v>
      </c>
      <c r="D2708" s="9" t="s">
        <v>224</v>
      </c>
      <c r="E2708" s="9" t="s">
        <v>223</v>
      </c>
      <c r="F2708" s="9" t="s">
        <v>1</v>
      </c>
      <c r="G2708" s="9" t="s">
        <v>97</v>
      </c>
      <c r="H2708" s="9" t="s">
        <v>2</v>
      </c>
      <c r="I2708" s="9">
        <v>15</v>
      </c>
      <c r="J2708" s="9" t="s">
        <v>8</v>
      </c>
      <c r="L2708" s="9" t="s">
        <v>50</v>
      </c>
      <c r="M2708" s="9">
        <v>33866</v>
      </c>
      <c r="N2708" s="17" t="str">
        <f t="shared" si="258"/>
        <v>6_30-35</v>
      </c>
      <c r="O2708" s="17" t="str">
        <f t="shared" si="259"/>
        <v>3_30-40</v>
      </c>
      <c r="P2708" s="17" t="str">
        <f t="shared" si="260"/>
        <v>03_30-40</v>
      </c>
      <c r="Q2708" s="9" t="s">
        <v>1001</v>
      </c>
      <c r="R2708" s="9" t="s">
        <v>954</v>
      </c>
      <c r="S2708" s="9">
        <f t="shared" si="262"/>
        <v>314513542</v>
      </c>
      <c r="T2708" s="9">
        <f t="shared" si="261"/>
        <v>4350118</v>
      </c>
    </row>
    <row r="2709" spans="1:20" ht="14.45" x14ac:dyDescent="0.3">
      <c r="A2709" s="104">
        <v>539</v>
      </c>
      <c r="B2709" s="9" t="s">
        <v>15</v>
      </c>
      <c r="C2709" s="9" t="s">
        <v>420</v>
      </c>
      <c r="D2709" s="9" t="s">
        <v>224</v>
      </c>
      <c r="E2709" s="9" t="s">
        <v>223</v>
      </c>
      <c r="F2709" s="9" t="s">
        <v>1</v>
      </c>
      <c r="G2709" s="9" t="s">
        <v>303</v>
      </c>
      <c r="H2709" s="9" t="s">
        <v>2</v>
      </c>
      <c r="I2709" s="9">
        <v>15</v>
      </c>
      <c r="J2709" s="9" t="s">
        <v>8</v>
      </c>
      <c r="L2709" s="9" t="s">
        <v>50</v>
      </c>
      <c r="M2709" s="9">
        <v>42994</v>
      </c>
      <c r="N2709" s="17" t="str">
        <f t="shared" si="258"/>
        <v>8_40-45</v>
      </c>
      <c r="O2709" s="17" t="str">
        <f t="shared" si="259"/>
        <v>4_40-50</v>
      </c>
      <c r="P2709" s="17" t="str">
        <f t="shared" si="260"/>
        <v>04_40-50</v>
      </c>
      <c r="Q2709" s="9" t="s">
        <v>1001</v>
      </c>
      <c r="R2709" s="9" t="s">
        <v>954</v>
      </c>
      <c r="S2709" s="9">
        <f t="shared" si="262"/>
        <v>23173766</v>
      </c>
      <c r="T2709" s="9">
        <f t="shared" si="261"/>
        <v>320522</v>
      </c>
    </row>
    <row r="2710" spans="1:20" ht="14.45" x14ac:dyDescent="0.3">
      <c r="A2710" s="104">
        <v>1533</v>
      </c>
      <c r="B2710" s="9" t="s">
        <v>15</v>
      </c>
      <c r="C2710" s="9" t="s">
        <v>745</v>
      </c>
      <c r="D2710" s="9" t="s">
        <v>224</v>
      </c>
      <c r="E2710" s="9" t="s">
        <v>223</v>
      </c>
      <c r="F2710" s="9" t="s">
        <v>5</v>
      </c>
      <c r="G2710" s="9" t="s">
        <v>76</v>
      </c>
      <c r="H2710" s="9" t="s">
        <v>2</v>
      </c>
      <c r="I2710" s="9">
        <v>15</v>
      </c>
      <c r="J2710" s="9" t="s">
        <v>8</v>
      </c>
      <c r="L2710" s="9" t="s">
        <v>46</v>
      </c>
      <c r="M2710" s="9">
        <v>29376</v>
      </c>
      <c r="N2710" s="17" t="str">
        <f t="shared" si="258"/>
        <v>5_25-30</v>
      </c>
      <c r="O2710" s="17" t="str">
        <f t="shared" si="259"/>
        <v>2_20-30</v>
      </c>
      <c r="P2710" s="17" t="str">
        <f t="shared" si="260"/>
        <v>02_20-30</v>
      </c>
      <c r="Q2710" s="9" t="s">
        <v>1001</v>
      </c>
      <c r="R2710" s="9" t="s">
        <v>954</v>
      </c>
      <c r="S2710" s="9">
        <f t="shared" si="262"/>
        <v>45033408</v>
      </c>
      <c r="T2710" s="9">
        <f t="shared" si="261"/>
        <v>622869</v>
      </c>
    </row>
    <row r="2711" spans="1:20" ht="14.45" x14ac:dyDescent="0.3">
      <c r="A2711" s="104">
        <v>271</v>
      </c>
      <c r="B2711" s="9" t="s">
        <v>15</v>
      </c>
      <c r="C2711" s="9" t="s">
        <v>375</v>
      </c>
      <c r="D2711" s="9" t="s">
        <v>224</v>
      </c>
      <c r="E2711" s="9" t="s">
        <v>223</v>
      </c>
      <c r="F2711" s="9" t="s">
        <v>5</v>
      </c>
      <c r="G2711" s="9" t="s">
        <v>182</v>
      </c>
      <c r="H2711" s="9" t="s">
        <v>2</v>
      </c>
      <c r="I2711" s="9">
        <v>15</v>
      </c>
      <c r="J2711" s="9" t="s">
        <v>8</v>
      </c>
      <c r="L2711" s="9" t="s">
        <v>50</v>
      </c>
      <c r="M2711" s="9">
        <v>44793</v>
      </c>
      <c r="N2711" s="17" t="str">
        <f t="shared" si="258"/>
        <v>8_40-45</v>
      </c>
      <c r="O2711" s="17" t="str">
        <f t="shared" si="259"/>
        <v>4_40-50</v>
      </c>
      <c r="P2711" s="17" t="str">
        <f t="shared" si="260"/>
        <v>04_40-50</v>
      </c>
      <c r="Q2711" s="9" t="s">
        <v>1001</v>
      </c>
      <c r="R2711" s="9" t="s">
        <v>954</v>
      </c>
      <c r="S2711" s="9">
        <f t="shared" si="262"/>
        <v>12138903</v>
      </c>
      <c r="T2711" s="9">
        <f t="shared" si="261"/>
        <v>167896</v>
      </c>
    </row>
    <row r="2712" spans="1:20" ht="14.45" x14ac:dyDescent="0.3">
      <c r="A2712" s="104">
        <v>277</v>
      </c>
      <c r="B2712" s="9" t="s">
        <v>15</v>
      </c>
      <c r="C2712" s="9" t="s">
        <v>338</v>
      </c>
      <c r="D2712" s="9" t="s">
        <v>224</v>
      </c>
      <c r="E2712" s="9" t="s">
        <v>223</v>
      </c>
      <c r="F2712" s="9" t="s">
        <v>1</v>
      </c>
      <c r="G2712" s="9" t="s">
        <v>97</v>
      </c>
      <c r="H2712" s="9" t="s">
        <v>2</v>
      </c>
      <c r="I2712" s="9">
        <v>17</v>
      </c>
      <c r="J2712" s="9" t="s">
        <v>6</v>
      </c>
      <c r="L2712" s="9" t="s">
        <v>50</v>
      </c>
      <c r="M2712" s="9">
        <v>42878</v>
      </c>
      <c r="N2712" s="17" t="str">
        <f t="shared" si="258"/>
        <v>8_40-45</v>
      </c>
      <c r="O2712" s="17" t="str">
        <f t="shared" si="259"/>
        <v>4_40-50</v>
      </c>
      <c r="P2712" s="17" t="str">
        <f t="shared" si="260"/>
        <v>04_40-50</v>
      </c>
      <c r="Q2712" s="9" t="s">
        <v>1001</v>
      </c>
      <c r="R2712" s="9" t="s">
        <v>954</v>
      </c>
      <c r="S2712" s="9">
        <f t="shared" si="262"/>
        <v>11877206</v>
      </c>
      <c r="T2712" s="9">
        <f t="shared" si="261"/>
        <v>164277</v>
      </c>
    </row>
    <row r="2713" spans="1:20" ht="14.45" x14ac:dyDescent="0.3">
      <c r="A2713" s="104">
        <v>121</v>
      </c>
      <c r="B2713" s="9" t="s">
        <v>15</v>
      </c>
      <c r="C2713" s="9" t="s">
        <v>1041</v>
      </c>
      <c r="D2713" s="9" t="s">
        <v>224</v>
      </c>
      <c r="E2713" s="9" t="s">
        <v>223</v>
      </c>
      <c r="F2713" s="9" t="s">
        <v>5</v>
      </c>
      <c r="G2713" s="9" t="s">
        <v>518</v>
      </c>
      <c r="H2713" s="9" t="s">
        <v>2</v>
      </c>
      <c r="I2713" s="9">
        <v>17</v>
      </c>
      <c r="J2713" s="9" t="s">
        <v>6</v>
      </c>
      <c r="L2713" s="9" t="s">
        <v>50</v>
      </c>
      <c r="M2713" s="9">
        <v>32400</v>
      </c>
      <c r="N2713" s="17" t="str">
        <f t="shared" si="258"/>
        <v>6_30-35</v>
      </c>
      <c r="O2713" s="17" t="str">
        <f t="shared" si="259"/>
        <v>3_30-40</v>
      </c>
      <c r="P2713" s="17" t="str">
        <f t="shared" si="260"/>
        <v>03_30-40</v>
      </c>
      <c r="Q2713" s="9" t="s">
        <v>1001</v>
      </c>
      <c r="R2713" s="9" t="s">
        <v>954</v>
      </c>
      <c r="S2713" s="9">
        <f t="shared" si="262"/>
        <v>3920400</v>
      </c>
      <c r="T2713" s="9">
        <f t="shared" si="261"/>
        <v>54224</v>
      </c>
    </row>
    <row r="2714" spans="1:20" ht="14.45" x14ac:dyDescent="0.3">
      <c r="A2714" s="104">
        <v>3</v>
      </c>
      <c r="B2714" s="9" t="s">
        <v>15</v>
      </c>
      <c r="C2714" s="9" t="s">
        <v>85</v>
      </c>
      <c r="D2714" s="9" t="s">
        <v>224</v>
      </c>
      <c r="E2714" s="9" t="s">
        <v>223</v>
      </c>
      <c r="F2714" s="9" t="s">
        <v>1</v>
      </c>
      <c r="G2714" s="9" t="s">
        <v>71</v>
      </c>
      <c r="H2714" s="9" t="s">
        <v>2</v>
      </c>
      <c r="I2714" s="9">
        <v>15</v>
      </c>
      <c r="J2714" s="9" t="s">
        <v>8</v>
      </c>
      <c r="L2714" s="9" t="s">
        <v>50</v>
      </c>
      <c r="M2714" s="9">
        <v>37787</v>
      </c>
      <c r="N2714" s="17" t="str">
        <f t="shared" si="258"/>
        <v>7_35-40</v>
      </c>
      <c r="O2714" s="17" t="str">
        <f t="shared" si="259"/>
        <v>3_30-40</v>
      </c>
      <c r="P2714" s="17" t="str">
        <f t="shared" si="260"/>
        <v>03_30-40</v>
      </c>
      <c r="Q2714" s="9" t="s">
        <v>1001</v>
      </c>
      <c r="R2714" s="9" t="s">
        <v>954</v>
      </c>
      <c r="S2714" s="9">
        <f t="shared" si="262"/>
        <v>113361</v>
      </c>
      <c r="T2714" s="9">
        <f t="shared" si="261"/>
        <v>1568</v>
      </c>
    </row>
    <row r="2715" spans="1:20" ht="14.45" x14ac:dyDescent="0.3">
      <c r="A2715" s="104">
        <v>3</v>
      </c>
      <c r="B2715" s="9" t="s">
        <v>15</v>
      </c>
      <c r="C2715" s="9" t="s">
        <v>934</v>
      </c>
      <c r="D2715" s="9" t="s">
        <v>224</v>
      </c>
      <c r="E2715" s="9" t="s">
        <v>223</v>
      </c>
      <c r="F2715" s="9" t="s">
        <v>1</v>
      </c>
      <c r="G2715" s="9" t="s">
        <v>59</v>
      </c>
      <c r="H2715" s="9" t="s">
        <v>2</v>
      </c>
      <c r="I2715" s="9">
        <v>15</v>
      </c>
      <c r="J2715" s="9" t="s">
        <v>11</v>
      </c>
      <c r="L2715" s="9" t="s">
        <v>50</v>
      </c>
      <c r="M2715" s="9">
        <v>30990</v>
      </c>
      <c r="N2715" s="17" t="str">
        <f t="shared" si="258"/>
        <v>6_30-35</v>
      </c>
      <c r="O2715" s="17" t="str">
        <f t="shared" si="259"/>
        <v>3_30-40</v>
      </c>
      <c r="P2715" s="17" t="str">
        <f t="shared" si="260"/>
        <v>03_30-40</v>
      </c>
      <c r="Q2715" s="9" t="s">
        <v>1001</v>
      </c>
      <c r="R2715" s="9" t="s">
        <v>954</v>
      </c>
      <c r="S2715" s="9">
        <f t="shared" si="262"/>
        <v>92970</v>
      </c>
      <c r="T2715" s="9">
        <f t="shared" si="261"/>
        <v>1286</v>
      </c>
    </row>
    <row r="2716" spans="1:20" ht="14.45" x14ac:dyDescent="0.3">
      <c r="A2716" s="104">
        <v>7</v>
      </c>
      <c r="B2716" s="9" t="s">
        <v>15</v>
      </c>
      <c r="C2716" s="9" t="s">
        <v>856</v>
      </c>
      <c r="D2716" s="9" t="s">
        <v>222</v>
      </c>
      <c r="E2716" s="9" t="s">
        <v>223</v>
      </c>
      <c r="F2716" s="9" t="s">
        <v>5</v>
      </c>
      <c r="G2716" s="9" t="s">
        <v>60</v>
      </c>
      <c r="H2716" s="9" t="s">
        <v>935</v>
      </c>
      <c r="I2716" s="9">
        <v>15</v>
      </c>
      <c r="J2716" s="9" t="s">
        <v>8</v>
      </c>
      <c r="L2716" s="9" t="s">
        <v>50</v>
      </c>
      <c r="M2716" s="9">
        <v>40990</v>
      </c>
      <c r="N2716" s="17" t="str">
        <f t="shared" ref="N2716:N2779" si="263">CONCATENATE(ROUNDDOWN(M2716/5000,0),"_",ROUNDDOWN(M2716/5000,0)*5,"-",ROUNDUP((M2716+1)/5000,0)*5)</f>
        <v>8_40-45</v>
      </c>
      <c r="O2716" s="17" t="str">
        <f t="shared" ref="O2716:O2779" si="264">CONCATENATE(ROUNDDOWN(M2716/10000,0),"_",ROUNDDOWN(M2716/10000,0)*10,"-",ROUNDUP((M2716+1)/10000,0)*10)</f>
        <v>4_40-50</v>
      </c>
      <c r="P2716" s="17" t="str">
        <f t="shared" ref="P2716:P2779" si="265">IF(M2716&lt;20000,"01_&lt;20",IF(M2716&lt;80000,CONCATENATE(IF((ROUNDDOWN(M2716/10000,0)+1)&lt;10,0,),ROUNDDOWN(M2716/10000,0),"_",ROUNDDOWN(M2716/10000,0)*10,"-",ROUNDUP((M2716+1)/10000,0)*10),"08_80&gt;"))</f>
        <v>04_40-50</v>
      </c>
      <c r="Q2716" s="9" t="s">
        <v>1001</v>
      </c>
      <c r="R2716" s="9" t="s">
        <v>954</v>
      </c>
      <c r="S2716" s="9">
        <f t="shared" si="262"/>
        <v>286930</v>
      </c>
      <c r="T2716" s="9">
        <f t="shared" ref="T2716:T2779" si="266">ROUND(S2716/72.3,0)</f>
        <v>3969</v>
      </c>
    </row>
    <row r="2717" spans="1:20" ht="14.45" x14ac:dyDescent="0.3">
      <c r="A2717" s="104">
        <v>3</v>
      </c>
      <c r="B2717" s="9" t="s">
        <v>15</v>
      </c>
      <c r="C2717" s="9" t="s">
        <v>1042</v>
      </c>
      <c r="D2717" s="9" t="s">
        <v>224</v>
      </c>
      <c r="E2717" s="9" t="s">
        <v>223</v>
      </c>
      <c r="F2717" s="9" t="s">
        <v>1</v>
      </c>
      <c r="G2717" s="9" t="s">
        <v>59</v>
      </c>
      <c r="H2717" s="9" t="s">
        <v>2</v>
      </c>
      <c r="I2717" s="9">
        <v>17</v>
      </c>
      <c r="J2717" s="9" t="s">
        <v>6</v>
      </c>
      <c r="L2717" s="9" t="s">
        <v>50</v>
      </c>
      <c r="M2717" s="9">
        <v>29990</v>
      </c>
      <c r="N2717" s="17" t="str">
        <f t="shared" si="263"/>
        <v>5_25-30</v>
      </c>
      <c r="O2717" s="17" t="str">
        <f t="shared" si="264"/>
        <v>2_20-30</v>
      </c>
      <c r="P2717" s="17" t="str">
        <f t="shared" si="265"/>
        <v>02_20-30</v>
      </c>
      <c r="Q2717" s="9" t="s">
        <v>1001</v>
      </c>
      <c r="R2717" s="9" t="s">
        <v>954</v>
      </c>
      <c r="S2717" s="9">
        <f t="shared" si="262"/>
        <v>89970</v>
      </c>
      <c r="T2717" s="9">
        <f t="shared" si="266"/>
        <v>1244</v>
      </c>
    </row>
    <row r="2718" spans="1:20" ht="14.45" x14ac:dyDescent="0.3">
      <c r="A2718" s="104">
        <v>2</v>
      </c>
      <c r="B2718" s="9" t="s">
        <v>15</v>
      </c>
      <c r="C2718" s="9" t="s">
        <v>79</v>
      </c>
      <c r="D2718" s="9" t="s">
        <v>222</v>
      </c>
      <c r="E2718" s="9" t="s">
        <v>223</v>
      </c>
      <c r="F2718" s="9" t="s">
        <v>5</v>
      </c>
      <c r="G2718" s="9" t="s">
        <v>67</v>
      </c>
      <c r="H2718" s="9" t="s">
        <v>875</v>
      </c>
      <c r="I2718" s="9">
        <v>15</v>
      </c>
      <c r="J2718" s="9" t="s">
        <v>8</v>
      </c>
      <c r="L2718" s="9" t="s">
        <v>50</v>
      </c>
      <c r="M2718" s="9">
        <v>46915</v>
      </c>
      <c r="N2718" s="17" t="str">
        <f t="shared" si="263"/>
        <v>9_45-50</v>
      </c>
      <c r="O2718" s="17" t="str">
        <f t="shared" si="264"/>
        <v>4_40-50</v>
      </c>
      <c r="P2718" s="17" t="str">
        <f t="shared" si="265"/>
        <v>04_40-50</v>
      </c>
      <c r="Q2718" s="9" t="s">
        <v>1001</v>
      </c>
      <c r="R2718" s="9" t="s">
        <v>954</v>
      </c>
      <c r="S2718" s="9">
        <f t="shared" si="262"/>
        <v>93830</v>
      </c>
      <c r="T2718" s="9">
        <f t="shared" si="266"/>
        <v>1298</v>
      </c>
    </row>
    <row r="2719" spans="1:20" ht="14.45" x14ac:dyDescent="0.3">
      <c r="A2719" s="104">
        <v>783</v>
      </c>
      <c r="B2719" s="9" t="s">
        <v>15</v>
      </c>
      <c r="C2719" s="9" t="s">
        <v>936</v>
      </c>
      <c r="D2719" s="9" t="s">
        <v>228</v>
      </c>
      <c r="E2719" s="9" t="s">
        <v>223</v>
      </c>
      <c r="F2719" s="9" t="s">
        <v>1</v>
      </c>
      <c r="G2719" s="9" t="s">
        <v>823</v>
      </c>
      <c r="H2719" s="9" t="s">
        <v>2</v>
      </c>
      <c r="I2719" s="9">
        <v>14</v>
      </c>
      <c r="J2719" s="9" t="s">
        <v>8</v>
      </c>
      <c r="L2719" s="9" t="s">
        <v>50</v>
      </c>
      <c r="M2719" s="9">
        <v>56590</v>
      </c>
      <c r="N2719" s="17" t="str">
        <f t="shared" si="263"/>
        <v>11_55-60</v>
      </c>
      <c r="O2719" s="17" t="str">
        <f t="shared" si="264"/>
        <v>5_50-60</v>
      </c>
      <c r="P2719" s="17" t="str">
        <f t="shared" si="265"/>
        <v>05_50-60</v>
      </c>
      <c r="Q2719" s="9" t="s">
        <v>1001</v>
      </c>
      <c r="R2719" s="9" t="s">
        <v>954</v>
      </c>
      <c r="S2719" s="9">
        <f t="shared" si="262"/>
        <v>44309970</v>
      </c>
      <c r="T2719" s="9">
        <f t="shared" si="266"/>
        <v>612863</v>
      </c>
    </row>
    <row r="2720" spans="1:20" ht="14.45" x14ac:dyDescent="0.3">
      <c r="A2720" s="104">
        <v>465</v>
      </c>
      <c r="B2720" s="9" t="s">
        <v>15</v>
      </c>
      <c r="C2720" s="9" t="s">
        <v>370</v>
      </c>
      <c r="D2720" s="9" t="s">
        <v>228</v>
      </c>
      <c r="E2720" s="9" t="s">
        <v>223</v>
      </c>
      <c r="F2720" s="9" t="s">
        <v>1</v>
      </c>
      <c r="G2720" s="9" t="s">
        <v>303</v>
      </c>
      <c r="H2720" s="9" t="s">
        <v>2</v>
      </c>
      <c r="I2720" s="9">
        <v>14</v>
      </c>
      <c r="J2720" s="9" t="s">
        <v>8</v>
      </c>
      <c r="L2720" s="9" t="s">
        <v>50</v>
      </c>
      <c r="M2720" s="9">
        <v>59835</v>
      </c>
      <c r="N2720" s="17" t="str">
        <f t="shared" si="263"/>
        <v>11_55-60</v>
      </c>
      <c r="O2720" s="17" t="str">
        <f t="shared" si="264"/>
        <v>5_50-60</v>
      </c>
      <c r="P2720" s="17" t="str">
        <f t="shared" si="265"/>
        <v>05_50-60</v>
      </c>
      <c r="Q2720" s="9" t="s">
        <v>1001</v>
      </c>
      <c r="R2720" s="9" t="s">
        <v>954</v>
      </c>
      <c r="S2720" s="9">
        <f t="shared" si="262"/>
        <v>27823275</v>
      </c>
      <c r="T2720" s="9">
        <f t="shared" si="266"/>
        <v>384831</v>
      </c>
    </row>
    <row r="2721" spans="1:20" ht="14.45" x14ac:dyDescent="0.3">
      <c r="A2721" s="104">
        <v>5</v>
      </c>
      <c r="B2721" s="9" t="s">
        <v>15</v>
      </c>
      <c r="C2721" s="9" t="s">
        <v>339</v>
      </c>
      <c r="D2721" s="9" t="s">
        <v>228</v>
      </c>
      <c r="E2721" s="9" t="s">
        <v>223</v>
      </c>
      <c r="F2721" s="9" t="s">
        <v>5</v>
      </c>
      <c r="G2721" s="9" t="s">
        <v>182</v>
      </c>
      <c r="H2721" s="9" t="s">
        <v>2</v>
      </c>
      <c r="I2721" s="9">
        <v>14</v>
      </c>
      <c r="J2721" s="9" t="s">
        <v>8</v>
      </c>
      <c r="L2721" s="9" t="s">
        <v>50</v>
      </c>
      <c r="M2721" s="9">
        <v>51518</v>
      </c>
      <c r="N2721" s="17" t="str">
        <f t="shared" si="263"/>
        <v>10_50-55</v>
      </c>
      <c r="O2721" s="17" t="str">
        <f t="shared" si="264"/>
        <v>5_50-60</v>
      </c>
      <c r="P2721" s="17" t="str">
        <f t="shared" si="265"/>
        <v>05_50-60</v>
      </c>
      <c r="Q2721" s="9" t="s">
        <v>1001</v>
      </c>
      <c r="R2721" s="9" t="s">
        <v>954</v>
      </c>
      <c r="S2721" s="9">
        <f t="shared" si="262"/>
        <v>257590</v>
      </c>
      <c r="T2721" s="9">
        <f t="shared" si="266"/>
        <v>3563</v>
      </c>
    </row>
    <row r="2722" spans="1:20" ht="14.45" x14ac:dyDescent="0.3">
      <c r="A2722" s="104">
        <v>145</v>
      </c>
      <c r="B2722" s="9" t="s">
        <v>15</v>
      </c>
      <c r="C2722" s="9" t="s">
        <v>593</v>
      </c>
      <c r="D2722" s="9" t="s">
        <v>228</v>
      </c>
      <c r="E2722" s="9" t="s">
        <v>223</v>
      </c>
      <c r="F2722" s="9" t="s">
        <v>5</v>
      </c>
      <c r="G2722" s="9" t="s">
        <v>518</v>
      </c>
      <c r="H2722" s="9" t="s">
        <v>2</v>
      </c>
      <c r="I2722" s="9">
        <v>14</v>
      </c>
      <c r="J2722" s="9" t="s">
        <v>8</v>
      </c>
      <c r="L2722" s="9" t="s">
        <v>50</v>
      </c>
      <c r="M2722" s="9">
        <v>62865</v>
      </c>
      <c r="N2722" s="17" t="str">
        <f t="shared" si="263"/>
        <v>12_60-65</v>
      </c>
      <c r="O2722" s="17" t="str">
        <f t="shared" si="264"/>
        <v>6_60-70</v>
      </c>
      <c r="P2722" s="17" t="str">
        <f t="shared" si="265"/>
        <v>06_60-70</v>
      </c>
      <c r="Q2722" s="9" t="s">
        <v>1001</v>
      </c>
      <c r="R2722" s="9" t="s">
        <v>954</v>
      </c>
      <c r="S2722" s="9">
        <f t="shared" si="262"/>
        <v>9115425</v>
      </c>
      <c r="T2722" s="9">
        <f t="shared" si="266"/>
        <v>126078</v>
      </c>
    </row>
    <row r="2723" spans="1:20" ht="14.45" x14ac:dyDescent="0.3">
      <c r="A2723" s="104">
        <v>685</v>
      </c>
      <c r="B2723" s="9" t="s">
        <v>15</v>
      </c>
      <c r="C2723" s="9" t="s">
        <v>376</v>
      </c>
      <c r="D2723" s="9" t="s">
        <v>224</v>
      </c>
      <c r="E2723" s="9" t="s">
        <v>223</v>
      </c>
      <c r="F2723" s="9" t="s">
        <v>1</v>
      </c>
      <c r="G2723" s="9" t="s">
        <v>303</v>
      </c>
      <c r="H2723" s="9" t="s">
        <v>2</v>
      </c>
      <c r="I2723" s="9">
        <v>15</v>
      </c>
      <c r="J2723" s="9" t="s">
        <v>8</v>
      </c>
      <c r="L2723" s="9" t="s">
        <v>50</v>
      </c>
      <c r="M2723" s="9">
        <v>59593</v>
      </c>
      <c r="N2723" s="17" t="str">
        <f t="shared" si="263"/>
        <v>11_55-60</v>
      </c>
      <c r="O2723" s="17" t="str">
        <f t="shared" si="264"/>
        <v>5_50-60</v>
      </c>
      <c r="P2723" s="17" t="str">
        <f t="shared" si="265"/>
        <v>05_50-60</v>
      </c>
      <c r="Q2723" s="9" t="s">
        <v>1001</v>
      </c>
      <c r="R2723" s="9" t="s">
        <v>954</v>
      </c>
      <c r="S2723" s="9">
        <f t="shared" si="262"/>
        <v>40821205</v>
      </c>
      <c r="T2723" s="9">
        <f t="shared" si="266"/>
        <v>564609</v>
      </c>
    </row>
    <row r="2724" spans="1:20" ht="14.45" x14ac:dyDescent="0.3">
      <c r="A2724" s="104">
        <v>14</v>
      </c>
      <c r="B2724" s="9" t="s">
        <v>15</v>
      </c>
      <c r="C2724" s="9" t="s">
        <v>594</v>
      </c>
      <c r="D2724" s="9" t="s">
        <v>224</v>
      </c>
      <c r="E2724" s="9" t="s">
        <v>223</v>
      </c>
      <c r="F2724" s="9" t="s">
        <v>5</v>
      </c>
      <c r="G2724" s="9" t="s">
        <v>518</v>
      </c>
      <c r="H2724" s="9" t="s">
        <v>2</v>
      </c>
      <c r="I2724" s="9">
        <v>15</v>
      </c>
      <c r="J2724" s="9" t="s">
        <v>8</v>
      </c>
      <c r="L2724" s="9" t="s">
        <v>50</v>
      </c>
      <c r="M2724" s="9">
        <v>61129</v>
      </c>
      <c r="N2724" s="17" t="str">
        <f t="shared" si="263"/>
        <v>12_60-65</v>
      </c>
      <c r="O2724" s="17" t="str">
        <f t="shared" si="264"/>
        <v>6_60-70</v>
      </c>
      <c r="P2724" s="17" t="str">
        <f t="shared" si="265"/>
        <v>06_60-70</v>
      </c>
      <c r="Q2724" s="9" t="s">
        <v>1001</v>
      </c>
      <c r="R2724" s="9" t="s">
        <v>954</v>
      </c>
      <c r="S2724" s="9">
        <f t="shared" si="262"/>
        <v>855806</v>
      </c>
      <c r="T2724" s="9">
        <f t="shared" si="266"/>
        <v>11837</v>
      </c>
    </row>
    <row r="2725" spans="1:20" ht="14.45" x14ac:dyDescent="0.3">
      <c r="A2725" s="104">
        <v>856</v>
      </c>
      <c r="B2725" s="9" t="s">
        <v>15</v>
      </c>
      <c r="C2725" s="9" t="s">
        <v>1043</v>
      </c>
      <c r="D2725" s="9" t="s">
        <v>228</v>
      </c>
      <c r="E2725" s="9" t="s">
        <v>223</v>
      </c>
      <c r="F2725" s="9" t="s">
        <v>1</v>
      </c>
      <c r="G2725" s="9" t="s">
        <v>97</v>
      </c>
      <c r="H2725" s="9" t="s">
        <v>2</v>
      </c>
      <c r="I2725" s="9">
        <v>14</v>
      </c>
      <c r="J2725" s="9" t="s">
        <v>8</v>
      </c>
      <c r="K2725" s="9" t="s">
        <v>7</v>
      </c>
      <c r="L2725" s="9" t="s">
        <v>50</v>
      </c>
      <c r="M2725" s="9">
        <v>66990</v>
      </c>
      <c r="N2725" s="17" t="str">
        <f t="shared" si="263"/>
        <v>13_65-70</v>
      </c>
      <c r="O2725" s="17" t="str">
        <f t="shared" si="264"/>
        <v>6_60-70</v>
      </c>
      <c r="P2725" s="17" t="str">
        <f t="shared" si="265"/>
        <v>06_60-70</v>
      </c>
      <c r="Q2725" s="9" t="s">
        <v>1001</v>
      </c>
      <c r="R2725" s="9" t="s">
        <v>954</v>
      </c>
      <c r="S2725" s="9">
        <f t="shared" si="262"/>
        <v>57343440</v>
      </c>
      <c r="T2725" s="9">
        <f t="shared" si="266"/>
        <v>793132</v>
      </c>
    </row>
    <row r="2726" spans="1:20" ht="14.45" x14ac:dyDescent="0.3">
      <c r="A2726" s="104">
        <v>7</v>
      </c>
      <c r="B2726" s="9" t="s">
        <v>15</v>
      </c>
      <c r="C2726" s="9" t="s">
        <v>298</v>
      </c>
      <c r="D2726" s="9" t="s">
        <v>228</v>
      </c>
      <c r="E2726" s="9" t="s">
        <v>223</v>
      </c>
      <c r="F2726" s="9" t="s">
        <v>5</v>
      </c>
      <c r="G2726" s="9" t="s">
        <v>169</v>
      </c>
      <c r="H2726" s="9" t="s">
        <v>2</v>
      </c>
      <c r="I2726" s="9">
        <v>14</v>
      </c>
      <c r="J2726" s="9" t="s">
        <v>8</v>
      </c>
      <c r="K2726" s="9" t="s">
        <v>7</v>
      </c>
      <c r="L2726" s="9" t="s">
        <v>50</v>
      </c>
      <c r="M2726" s="9">
        <v>46390</v>
      </c>
      <c r="N2726" s="17" t="str">
        <f t="shared" si="263"/>
        <v>9_45-50</v>
      </c>
      <c r="O2726" s="17" t="str">
        <f t="shared" si="264"/>
        <v>4_40-50</v>
      </c>
      <c r="P2726" s="17" t="str">
        <f t="shared" si="265"/>
        <v>04_40-50</v>
      </c>
      <c r="Q2726" s="9" t="s">
        <v>1001</v>
      </c>
      <c r="R2726" s="9" t="s">
        <v>954</v>
      </c>
      <c r="S2726" s="9">
        <f t="shared" si="262"/>
        <v>324730</v>
      </c>
      <c r="T2726" s="9">
        <f t="shared" si="266"/>
        <v>4491</v>
      </c>
    </row>
    <row r="2727" spans="1:20" ht="14.45" x14ac:dyDescent="0.3">
      <c r="A2727" s="104">
        <v>10</v>
      </c>
      <c r="B2727" s="9" t="s">
        <v>15</v>
      </c>
      <c r="C2727" s="9" t="s">
        <v>748</v>
      </c>
      <c r="D2727" s="9" t="s">
        <v>225</v>
      </c>
      <c r="E2727" s="9" t="s">
        <v>223</v>
      </c>
      <c r="F2727" s="9" t="s">
        <v>5</v>
      </c>
      <c r="G2727" s="9" t="s">
        <v>350</v>
      </c>
      <c r="H2727" s="9" t="s">
        <v>112</v>
      </c>
      <c r="I2727" s="9">
        <v>15</v>
      </c>
      <c r="J2727" s="9" t="s">
        <v>8</v>
      </c>
      <c r="L2727" s="9" t="s">
        <v>50</v>
      </c>
      <c r="M2727" s="9">
        <v>104990</v>
      </c>
      <c r="N2727" s="17" t="str">
        <f t="shared" si="263"/>
        <v>20_100-105</v>
      </c>
      <c r="O2727" s="17" t="str">
        <f t="shared" si="264"/>
        <v>10_100-110</v>
      </c>
      <c r="P2727" s="17" t="str">
        <f t="shared" si="265"/>
        <v>08_80&gt;</v>
      </c>
      <c r="Q2727" s="9" t="s">
        <v>1001</v>
      </c>
      <c r="R2727" s="9" t="s">
        <v>954</v>
      </c>
      <c r="S2727" s="9">
        <f t="shared" si="262"/>
        <v>1049900</v>
      </c>
      <c r="T2727" s="9">
        <f t="shared" si="266"/>
        <v>14521</v>
      </c>
    </row>
    <row r="2728" spans="1:20" ht="14.45" x14ac:dyDescent="0.3">
      <c r="A2728" s="104">
        <v>3447</v>
      </c>
      <c r="B2728" s="9" t="s">
        <v>15</v>
      </c>
      <c r="C2728" s="9" t="s">
        <v>749</v>
      </c>
      <c r="D2728" s="9" t="s">
        <v>229</v>
      </c>
      <c r="E2728" s="9" t="s">
        <v>223</v>
      </c>
      <c r="F2728" s="9" t="s">
        <v>1</v>
      </c>
      <c r="G2728" s="9" t="s">
        <v>97</v>
      </c>
      <c r="H2728" s="9" t="s">
        <v>2</v>
      </c>
      <c r="I2728" s="9">
        <v>11</v>
      </c>
      <c r="J2728" s="9" t="s">
        <v>4</v>
      </c>
      <c r="K2728" s="9" t="s">
        <v>7</v>
      </c>
      <c r="L2728" s="9" t="s">
        <v>50</v>
      </c>
      <c r="M2728" s="9">
        <v>31990</v>
      </c>
      <c r="N2728" s="17" t="str">
        <f t="shared" si="263"/>
        <v>6_30-35</v>
      </c>
      <c r="O2728" s="17" t="str">
        <f t="shared" si="264"/>
        <v>3_30-40</v>
      </c>
      <c r="P2728" s="17" t="str">
        <f t="shared" si="265"/>
        <v>03_30-40</v>
      </c>
      <c r="Q2728" s="9" t="s">
        <v>1001</v>
      </c>
      <c r="R2728" s="9" t="s">
        <v>954</v>
      </c>
      <c r="S2728" s="9">
        <f t="shared" si="262"/>
        <v>110269530</v>
      </c>
      <c r="T2728" s="9">
        <f t="shared" si="266"/>
        <v>1525166</v>
      </c>
    </row>
    <row r="2729" spans="1:20" ht="14.45" x14ac:dyDescent="0.3">
      <c r="A2729" s="104">
        <v>1030</v>
      </c>
      <c r="B2729" s="9" t="s">
        <v>15</v>
      </c>
      <c r="C2729" s="9" t="s">
        <v>464</v>
      </c>
      <c r="D2729" s="9" t="s">
        <v>225</v>
      </c>
      <c r="E2729" s="9" t="s">
        <v>223</v>
      </c>
      <c r="F2729" s="9" t="s">
        <v>1</v>
      </c>
      <c r="G2729" s="9" t="s">
        <v>1000</v>
      </c>
      <c r="H2729" s="9" t="s">
        <v>1044</v>
      </c>
      <c r="I2729" s="9">
        <v>15</v>
      </c>
      <c r="J2729" s="9" t="s">
        <v>8</v>
      </c>
      <c r="L2729" s="9" t="s">
        <v>50</v>
      </c>
      <c r="M2729" s="9">
        <v>66602</v>
      </c>
      <c r="N2729" s="17" t="str">
        <f t="shared" si="263"/>
        <v>13_65-70</v>
      </c>
      <c r="O2729" s="17" t="str">
        <f t="shared" si="264"/>
        <v>6_60-70</v>
      </c>
      <c r="P2729" s="17" t="str">
        <f t="shared" si="265"/>
        <v>06_60-70</v>
      </c>
      <c r="Q2729" s="9" t="s">
        <v>1001</v>
      </c>
      <c r="R2729" s="9" t="s">
        <v>954</v>
      </c>
      <c r="S2729" s="9">
        <f t="shared" si="262"/>
        <v>68600060</v>
      </c>
      <c r="T2729" s="9">
        <f t="shared" si="266"/>
        <v>948825</v>
      </c>
    </row>
    <row r="2730" spans="1:20" ht="14.45" x14ac:dyDescent="0.3">
      <c r="A2730" s="104">
        <v>2441</v>
      </c>
      <c r="B2730" s="9" t="s">
        <v>15</v>
      </c>
      <c r="C2730" s="9" t="s">
        <v>421</v>
      </c>
      <c r="D2730" s="9" t="s">
        <v>225</v>
      </c>
      <c r="E2730" s="9" t="s">
        <v>223</v>
      </c>
      <c r="F2730" s="9" t="s">
        <v>5</v>
      </c>
      <c r="G2730" s="9" t="s">
        <v>350</v>
      </c>
      <c r="H2730" s="9" t="s">
        <v>1044</v>
      </c>
      <c r="I2730" s="9">
        <v>15</v>
      </c>
      <c r="J2730" s="9" t="s">
        <v>8</v>
      </c>
      <c r="L2730" s="9" t="s">
        <v>50</v>
      </c>
      <c r="M2730" s="9">
        <v>70667</v>
      </c>
      <c r="N2730" s="17" t="str">
        <f t="shared" si="263"/>
        <v>14_70-75</v>
      </c>
      <c r="O2730" s="17" t="str">
        <f t="shared" si="264"/>
        <v>7_70-80</v>
      </c>
      <c r="P2730" s="17" t="str">
        <f t="shared" si="265"/>
        <v>07_70-80</v>
      </c>
      <c r="Q2730" s="9" t="s">
        <v>1001</v>
      </c>
      <c r="R2730" s="9" t="s">
        <v>954</v>
      </c>
      <c r="S2730" s="9">
        <f t="shared" si="262"/>
        <v>172498147</v>
      </c>
      <c r="T2730" s="9">
        <f t="shared" si="266"/>
        <v>2385866</v>
      </c>
    </row>
    <row r="2731" spans="1:20" ht="14.45" x14ac:dyDescent="0.3">
      <c r="A2731" s="104">
        <v>209</v>
      </c>
      <c r="B2731" s="9" t="s">
        <v>15</v>
      </c>
      <c r="C2731" s="9" t="s">
        <v>314</v>
      </c>
      <c r="D2731" s="9" t="s">
        <v>224</v>
      </c>
      <c r="E2731" s="9" t="s">
        <v>223</v>
      </c>
      <c r="F2731" s="9" t="s">
        <v>5</v>
      </c>
      <c r="G2731" s="9" t="s">
        <v>169</v>
      </c>
      <c r="H2731" s="9" t="s">
        <v>2</v>
      </c>
      <c r="I2731" s="9">
        <v>15</v>
      </c>
      <c r="J2731" s="9" t="s">
        <v>8</v>
      </c>
      <c r="L2731" s="9" t="s">
        <v>50</v>
      </c>
      <c r="M2731" s="9">
        <v>32153</v>
      </c>
      <c r="N2731" s="17" t="str">
        <f t="shared" si="263"/>
        <v>6_30-35</v>
      </c>
      <c r="O2731" s="17" t="str">
        <f t="shared" si="264"/>
        <v>3_30-40</v>
      </c>
      <c r="P2731" s="17" t="str">
        <f t="shared" si="265"/>
        <v>03_30-40</v>
      </c>
      <c r="Q2731" s="9" t="s">
        <v>1001</v>
      </c>
      <c r="R2731" s="9" t="s">
        <v>954</v>
      </c>
      <c r="S2731" s="9">
        <f t="shared" si="262"/>
        <v>6719977</v>
      </c>
      <c r="T2731" s="9">
        <f t="shared" si="266"/>
        <v>92946</v>
      </c>
    </row>
    <row r="2732" spans="1:20" ht="14.45" x14ac:dyDescent="0.3">
      <c r="A2732" s="104">
        <v>1540</v>
      </c>
      <c r="B2732" s="9" t="s">
        <v>15</v>
      </c>
      <c r="C2732" s="9" t="s">
        <v>120</v>
      </c>
      <c r="D2732" s="9" t="s">
        <v>224</v>
      </c>
      <c r="E2732" s="9" t="s">
        <v>223</v>
      </c>
      <c r="F2732" s="9" t="s">
        <v>1</v>
      </c>
      <c r="G2732" s="9" t="s">
        <v>97</v>
      </c>
      <c r="H2732" s="9" t="s">
        <v>2</v>
      </c>
      <c r="I2732" s="9">
        <v>15</v>
      </c>
      <c r="J2732" s="9" t="s">
        <v>8</v>
      </c>
      <c r="L2732" s="9" t="s">
        <v>50</v>
      </c>
      <c r="M2732" s="9">
        <v>36971</v>
      </c>
      <c r="N2732" s="17" t="str">
        <f t="shared" si="263"/>
        <v>7_35-40</v>
      </c>
      <c r="O2732" s="17" t="str">
        <f t="shared" si="264"/>
        <v>3_30-40</v>
      </c>
      <c r="P2732" s="17" t="str">
        <f t="shared" si="265"/>
        <v>03_30-40</v>
      </c>
      <c r="Q2732" s="9" t="s">
        <v>1001</v>
      </c>
      <c r="R2732" s="9" t="s">
        <v>954</v>
      </c>
      <c r="S2732" s="9">
        <f t="shared" si="262"/>
        <v>56935340</v>
      </c>
      <c r="T2732" s="9">
        <f t="shared" si="266"/>
        <v>787487</v>
      </c>
    </row>
    <row r="2733" spans="1:20" ht="14.45" x14ac:dyDescent="0.3">
      <c r="A2733" s="104">
        <v>2</v>
      </c>
      <c r="B2733" s="9" t="s">
        <v>15</v>
      </c>
      <c r="C2733" s="9" t="s">
        <v>167</v>
      </c>
      <c r="D2733" s="9" t="s">
        <v>224</v>
      </c>
      <c r="E2733" s="9" t="s">
        <v>223</v>
      </c>
      <c r="F2733" s="9" t="s">
        <v>1</v>
      </c>
      <c r="G2733" s="9" t="s">
        <v>97</v>
      </c>
      <c r="H2733" s="9" t="s">
        <v>2</v>
      </c>
      <c r="I2733" s="9">
        <v>17</v>
      </c>
      <c r="J2733" s="9" t="s">
        <v>8</v>
      </c>
      <c r="L2733" s="9" t="s">
        <v>50</v>
      </c>
      <c r="M2733" s="9">
        <v>63757</v>
      </c>
      <c r="N2733" s="17" t="str">
        <f t="shared" si="263"/>
        <v>12_60-65</v>
      </c>
      <c r="O2733" s="17" t="str">
        <f t="shared" si="264"/>
        <v>6_60-70</v>
      </c>
      <c r="P2733" s="17" t="str">
        <f t="shared" si="265"/>
        <v>06_60-70</v>
      </c>
      <c r="Q2733" s="9" t="s">
        <v>1001</v>
      </c>
      <c r="R2733" s="9" t="s">
        <v>954</v>
      </c>
      <c r="S2733" s="9">
        <f t="shared" si="262"/>
        <v>127514</v>
      </c>
      <c r="T2733" s="9">
        <f t="shared" si="266"/>
        <v>1764</v>
      </c>
    </row>
    <row r="2734" spans="1:20" ht="14.45" x14ac:dyDescent="0.3">
      <c r="A2734" s="104">
        <v>1701</v>
      </c>
      <c r="B2734" s="9" t="s">
        <v>15</v>
      </c>
      <c r="C2734" s="9" t="s">
        <v>117</v>
      </c>
      <c r="D2734" s="9" t="s">
        <v>225</v>
      </c>
      <c r="E2734" s="9" t="s">
        <v>223</v>
      </c>
      <c r="F2734" s="9" t="s">
        <v>5</v>
      </c>
      <c r="G2734" s="9" t="s">
        <v>75</v>
      </c>
      <c r="H2734" s="9" t="s">
        <v>116</v>
      </c>
      <c r="I2734" s="9">
        <v>17</v>
      </c>
      <c r="J2734" s="9" t="s">
        <v>8</v>
      </c>
      <c r="L2734" s="9" t="s">
        <v>50</v>
      </c>
      <c r="M2734" s="9">
        <v>64926</v>
      </c>
      <c r="N2734" s="17" t="str">
        <f t="shared" si="263"/>
        <v>12_60-65</v>
      </c>
      <c r="O2734" s="17" t="str">
        <f t="shared" si="264"/>
        <v>6_60-70</v>
      </c>
      <c r="P2734" s="17" t="str">
        <f t="shared" si="265"/>
        <v>06_60-70</v>
      </c>
      <c r="Q2734" s="9" t="s">
        <v>1001</v>
      </c>
      <c r="R2734" s="9" t="s">
        <v>954</v>
      </c>
      <c r="S2734" s="9">
        <f t="shared" si="262"/>
        <v>110439126</v>
      </c>
      <c r="T2734" s="9">
        <f t="shared" si="266"/>
        <v>1527512</v>
      </c>
    </row>
    <row r="2735" spans="1:20" ht="14.45" x14ac:dyDescent="0.3">
      <c r="A2735" s="104">
        <v>885</v>
      </c>
      <c r="B2735" s="9" t="s">
        <v>15</v>
      </c>
      <c r="C2735" s="9" t="s">
        <v>750</v>
      </c>
      <c r="D2735" s="9" t="s">
        <v>224</v>
      </c>
      <c r="E2735" s="9" t="s">
        <v>223</v>
      </c>
      <c r="F2735" s="9" t="s">
        <v>1</v>
      </c>
      <c r="G2735" s="9" t="s">
        <v>97</v>
      </c>
      <c r="H2735" s="9" t="s">
        <v>2</v>
      </c>
      <c r="I2735" s="9">
        <v>15</v>
      </c>
      <c r="J2735" s="9" t="s">
        <v>8</v>
      </c>
      <c r="L2735" s="9" t="s">
        <v>50</v>
      </c>
      <c r="M2735" s="9">
        <v>35423</v>
      </c>
      <c r="N2735" s="17" t="str">
        <f t="shared" si="263"/>
        <v>7_35-40</v>
      </c>
      <c r="O2735" s="17" t="str">
        <f t="shared" si="264"/>
        <v>3_30-40</v>
      </c>
      <c r="P2735" s="17" t="str">
        <f t="shared" si="265"/>
        <v>03_30-40</v>
      </c>
      <c r="Q2735" s="9" t="s">
        <v>1001</v>
      </c>
      <c r="R2735" s="9" t="s">
        <v>954</v>
      </c>
      <c r="S2735" s="9">
        <f t="shared" si="262"/>
        <v>31349355</v>
      </c>
      <c r="T2735" s="9">
        <f t="shared" si="266"/>
        <v>433601</v>
      </c>
    </row>
    <row r="2736" spans="1:20" ht="14.45" x14ac:dyDescent="0.3">
      <c r="A2736" s="104">
        <v>1175</v>
      </c>
      <c r="B2736" s="9" t="s">
        <v>15</v>
      </c>
      <c r="C2736" s="9" t="s">
        <v>142</v>
      </c>
      <c r="D2736" s="9" t="s">
        <v>224</v>
      </c>
      <c r="E2736" s="9" t="s">
        <v>223</v>
      </c>
      <c r="F2736" s="9" t="s">
        <v>1</v>
      </c>
      <c r="G2736" s="9" t="s">
        <v>59</v>
      </c>
      <c r="H2736" s="9" t="s">
        <v>2</v>
      </c>
      <c r="I2736" s="9">
        <v>15</v>
      </c>
      <c r="J2736" s="9" t="s">
        <v>8</v>
      </c>
      <c r="L2736" s="9" t="s">
        <v>50</v>
      </c>
      <c r="M2736" s="9">
        <v>29660</v>
      </c>
      <c r="N2736" s="17" t="str">
        <f t="shared" si="263"/>
        <v>5_25-30</v>
      </c>
      <c r="O2736" s="17" t="str">
        <f t="shared" si="264"/>
        <v>2_20-30</v>
      </c>
      <c r="P2736" s="17" t="str">
        <f t="shared" si="265"/>
        <v>02_20-30</v>
      </c>
      <c r="Q2736" s="9" t="s">
        <v>1001</v>
      </c>
      <c r="R2736" s="9" t="s">
        <v>954</v>
      </c>
      <c r="S2736" s="9">
        <f t="shared" si="262"/>
        <v>34850500</v>
      </c>
      <c r="T2736" s="9">
        <f t="shared" si="266"/>
        <v>482026</v>
      </c>
    </row>
    <row r="2737" spans="1:20" ht="14.45" x14ac:dyDescent="0.3">
      <c r="A2737" s="104">
        <v>4628</v>
      </c>
      <c r="B2737" s="9" t="s">
        <v>15</v>
      </c>
      <c r="C2737" s="9" t="s">
        <v>432</v>
      </c>
      <c r="D2737" s="9" t="s">
        <v>224</v>
      </c>
      <c r="E2737" s="9" t="s">
        <v>223</v>
      </c>
      <c r="F2737" s="9" t="s">
        <v>5</v>
      </c>
      <c r="G2737" s="9" t="s">
        <v>182</v>
      </c>
      <c r="H2737" s="9" t="s">
        <v>2</v>
      </c>
      <c r="I2737" s="9">
        <v>15</v>
      </c>
      <c r="J2737" s="9" t="s">
        <v>8</v>
      </c>
      <c r="L2737" s="9" t="s">
        <v>50</v>
      </c>
      <c r="M2737" s="9">
        <v>37683</v>
      </c>
      <c r="N2737" s="17" t="str">
        <f t="shared" si="263"/>
        <v>7_35-40</v>
      </c>
      <c r="O2737" s="17" t="str">
        <f t="shared" si="264"/>
        <v>3_30-40</v>
      </c>
      <c r="P2737" s="17" t="str">
        <f t="shared" si="265"/>
        <v>03_30-40</v>
      </c>
      <c r="Q2737" s="9" t="s">
        <v>1001</v>
      </c>
      <c r="R2737" s="9" t="s">
        <v>954</v>
      </c>
      <c r="S2737" s="9">
        <f t="shared" si="262"/>
        <v>174396924</v>
      </c>
      <c r="T2737" s="9">
        <f t="shared" si="266"/>
        <v>2412129</v>
      </c>
    </row>
    <row r="2738" spans="1:20" ht="14.45" x14ac:dyDescent="0.3">
      <c r="A2738" s="104">
        <v>2991</v>
      </c>
      <c r="B2738" s="9" t="s">
        <v>15</v>
      </c>
      <c r="C2738" s="9" t="s">
        <v>938</v>
      </c>
      <c r="D2738" s="9" t="s">
        <v>225</v>
      </c>
      <c r="E2738" s="9" t="s">
        <v>223</v>
      </c>
      <c r="F2738" s="9" t="s">
        <v>1</v>
      </c>
      <c r="G2738" s="9" t="s">
        <v>661</v>
      </c>
      <c r="H2738" s="9" t="s">
        <v>788</v>
      </c>
      <c r="I2738" s="9">
        <v>15</v>
      </c>
      <c r="J2738" s="9" t="s">
        <v>43</v>
      </c>
      <c r="L2738" s="9" t="s">
        <v>50</v>
      </c>
      <c r="M2738" s="9">
        <v>135269</v>
      </c>
      <c r="N2738" s="17" t="str">
        <f t="shared" si="263"/>
        <v>27_135-140</v>
      </c>
      <c r="O2738" s="17" t="str">
        <f t="shared" si="264"/>
        <v>13_130-140</v>
      </c>
      <c r="P2738" s="17" t="str">
        <f t="shared" si="265"/>
        <v>08_80&gt;</v>
      </c>
      <c r="Q2738" s="9" t="s">
        <v>1001</v>
      </c>
      <c r="R2738" s="9" t="s">
        <v>954</v>
      </c>
      <c r="S2738" s="9">
        <f t="shared" si="262"/>
        <v>404589579</v>
      </c>
      <c r="T2738" s="9">
        <f t="shared" si="266"/>
        <v>5595983</v>
      </c>
    </row>
    <row r="2739" spans="1:20" ht="14.45" x14ac:dyDescent="0.3">
      <c r="A2739" s="104">
        <v>48</v>
      </c>
      <c r="B2739" s="9" t="s">
        <v>15</v>
      </c>
      <c r="C2739" s="9" t="s">
        <v>427</v>
      </c>
      <c r="D2739" s="9" t="s">
        <v>225</v>
      </c>
      <c r="E2739" s="9" t="s">
        <v>223</v>
      </c>
      <c r="F2739" s="9" t="s">
        <v>1</v>
      </c>
      <c r="G2739" s="9" t="s">
        <v>1000</v>
      </c>
      <c r="H2739" s="9" t="s">
        <v>197</v>
      </c>
      <c r="I2739" s="9">
        <v>15</v>
      </c>
      <c r="J2739" s="9" t="s">
        <v>8</v>
      </c>
      <c r="L2739" s="9" t="s">
        <v>50</v>
      </c>
      <c r="M2739" s="9">
        <v>76190</v>
      </c>
      <c r="N2739" s="17" t="str">
        <f t="shared" si="263"/>
        <v>15_75-80</v>
      </c>
      <c r="O2739" s="17" t="str">
        <f t="shared" si="264"/>
        <v>7_70-80</v>
      </c>
      <c r="P2739" s="17" t="str">
        <f t="shared" si="265"/>
        <v>07_70-80</v>
      </c>
      <c r="Q2739" s="9" t="s">
        <v>1001</v>
      </c>
      <c r="R2739" s="9" t="s">
        <v>954</v>
      </c>
      <c r="S2739" s="9">
        <f t="shared" si="262"/>
        <v>3657120</v>
      </c>
      <c r="T2739" s="9">
        <f t="shared" si="266"/>
        <v>50583</v>
      </c>
    </row>
    <row r="2740" spans="1:20" ht="14.45" x14ac:dyDescent="0.3">
      <c r="A2740" s="104">
        <v>93</v>
      </c>
      <c r="B2740" s="9" t="s">
        <v>15</v>
      </c>
      <c r="C2740" s="9" t="s">
        <v>465</v>
      </c>
      <c r="D2740" s="9" t="s">
        <v>225</v>
      </c>
      <c r="E2740" s="9" t="s">
        <v>223</v>
      </c>
      <c r="F2740" s="9" t="s">
        <v>5</v>
      </c>
      <c r="G2740" s="9" t="s">
        <v>350</v>
      </c>
      <c r="H2740" s="9" t="s">
        <v>147</v>
      </c>
      <c r="I2740" s="9">
        <v>17</v>
      </c>
      <c r="J2740" s="9" t="s">
        <v>8</v>
      </c>
      <c r="L2740" s="9" t="s">
        <v>50</v>
      </c>
      <c r="M2740" s="9">
        <v>99895</v>
      </c>
      <c r="N2740" s="17" t="str">
        <f t="shared" si="263"/>
        <v>19_95-100</v>
      </c>
      <c r="O2740" s="17" t="str">
        <f t="shared" si="264"/>
        <v>9_90-100</v>
      </c>
      <c r="P2740" s="17" t="str">
        <f t="shared" si="265"/>
        <v>08_80&gt;</v>
      </c>
      <c r="Q2740" s="9" t="s">
        <v>1001</v>
      </c>
      <c r="R2740" s="9" t="s">
        <v>954</v>
      </c>
      <c r="S2740" s="9">
        <f t="shared" si="262"/>
        <v>9290235</v>
      </c>
      <c r="T2740" s="9">
        <f t="shared" si="266"/>
        <v>128496</v>
      </c>
    </row>
    <row r="2741" spans="1:20" ht="14.45" x14ac:dyDescent="0.3">
      <c r="A2741" s="104">
        <v>14</v>
      </c>
      <c r="B2741" s="9" t="s">
        <v>15</v>
      </c>
      <c r="C2741" s="9" t="s">
        <v>1045</v>
      </c>
      <c r="D2741" s="9" t="s">
        <v>225</v>
      </c>
      <c r="E2741" s="9" t="s">
        <v>223</v>
      </c>
      <c r="F2741" s="9" t="s">
        <v>1</v>
      </c>
      <c r="G2741" s="9" t="s">
        <v>661</v>
      </c>
      <c r="H2741" s="9" t="s">
        <v>1046</v>
      </c>
      <c r="I2741" s="9">
        <v>16</v>
      </c>
      <c r="J2741" s="9" t="s">
        <v>43</v>
      </c>
      <c r="L2741" s="9" t="s">
        <v>50</v>
      </c>
      <c r="M2741" s="9">
        <v>181980</v>
      </c>
      <c r="N2741" s="17" t="str">
        <f t="shared" si="263"/>
        <v>36_180-185</v>
      </c>
      <c r="O2741" s="17" t="str">
        <f t="shared" si="264"/>
        <v>18_180-190</v>
      </c>
      <c r="P2741" s="17" t="str">
        <f t="shared" si="265"/>
        <v>08_80&gt;</v>
      </c>
      <c r="Q2741" s="9" t="s">
        <v>1001</v>
      </c>
      <c r="R2741" s="9" t="s">
        <v>954</v>
      </c>
      <c r="S2741" s="9">
        <f t="shared" si="262"/>
        <v>2547720</v>
      </c>
      <c r="T2741" s="9">
        <f t="shared" si="266"/>
        <v>35238</v>
      </c>
    </row>
    <row r="2742" spans="1:20" ht="14.45" x14ac:dyDescent="0.3">
      <c r="A2742" s="104">
        <v>61</v>
      </c>
      <c r="B2742" s="9" t="s">
        <v>15</v>
      </c>
      <c r="C2742" s="9" t="s">
        <v>428</v>
      </c>
      <c r="D2742" s="9" t="s">
        <v>225</v>
      </c>
      <c r="E2742" s="9" t="s">
        <v>223</v>
      </c>
      <c r="F2742" s="9" t="s">
        <v>5</v>
      </c>
      <c r="G2742" s="9" t="s">
        <v>350</v>
      </c>
      <c r="H2742" s="9" t="s">
        <v>148</v>
      </c>
      <c r="I2742" s="9">
        <v>15</v>
      </c>
      <c r="J2742" s="9" t="s">
        <v>8</v>
      </c>
      <c r="L2742" s="9" t="s">
        <v>50</v>
      </c>
      <c r="M2742" s="9">
        <v>98509</v>
      </c>
      <c r="N2742" s="17" t="str">
        <f t="shared" si="263"/>
        <v>19_95-100</v>
      </c>
      <c r="O2742" s="17" t="str">
        <f t="shared" si="264"/>
        <v>9_90-100</v>
      </c>
      <c r="P2742" s="17" t="str">
        <f t="shared" si="265"/>
        <v>08_80&gt;</v>
      </c>
      <c r="Q2742" s="9" t="s">
        <v>1001</v>
      </c>
      <c r="R2742" s="9" t="s">
        <v>954</v>
      </c>
      <c r="S2742" s="9">
        <f t="shared" si="262"/>
        <v>6009049</v>
      </c>
      <c r="T2742" s="9">
        <f t="shared" si="266"/>
        <v>83113</v>
      </c>
    </row>
    <row r="2743" spans="1:20" ht="14.45" x14ac:dyDescent="0.3">
      <c r="A2743" s="104">
        <v>3</v>
      </c>
      <c r="B2743" s="9" t="s">
        <v>15</v>
      </c>
      <c r="C2743" s="9" t="s">
        <v>986</v>
      </c>
      <c r="D2743" s="9" t="s">
        <v>225</v>
      </c>
      <c r="E2743" s="9" t="s">
        <v>223</v>
      </c>
      <c r="F2743" s="9" t="s">
        <v>1</v>
      </c>
      <c r="G2743" s="9" t="s">
        <v>661</v>
      </c>
      <c r="H2743" s="9" t="s">
        <v>987</v>
      </c>
      <c r="I2743" s="9">
        <v>16</v>
      </c>
      <c r="J2743" s="9" t="s">
        <v>43</v>
      </c>
      <c r="L2743" s="9" t="s">
        <v>50</v>
      </c>
      <c r="M2743" s="9">
        <v>175990</v>
      </c>
      <c r="N2743" s="17" t="str">
        <f t="shared" si="263"/>
        <v>35_175-180</v>
      </c>
      <c r="O2743" s="17" t="str">
        <f t="shared" si="264"/>
        <v>17_170-180</v>
      </c>
      <c r="P2743" s="17" t="str">
        <f t="shared" si="265"/>
        <v>08_80&gt;</v>
      </c>
      <c r="Q2743" s="9" t="s">
        <v>1001</v>
      </c>
      <c r="R2743" s="9" t="s">
        <v>954</v>
      </c>
      <c r="S2743" s="9">
        <f t="shared" si="262"/>
        <v>527970</v>
      </c>
      <c r="T2743" s="9">
        <f t="shared" si="266"/>
        <v>7302</v>
      </c>
    </row>
    <row r="2744" spans="1:20" ht="14.45" x14ac:dyDescent="0.3">
      <c r="A2744" s="104">
        <v>88</v>
      </c>
      <c r="B2744" s="9" t="s">
        <v>15</v>
      </c>
      <c r="C2744" s="9" t="s">
        <v>429</v>
      </c>
      <c r="D2744" s="9" t="s">
        <v>225</v>
      </c>
      <c r="E2744" s="9" t="s">
        <v>223</v>
      </c>
      <c r="F2744" s="9" t="s">
        <v>5</v>
      </c>
      <c r="G2744" s="9" t="s">
        <v>350</v>
      </c>
      <c r="H2744" s="9" t="s">
        <v>100</v>
      </c>
      <c r="I2744" s="9">
        <v>15</v>
      </c>
      <c r="J2744" s="9" t="s">
        <v>8</v>
      </c>
      <c r="L2744" s="9" t="s">
        <v>50</v>
      </c>
      <c r="M2744" s="9">
        <v>160075</v>
      </c>
      <c r="N2744" s="17" t="str">
        <f t="shared" si="263"/>
        <v>32_160-165</v>
      </c>
      <c r="O2744" s="17" t="str">
        <f t="shared" si="264"/>
        <v>16_160-170</v>
      </c>
      <c r="P2744" s="17" t="str">
        <f t="shared" si="265"/>
        <v>08_80&gt;</v>
      </c>
      <c r="Q2744" s="9" t="s">
        <v>1001</v>
      </c>
      <c r="R2744" s="9" t="s">
        <v>954</v>
      </c>
      <c r="S2744" s="9">
        <f t="shared" si="262"/>
        <v>14086600</v>
      </c>
      <c r="T2744" s="9">
        <f t="shared" si="266"/>
        <v>194835</v>
      </c>
    </row>
    <row r="2745" spans="1:20" ht="14.45" x14ac:dyDescent="0.3">
      <c r="A2745" s="104">
        <v>14</v>
      </c>
      <c r="B2745" s="9" t="s">
        <v>15</v>
      </c>
      <c r="C2745" s="9" t="s">
        <v>502</v>
      </c>
      <c r="D2745" s="9" t="s">
        <v>225</v>
      </c>
      <c r="E2745" s="9" t="s">
        <v>223</v>
      </c>
      <c r="F2745" s="9" t="s">
        <v>5</v>
      </c>
      <c r="G2745" s="9" t="s">
        <v>350</v>
      </c>
      <c r="H2745" s="9" t="s">
        <v>342</v>
      </c>
      <c r="I2745" s="9">
        <v>15</v>
      </c>
      <c r="J2745" s="9" t="s">
        <v>8</v>
      </c>
      <c r="L2745" s="9" t="s">
        <v>50</v>
      </c>
      <c r="M2745" s="9">
        <v>205563</v>
      </c>
      <c r="N2745" s="17" t="str">
        <f t="shared" si="263"/>
        <v>41_205-210</v>
      </c>
      <c r="O2745" s="17" t="str">
        <f t="shared" si="264"/>
        <v>20_200-210</v>
      </c>
      <c r="P2745" s="17" t="str">
        <f t="shared" si="265"/>
        <v>08_80&gt;</v>
      </c>
      <c r="Q2745" s="9" t="s">
        <v>1001</v>
      </c>
      <c r="R2745" s="9" t="s">
        <v>954</v>
      </c>
      <c r="S2745" s="9">
        <f t="shared" si="262"/>
        <v>2877882</v>
      </c>
      <c r="T2745" s="9">
        <f t="shared" si="266"/>
        <v>39805</v>
      </c>
    </row>
    <row r="2746" spans="1:20" ht="14.45" x14ac:dyDescent="0.3">
      <c r="A2746" s="104">
        <v>17</v>
      </c>
      <c r="B2746" s="9" t="s">
        <v>15</v>
      </c>
      <c r="C2746" s="9" t="s">
        <v>939</v>
      </c>
      <c r="D2746" s="9" t="s">
        <v>225</v>
      </c>
      <c r="E2746" s="9" t="s">
        <v>223</v>
      </c>
      <c r="F2746" s="9" t="s">
        <v>5</v>
      </c>
      <c r="G2746" s="9" t="s">
        <v>350</v>
      </c>
      <c r="H2746" s="9" t="s">
        <v>98</v>
      </c>
      <c r="I2746" s="9">
        <v>15</v>
      </c>
      <c r="J2746" s="9" t="s">
        <v>8</v>
      </c>
      <c r="L2746" s="9" t="s">
        <v>50</v>
      </c>
      <c r="M2746" s="9">
        <v>193990</v>
      </c>
      <c r="N2746" s="17" t="str">
        <f t="shared" si="263"/>
        <v>38_190-195</v>
      </c>
      <c r="O2746" s="17" t="str">
        <f t="shared" si="264"/>
        <v>19_190-200</v>
      </c>
      <c r="P2746" s="17" t="str">
        <f t="shared" si="265"/>
        <v>08_80&gt;</v>
      </c>
      <c r="Q2746" s="9" t="s">
        <v>1001</v>
      </c>
      <c r="R2746" s="9" t="s">
        <v>954</v>
      </c>
      <c r="S2746" s="9">
        <f t="shared" si="262"/>
        <v>3297830</v>
      </c>
      <c r="T2746" s="9">
        <f t="shared" si="266"/>
        <v>45613</v>
      </c>
    </row>
    <row r="2747" spans="1:20" ht="14.45" x14ac:dyDescent="0.3">
      <c r="A2747" s="104">
        <v>28</v>
      </c>
      <c r="B2747" s="9" t="s">
        <v>15</v>
      </c>
      <c r="C2747" s="9" t="s">
        <v>146</v>
      </c>
      <c r="D2747" s="9" t="s">
        <v>225</v>
      </c>
      <c r="E2747" s="9" t="s">
        <v>223</v>
      </c>
      <c r="F2747" s="9" t="s">
        <v>5</v>
      </c>
      <c r="G2747" s="9" t="s">
        <v>75</v>
      </c>
      <c r="H2747" s="9" t="s">
        <v>147</v>
      </c>
      <c r="I2747" s="9">
        <v>15</v>
      </c>
      <c r="J2747" s="9" t="s">
        <v>8</v>
      </c>
      <c r="L2747" s="9" t="s">
        <v>50</v>
      </c>
      <c r="M2747" s="9">
        <v>91276</v>
      </c>
      <c r="N2747" s="17" t="str">
        <f t="shared" si="263"/>
        <v>18_90-95</v>
      </c>
      <c r="O2747" s="17" t="str">
        <f t="shared" si="264"/>
        <v>9_90-100</v>
      </c>
      <c r="P2747" s="17" t="str">
        <f t="shared" si="265"/>
        <v>08_80&gt;</v>
      </c>
      <c r="Q2747" s="9" t="s">
        <v>1001</v>
      </c>
      <c r="R2747" s="9" t="s">
        <v>954</v>
      </c>
      <c r="S2747" s="9">
        <f t="shared" si="262"/>
        <v>2555728</v>
      </c>
      <c r="T2747" s="9">
        <f t="shared" si="266"/>
        <v>35349</v>
      </c>
    </row>
    <row r="2748" spans="1:20" ht="14.45" x14ac:dyDescent="0.3">
      <c r="A2748" s="104">
        <v>26</v>
      </c>
      <c r="B2748" s="9" t="s">
        <v>15</v>
      </c>
      <c r="C2748" s="9" t="s">
        <v>231</v>
      </c>
      <c r="D2748" s="9" t="s">
        <v>228</v>
      </c>
      <c r="E2748" s="9" t="s">
        <v>227</v>
      </c>
      <c r="F2748" s="9" t="s">
        <v>5</v>
      </c>
      <c r="G2748" s="9" t="s">
        <v>169</v>
      </c>
      <c r="H2748" s="9" t="s">
        <v>2</v>
      </c>
      <c r="I2748" s="9">
        <v>13</v>
      </c>
      <c r="J2748" s="9" t="s">
        <v>8</v>
      </c>
      <c r="L2748" s="9" t="s">
        <v>50</v>
      </c>
      <c r="M2748" s="9">
        <v>69296</v>
      </c>
      <c r="N2748" s="17" t="str">
        <f t="shared" si="263"/>
        <v>13_65-70</v>
      </c>
      <c r="O2748" s="17" t="str">
        <f t="shared" si="264"/>
        <v>6_60-70</v>
      </c>
      <c r="P2748" s="17" t="str">
        <f t="shared" si="265"/>
        <v>06_60-70</v>
      </c>
      <c r="Q2748" s="9" t="s">
        <v>1001</v>
      </c>
      <c r="R2748" s="9" t="s">
        <v>954</v>
      </c>
      <c r="S2748" s="9">
        <f t="shared" si="262"/>
        <v>1801696</v>
      </c>
      <c r="T2748" s="9">
        <f t="shared" si="266"/>
        <v>24920</v>
      </c>
    </row>
    <row r="2749" spans="1:20" ht="14.45" x14ac:dyDescent="0.3">
      <c r="A2749" s="104">
        <v>620</v>
      </c>
      <c r="B2749" s="9" t="s">
        <v>15</v>
      </c>
      <c r="C2749" s="9" t="s">
        <v>595</v>
      </c>
      <c r="D2749" s="9" t="s">
        <v>228</v>
      </c>
      <c r="E2749" s="9" t="s">
        <v>227</v>
      </c>
      <c r="F2749" s="9" t="s">
        <v>5</v>
      </c>
      <c r="G2749" s="9" t="s">
        <v>518</v>
      </c>
      <c r="H2749" s="9" t="s">
        <v>2</v>
      </c>
      <c r="I2749" s="9">
        <v>13</v>
      </c>
      <c r="J2749" s="9" t="s">
        <v>596</v>
      </c>
      <c r="L2749" s="9" t="s">
        <v>50</v>
      </c>
      <c r="M2749" s="9">
        <v>80336</v>
      </c>
      <c r="N2749" s="17" t="str">
        <f t="shared" si="263"/>
        <v>16_80-85</v>
      </c>
      <c r="O2749" s="17" t="str">
        <f t="shared" si="264"/>
        <v>8_80-90</v>
      </c>
      <c r="P2749" s="17" t="str">
        <f t="shared" si="265"/>
        <v>08_80&gt;</v>
      </c>
      <c r="Q2749" s="9" t="s">
        <v>1001</v>
      </c>
      <c r="R2749" s="9" t="s">
        <v>954</v>
      </c>
      <c r="S2749" s="9">
        <f t="shared" si="262"/>
        <v>49808320</v>
      </c>
      <c r="T2749" s="9">
        <f t="shared" si="266"/>
        <v>688912</v>
      </c>
    </row>
    <row r="2750" spans="1:20" ht="14.45" x14ac:dyDescent="0.3">
      <c r="A2750" s="104">
        <v>1011</v>
      </c>
      <c r="B2750" s="9" t="s">
        <v>15</v>
      </c>
      <c r="C2750" s="9" t="s">
        <v>753</v>
      </c>
      <c r="D2750" s="9" t="s">
        <v>228</v>
      </c>
      <c r="E2750" s="9" t="s">
        <v>227</v>
      </c>
      <c r="F2750" s="9" t="s">
        <v>1</v>
      </c>
      <c r="G2750" s="9" t="s">
        <v>303</v>
      </c>
      <c r="H2750" s="9" t="s">
        <v>2</v>
      </c>
      <c r="I2750" s="9">
        <v>14</v>
      </c>
      <c r="J2750" s="9" t="s">
        <v>8</v>
      </c>
      <c r="L2750" s="9" t="s">
        <v>50</v>
      </c>
      <c r="M2750" s="9">
        <v>50582</v>
      </c>
      <c r="N2750" s="17" t="str">
        <f t="shared" si="263"/>
        <v>10_50-55</v>
      </c>
      <c r="O2750" s="17" t="str">
        <f t="shared" si="264"/>
        <v>5_50-60</v>
      </c>
      <c r="P2750" s="17" t="str">
        <f t="shared" si="265"/>
        <v>05_50-60</v>
      </c>
      <c r="Q2750" s="9" t="s">
        <v>1001</v>
      </c>
      <c r="R2750" s="9" t="s">
        <v>954</v>
      </c>
      <c r="S2750" s="9">
        <f t="shared" si="262"/>
        <v>51138402</v>
      </c>
      <c r="T2750" s="9">
        <f t="shared" si="266"/>
        <v>707308</v>
      </c>
    </row>
    <row r="2751" spans="1:20" ht="14.45" x14ac:dyDescent="0.3">
      <c r="A2751" s="104">
        <v>189</v>
      </c>
      <c r="B2751" s="9" t="s">
        <v>15</v>
      </c>
      <c r="C2751" s="9" t="s">
        <v>299</v>
      </c>
      <c r="D2751" s="9" t="s">
        <v>228</v>
      </c>
      <c r="E2751" s="9" t="s">
        <v>227</v>
      </c>
      <c r="F2751" s="9" t="s">
        <v>5</v>
      </c>
      <c r="G2751" s="9" t="s">
        <v>169</v>
      </c>
      <c r="H2751" s="9" t="s">
        <v>2</v>
      </c>
      <c r="I2751" s="9">
        <v>14</v>
      </c>
      <c r="J2751" s="9" t="s">
        <v>8</v>
      </c>
      <c r="L2751" s="9" t="s">
        <v>50</v>
      </c>
      <c r="M2751" s="9">
        <v>58751</v>
      </c>
      <c r="N2751" s="17" t="str">
        <f t="shared" si="263"/>
        <v>11_55-60</v>
      </c>
      <c r="O2751" s="17" t="str">
        <f t="shared" si="264"/>
        <v>5_50-60</v>
      </c>
      <c r="P2751" s="17" t="str">
        <f t="shared" si="265"/>
        <v>05_50-60</v>
      </c>
      <c r="Q2751" s="9" t="s">
        <v>1001</v>
      </c>
      <c r="R2751" s="9" t="s">
        <v>954</v>
      </c>
      <c r="S2751" s="9">
        <f t="shared" si="262"/>
        <v>11103939</v>
      </c>
      <c r="T2751" s="9">
        <f t="shared" si="266"/>
        <v>153581</v>
      </c>
    </row>
    <row r="2752" spans="1:20" ht="14.45" x14ac:dyDescent="0.3">
      <c r="A2752" s="104">
        <v>1432</v>
      </c>
      <c r="B2752" s="9" t="s">
        <v>15</v>
      </c>
      <c r="C2752" s="9" t="s">
        <v>597</v>
      </c>
      <c r="D2752" s="9" t="s">
        <v>228</v>
      </c>
      <c r="E2752" s="9" t="s">
        <v>227</v>
      </c>
      <c r="F2752" s="9" t="s">
        <v>5</v>
      </c>
      <c r="G2752" s="9" t="s">
        <v>518</v>
      </c>
      <c r="H2752" s="9" t="s">
        <v>2</v>
      </c>
      <c r="I2752" s="9">
        <v>14</v>
      </c>
      <c r="J2752" s="9" t="s">
        <v>8</v>
      </c>
      <c r="L2752" s="9" t="s">
        <v>50</v>
      </c>
      <c r="M2752" s="9">
        <v>66014</v>
      </c>
      <c r="N2752" s="17" t="str">
        <f t="shared" si="263"/>
        <v>13_65-70</v>
      </c>
      <c r="O2752" s="17" t="str">
        <f t="shared" si="264"/>
        <v>6_60-70</v>
      </c>
      <c r="P2752" s="17" t="str">
        <f t="shared" si="265"/>
        <v>06_60-70</v>
      </c>
      <c r="Q2752" s="9" t="s">
        <v>1001</v>
      </c>
      <c r="R2752" s="9" t="s">
        <v>954</v>
      </c>
      <c r="S2752" s="9">
        <f t="shared" si="262"/>
        <v>94532048</v>
      </c>
      <c r="T2752" s="9">
        <f t="shared" si="266"/>
        <v>1307497</v>
      </c>
    </row>
    <row r="2753" spans="1:20" ht="14.45" x14ac:dyDescent="0.3">
      <c r="A2753" s="104">
        <v>115</v>
      </c>
      <c r="B2753" s="9" t="s">
        <v>15</v>
      </c>
      <c r="C2753" s="9" t="s">
        <v>754</v>
      </c>
      <c r="D2753" s="9" t="s">
        <v>228</v>
      </c>
      <c r="E2753" s="9" t="s">
        <v>227</v>
      </c>
      <c r="F2753" s="9" t="s">
        <v>5</v>
      </c>
      <c r="G2753" s="9" t="s">
        <v>518</v>
      </c>
      <c r="H2753" s="9" t="s">
        <v>2</v>
      </c>
      <c r="I2753" s="9">
        <v>14</v>
      </c>
      <c r="J2753" s="9" t="s">
        <v>8</v>
      </c>
      <c r="K2753" s="9" t="s">
        <v>7</v>
      </c>
      <c r="L2753" s="9" t="s">
        <v>50</v>
      </c>
      <c r="M2753" s="9">
        <v>80935</v>
      </c>
      <c r="N2753" s="17" t="str">
        <f t="shared" si="263"/>
        <v>16_80-85</v>
      </c>
      <c r="O2753" s="17" t="str">
        <f t="shared" si="264"/>
        <v>8_80-90</v>
      </c>
      <c r="P2753" s="17" t="str">
        <f t="shared" si="265"/>
        <v>08_80&gt;</v>
      </c>
      <c r="Q2753" s="9" t="s">
        <v>1001</v>
      </c>
      <c r="R2753" s="9" t="s">
        <v>954</v>
      </c>
      <c r="S2753" s="9">
        <f t="shared" si="262"/>
        <v>9307525</v>
      </c>
      <c r="T2753" s="9">
        <f t="shared" si="266"/>
        <v>128735</v>
      </c>
    </row>
    <row r="2754" spans="1:20" ht="14.45" x14ac:dyDescent="0.3">
      <c r="A2754" s="104">
        <v>2191</v>
      </c>
      <c r="B2754" s="9" t="s">
        <v>15</v>
      </c>
      <c r="C2754" s="9" t="s">
        <v>598</v>
      </c>
      <c r="D2754" s="9" t="s">
        <v>224</v>
      </c>
      <c r="E2754" s="9" t="s">
        <v>227</v>
      </c>
      <c r="F2754" s="9" t="s">
        <v>1</v>
      </c>
      <c r="G2754" s="9" t="s">
        <v>303</v>
      </c>
      <c r="H2754" s="9" t="s">
        <v>2</v>
      </c>
      <c r="I2754" s="9">
        <v>15</v>
      </c>
      <c r="J2754" s="9" t="s">
        <v>8</v>
      </c>
      <c r="L2754" s="9" t="s">
        <v>50</v>
      </c>
      <c r="M2754" s="9">
        <v>57593</v>
      </c>
      <c r="N2754" s="17" t="str">
        <f t="shared" si="263"/>
        <v>11_55-60</v>
      </c>
      <c r="O2754" s="17" t="str">
        <f t="shared" si="264"/>
        <v>5_50-60</v>
      </c>
      <c r="P2754" s="17" t="str">
        <f t="shared" si="265"/>
        <v>05_50-60</v>
      </c>
      <c r="Q2754" s="9" t="s">
        <v>1001</v>
      </c>
      <c r="R2754" s="9" t="s">
        <v>954</v>
      </c>
      <c r="S2754" s="9">
        <f t="shared" si="262"/>
        <v>126186263</v>
      </c>
      <c r="T2754" s="9">
        <f t="shared" si="266"/>
        <v>1745315</v>
      </c>
    </row>
    <row r="2755" spans="1:20" ht="14.45" x14ac:dyDescent="0.3">
      <c r="A2755" s="104">
        <v>446</v>
      </c>
      <c r="B2755" s="9" t="s">
        <v>15</v>
      </c>
      <c r="C2755" s="9" t="s">
        <v>232</v>
      </c>
      <c r="D2755" s="9" t="s">
        <v>224</v>
      </c>
      <c r="E2755" s="9" t="s">
        <v>227</v>
      </c>
      <c r="F2755" s="9" t="s">
        <v>5</v>
      </c>
      <c r="G2755" s="9" t="s">
        <v>182</v>
      </c>
      <c r="H2755" s="9" t="s">
        <v>2</v>
      </c>
      <c r="I2755" s="9">
        <v>15</v>
      </c>
      <c r="J2755" s="9" t="s">
        <v>8</v>
      </c>
      <c r="L2755" s="9" t="s">
        <v>50</v>
      </c>
      <c r="M2755" s="9">
        <v>61300</v>
      </c>
      <c r="N2755" s="17" t="str">
        <f t="shared" si="263"/>
        <v>12_60-65</v>
      </c>
      <c r="O2755" s="17" t="str">
        <f t="shared" si="264"/>
        <v>6_60-70</v>
      </c>
      <c r="P2755" s="17" t="str">
        <f t="shared" si="265"/>
        <v>06_60-70</v>
      </c>
      <c r="Q2755" s="9" t="s">
        <v>1001</v>
      </c>
      <c r="R2755" s="9" t="s">
        <v>954</v>
      </c>
      <c r="S2755" s="9">
        <f t="shared" ref="S2755:S2818" si="267">M2755*A2755</f>
        <v>27339800</v>
      </c>
      <c r="T2755" s="9">
        <f t="shared" si="266"/>
        <v>378144</v>
      </c>
    </row>
    <row r="2756" spans="1:20" ht="14.45" x14ac:dyDescent="0.3">
      <c r="A2756" s="104">
        <v>5221</v>
      </c>
      <c r="B2756" s="9" t="s">
        <v>15</v>
      </c>
      <c r="C2756" s="9" t="s">
        <v>568</v>
      </c>
      <c r="D2756" s="9" t="s">
        <v>224</v>
      </c>
      <c r="E2756" s="9" t="s">
        <v>227</v>
      </c>
      <c r="F2756" s="9" t="s">
        <v>5</v>
      </c>
      <c r="G2756" s="9" t="s">
        <v>518</v>
      </c>
      <c r="H2756" s="9" t="s">
        <v>2</v>
      </c>
      <c r="I2756" s="9">
        <v>15</v>
      </c>
      <c r="J2756" s="9" t="s">
        <v>8</v>
      </c>
      <c r="L2756" s="9" t="s">
        <v>50</v>
      </c>
      <c r="M2756" s="9">
        <v>62386</v>
      </c>
      <c r="N2756" s="17" t="str">
        <f t="shared" si="263"/>
        <v>12_60-65</v>
      </c>
      <c r="O2756" s="17" t="str">
        <f t="shared" si="264"/>
        <v>6_60-70</v>
      </c>
      <c r="P2756" s="17" t="str">
        <f t="shared" si="265"/>
        <v>06_60-70</v>
      </c>
      <c r="Q2756" s="9" t="s">
        <v>1001</v>
      </c>
      <c r="R2756" s="9" t="s">
        <v>954</v>
      </c>
      <c r="S2756" s="9">
        <f t="shared" si="267"/>
        <v>325717306</v>
      </c>
      <c r="T2756" s="9">
        <f t="shared" si="266"/>
        <v>4505080</v>
      </c>
    </row>
    <row r="2757" spans="1:20" ht="14.45" x14ac:dyDescent="0.3">
      <c r="A2757" s="104">
        <v>76</v>
      </c>
      <c r="B2757" s="9" t="s">
        <v>15</v>
      </c>
      <c r="C2757" s="9" t="s">
        <v>624</v>
      </c>
      <c r="D2757" s="9" t="s">
        <v>225</v>
      </c>
      <c r="E2757" s="9" t="s">
        <v>227</v>
      </c>
      <c r="F2757" s="9" t="s">
        <v>5</v>
      </c>
      <c r="G2757" s="9" t="s">
        <v>350</v>
      </c>
      <c r="H2757" s="9" t="s">
        <v>112</v>
      </c>
      <c r="I2757" s="9">
        <v>15</v>
      </c>
      <c r="J2757" s="9" t="s">
        <v>8</v>
      </c>
      <c r="L2757" s="9" t="s">
        <v>50</v>
      </c>
      <c r="M2757" s="9">
        <v>88190</v>
      </c>
      <c r="N2757" s="17" t="str">
        <f t="shared" si="263"/>
        <v>17_85-90</v>
      </c>
      <c r="O2757" s="17" t="str">
        <f t="shared" si="264"/>
        <v>8_80-90</v>
      </c>
      <c r="P2757" s="17" t="str">
        <f t="shared" si="265"/>
        <v>08_80&gt;</v>
      </c>
      <c r="Q2757" s="9" t="s">
        <v>1001</v>
      </c>
      <c r="R2757" s="9" t="s">
        <v>954</v>
      </c>
      <c r="S2757" s="9">
        <f t="shared" si="267"/>
        <v>6702440</v>
      </c>
      <c r="T2757" s="9">
        <f t="shared" si="266"/>
        <v>92703</v>
      </c>
    </row>
    <row r="2758" spans="1:20" ht="14.45" x14ac:dyDescent="0.3">
      <c r="A2758" s="104">
        <v>1</v>
      </c>
      <c r="B2758" s="9" t="s">
        <v>15</v>
      </c>
      <c r="C2758" s="9" t="s">
        <v>466</v>
      </c>
      <c r="D2758" s="9" t="s">
        <v>228</v>
      </c>
      <c r="E2758" s="9" t="s">
        <v>227</v>
      </c>
      <c r="F2758" s="9" t="s">
        <v>5</v>
      </c>
      <c r="G2758" s="9" t="s">
        <v>169</v>
      </c>
      <c r="H2758" s="9" t="s">
        <v>2</v>
      </c>
      <c r="I2758" s="9">
        <v>13</v>
      </c>
      <c r="J2758" s="9" t="s">
        <v>467</v>
      </c>
      <c r="K2758" s="9" t="s">
        <v>7</v>
      </c>
      <c r="L2758" s="9" t="s">
        <v>50</v>
      </c>
      <c r="M2758" s="9">
        <v>97126</v>
      </c>
      <c r="N2758" s="17" t="str">
        <f t="shared" si="263"/>
        <v>19_95-100</v>
      </c>
      <c r="O2758" s="17" t="str">
        <f t="shared" si="264"/>
        <v>9_90-100</v>
      </c>
      <c r="P2758" s="17" t="str">
        <f t="shared" si="265"/>
        <v>08_80&gt;</v>
      </c>
      <c r="Q2758" s="9" t="s">
        <v>1001</v>
      </c>
      <c r="R2758" s="9" t="s">
        <v>954</v>
      </c>
      <c r="S2758" s="9">
        <f t="shared" si="267"/>
        <v>97126</v>
      </c>
      <c r="T2758" s="9">
        <f t="shared" si="266"/>
        <v>1343</v>
      </c>
    </row>
    <row r="2759" spans="1:20" ht="14.45" x14ac:dyDescent="0.3">
      <c r="A2759" s="104">
        <v>575</v>
      </c>
      <c r="B2759" s="9" t="s">
        <v>15</v>
      </c>
      <c r="C2759" s="9" t="s">
        <v>757</v>
      </c>
      <c r="D2759" s="9" t="s">
        <v>228</v>
      </c>
      <c r="E2759" s="9" t="s">
        <v>227</v>
      </c>
      <c r="F2759" s="9" t="s">
        <v>5</v>
      </c>
      <c r="G2759" s="9" t="s">
        <v>518</v>
      </c>
      <c r="H2759" s="9" t="s">
        <v>2</v>
      </c>
      <c r="I2759" s="9">
        <v>14</v>
      </c>
      <c r="J2759" s="9" t="s">
        <v>8</v>
      </c>
      <c r="L2759" s="9" t="s">
        <v>50</v>
      </c>
      <c r="M2759" s="9">
        <v>56999</v>
      </c>
      <c r="N2759" s="17" t="str">
        <f t="shared" si="263"/>
        <v>11_55-60</v>
      </c>
      <c r="O2759" s="17" t="str">
        <f t="shared" si="264"/>
        <v>5_50-60</v>
      </c>
      <c r="P2759" s="17" t="str">
        <f t="shared" si="265"/>
        <v>05_50-60</v>
      </c>
      <c r="Q2759" s="9" t="s">
        <v>1001</v>
      </c>
      <c r="R2759" s="9" t="s">
        <v>954</v>
      </c>
      <c r="S2759" s="9">
        <f t="shared" si="267"/>
        <v>32774425</v>
      </c>
      <c r="T2759" s="9">
        <f t="shared" si="266"/>
        <v>453312</v>
      </c>
    </row>
    <row r="2760" spans="1:20" ht="14.45" x14ac:dyDescent="0.3">
      <c r="A2760" s="104">
        <v>408</v>
      </c>
      <c r="B2760" s="9" t="s">
        <v>15</v>
      </c>
      <c r="C2760" s="9" t="s">
        <v>216</v>
      </c>
      <c r="D2760" s="9" t="s">
        <v>228</v>
      </c>
      <c r="E2760" s="9" t="s">
        <v>227</v>
      </c>
      <c r="F2760" s="9" t="s">
        <v>5</v>
      </c>
      <c r="G2760" s="9" t="s">
        <v>169</v>
      </c>
      <c r="H2760" s="9" t="s">
        <v>454</v>
      </c>
      <c r="I2760" s="9">
        <v>14</v>
      </c>
      <c r="J2760" s="9" t="s">
        <v>8</v>
      </c>
      <c r="L2760" s="9" t="s">
        <v>50</v>
      </c>
      <c r="M2760" s="9">
        <v>80025</v>
      </c>
      <c r="N2760" s="17" t="str">
        <f t="shared" si="263"/>
        <v>16_80-85</v>
      </c>
      <c r="O2760" s="17" t="str">
        <f t="shared" si="264"/>
        <v>8_80-90</v>
      </c>
      <c r="P2760" s="17" t="str">
        <f t="shared" si="265"/>
        <v>08_80&gt;</v>
      </c>
      <c r="Q2760" s="9" t="s">
        <v>1001</v>
      </c>
      <c r="R2760" s="9" t="s">
        <v>954</v>
      </c>
      <c r="S2760" s="9">
        <f t="shared" si="267"/>
        <v>32650200</v>
      </c>
      <c r="T2760" s="9">
        <f t="shared" si="266"/>
        <v>451593</v>
      </c>
    </row>
    <row r="2761" spans="1:20" ht="14.45" x14ac:dyDescent="0.3">
      <c r="A2761" s="104">
        <v>1</v>
      </c>
      <c r="B2761" s="9" t="s">
        <v>15</v>
      </c>
      <c r="C2761" s="9" t="s">
        <v>504</v>
      </c>
      <c r="D2761" s="9" t="s">
        <v>224</v>
      </c>
      <c r="E2761" s="9" t="s">
        <v>227</v>
      </c>
      <c r="F2761" s="9" t="s">
        <v>1</v>
      </c>
      <c r="G2761" s="9" t="s">
        <v>303</v>
      </c>
      <c r="H2761" s="9" t="s">
        <v>2</v>
      </c>
      <c r="I2761" s="9">
        <v>15</v>
      </c>
      <c r="J2761" s="9" t="s">
        <v>8</v>
      </c>
      <c r="L2761" s="9" t="s">
        <v>50</v>
      </c>
      <c r="M2761" s="9">
        <v>80329</v>
      </c>
      <c r="N2761" s="17" t="str">
        <f t="shared" si="263"/>
        <v>16_80-85</v>
      </c>
      <c r="O2761" s="17" t="str">
        <f t="shared" si="264"/>
        <v>8_80-90</v>
      </c>
      <c r="P2761" s="17" t="str">
        <f t="shared" si="265"/>
        <v>08_80&gt;</v>
      </c>
      <c r="Q2761" s="9" t="s">
        <v>1001</v>
      </c>
      <c r="R2761" s="9" t="s">
        <v>954</v>
      </c>
      <c r="S2761" s="9">
        <f t="shared" si="267"/>
        <v>80329</v>
      </c>
      <c r="T2761" s="9">
        <f t="shared" si="266"/>
        <v>1111</v>
      </c>
    </row>
    <row r="2762" spans="1:20" ht="14.45" x14ac:dyDescent="0.3">
      <c r="A2762" s="104">
        <v>134</v>
      </c>
      <c r="B2762" s="9" t="s">
        <v>15</v>
      </c>
      <c r="C2762" s="9" t="s">
        <v>758</v>
      </c>
      <c r="D2762" s="9" t="s">
        <v>224</v>
      </c>
      <c r="E2762" s="9" t="s">
        <v>227</v>
      </c>
      <c r="F2762" s="9" t="s">
        <v>5</v>
      </c>
      <c r="G2762" s="9" t="s">
        <v>518</v>
      </c>
      <c r="H2762" s="9" t="s">
        <v>2</v>
      </c>
      <c r="I2762" s="9">
        <v>15</v>
      </c>
      <c r="J2762" s="9" t="s">
        <v>8</v>
      </c>
      <c r="L2762" s="9" t="s">
        <v>50</v>
      </c>
      <c r="M2762" s="9">
        <v>84473</v>
      </c>
      <c r="N2762" s="17" t="str">
        <f t="shared" si="263"/>
        <v>16_80-85</v>
      </c>
      <c r="O2762" s="17" t="str">
        <f t="shared" si="264"/>
        <v>8_80-90</v>
      </c>
      <c r="P2762" s="17" t="str">
        <f t="shared" si="265"/>
        <v>08_80&gt;</v>
      </c>
      <c r="Q2762" s="9" t="s">
        <v>1001</v>
      </c>
      <c r="R2762" s="9" t="s">
        <v>954</v>
      </c>
      <c r="S2762" s="9">
        <f t="shared" si="267"/>
        <v>11319382</v>
      </c>
      <c r="T2762" s="9">
        <f t="shared" si="266"/>
        <v>156561</v>
      </c>
    </row>
    <row r="2763" spans="1:20" ht="14.45" x14ac:dyDescent="0.3">
      <c r="A2763" s="104">
        <v>173</v>
      </c>
      <c r="B2763" s="9" t="s">
        <v>15</v>
      </c>
      <c r="C2763" s="9" t="s">
        <v>217</v>
      </c>
      <c r="D2763" s="9" t="s">
        <v>224</v>
      </c>
      <c r="E2763" s="9" t="s">
        <v>227</v>
      </c>
      <c r="F2763" s="9" t="s">
        <v>5</v>
      </c>
      <c r="G2763" s="9" t="s">
        <v>169</v>
      </c>
      <c r="H2763" s="9" t="s">
        <v>2</v>
      </c>
      <c r="I2763" s="9">
        <v>15</v>
      </c>
      <c r="J2763" s="9" t="s">
        <v>8</v>
      </c>
      <c r="L2763" s="9" t="s">
        <v>50</v>
      </c>
      <c r="M2763" s="9">
        <v>74883</v>
      </c>
      <c r="N2763" s="17" t="str">
        <f t="shared" si="263"/>
        <v>14_70-75</v>
      </c>
      <c r="O2763" s="17" t="str">
        <f t="shared" si="264"/>
        <v>7_70-80</v>
      </c>
      <c r="P2763" s="17" t="str">
        <f t="shared" si="265"/>
        <v>07_70-80</v>
      </c>
      <c r="Q2763" s="9" t="s">
        <v>1001</v>
      </c>
      <c r="R2763" s="9" t="s">
        <v>954</v>
      </c>
      <c r="S2763" s="9">
        <f t="shared" si="267"/>
        <v>12954759</v>
      </c>
      <c r="T2763" s="9">
        <f t="shared" si="266"/>
        <v>179181</v>
      </c>
    </row>
    <row r="2764" spans="1:20" ht="14.45" x14ac:dyDescent="0.3">
      <c r="A2764" s="104">
        <v>184</v>
      </c>
      <c r="B2764" s="9" t="s">
        <v>15</v>
      </c>
      <c r="C2764" s="9" t="s">
        <v>218</v>
      </c>
      <c r="D2764" s="9" t="s">
        <v>228</v>
      </c>
      <c r="E2764" s="9" t="s">
        <v>227</v>
      </c>
      <c r="F2764" s="9" t="s">
        <v>5</v>
      </c>
      <c r="G2764" s="9" t="s">
        <v>169</v>
      </c>
      <c r="H2764" s="9" t="s">
        <v>2</v>
      </c>
      <c r="I2764" s="9">
        <v>13</v>
      </c>
      <c r="J2764" s="9" t="s">
        <v>8</v>
      </c>
      <c r="L2764" s="9" t="s">
        <v>50</v>
      </c>
      <c r="M2764" s="9">
        <v>69485</v>
      </c>
      <c r="N2764" s="17" t="str">
        <f t="shared" si="263"/>
        <v>13_65-70</v>
      </c>
      <c r="O2764" s="17" t="str">
        <f t="shared" si="264"/>
        <v>6_60-70</v>
      </c>
      <c r="P2764" s="17" t="str">
        <f t="shared" si="265"/>
        <v>06_60-70</v>
      </c>
      <c r="Q2764" s="9" t="s">
        <v>1001</v>
      </c>
      <c r="R2764" s="9" t="s">
        <v>954</v>
      </c>
      <c r="S2764" s="9">
        <f t="shared" si="267"/>
        <v>12785240</v>
      </c>
      <c r="T2764" s="9">
        <f t="shared" si="266"/>
        <v>176836</v>
      </c>
    </row>
    <row r="2765" spans="1:20" ht="14.45" x14ac:dyDescent="0.3">
      <c r="A2765" s="104">
        <v>107</v>
      </c>
      <c r="B2765" s="9" t="s">
        <v>15</v>
      </c>
      <c r="C2765" s="9" t="s">
        <v>599</v>
      </c>
      <c r="D2765" s="9" t="s">
        <v>228</v>
      </c>
      <c r="E2765" s="9" t="s">
        <v>227</v>
      </c>
      <c r="F2765" s="9" t="s">
        <v>5</v>
      </c>
      <c r="G2765" s="9" t="s">
        <v>518</v>
      </c>
      <c r="H2765" s="9" t="s">
        <v>2</v>
      </c>
      <c r="I2765" s="9">
        <v>13</v>
      </c>
      <c r="J2765" s="9" t="s">
        <v>8</v>
      </c>
      <c r="L2765" s="9" t="s">
        <v>50</v>
      </c>
      <c r="M2765" s="9">
        <v>68634</v>
      </c>
      <c r="N2765" s="17" t="str">
        <f t="shared" si="263"/>
        <v>13_65-70</v>
      </c>
      <c r="O2765" s="17" t="str">
        <f t="shared" si="264"/>
        <v>6_60-70</v>
      </c>
      <c r="P2765" s="17" t="str">
        <f t="shared" si="265"/>
        <v>06_60-70</v>
      </c>
      <c r="Q2765" s="9" t="s">
        <v>1001</v>
      </c>
      <c r="R2765" s="9" t="s">
        <v>954</v>
      </c>
      <c r="S2765" s="9">
        <f t="shared" si="267"/>
        <v>7343838</v>
      </c>
      <c r="T2765" s="9">
        <f t="shared" si="266"/>
        <v>101575</v>
      </c>
    </row>
    <row r="2766" spans="1:20" ht="14.45" x14ac:dyDescent="0.3">
      <c r="A2766" s="104">
        <v>30</v>
      </c>
      <c r="B2766" s="9" t="s">
        <v>15</v>
      </c>
      <c r="C2766" s="9" t="s">
        <v>219</v>
      </c>
      <c r="D2766" s="9" t="s">
        <v>228</v>
      </c>
      <c r="E2766" s="9" t="s">
        <v>227</v>
      </c>
      <c r="F2766" s="9" t="s">
        <v>5</v>
      </c>
      <c r="G2766" s="9" t="s">
        <v>169</v>
      </c>
      <c r="H2766" s="9" t="s">
        <v>2</v>
      </c>
      <c r="I2766" s="9">
        <v>13</v>
      </c>
      <c r="J2766" s="9" t="s">
        <v>8</v>
      </c>
      <c r="K2766" s="9" t="s">
        <v>7</v>
      </c>
      <c r="L2766" s="9" t="s">
        <v>50</v>
      </c>
      <c r="M2766" s="9">
        <v>82027</v>
      </c>
      <c r="N2766" s="17" t="str">
        <f t="shared" si="263"/>
        <v>16_80-85</v>
      </c>
      <c r="O2766" s="17" t="str">
        <f t="shared" si="264"/>
        <v>8_80-90</v>
      </c>
      <c r="P2766" s="17" t="str">
        <f t="shared" si="265"/>
        <v>08_80&gt;</v>
      </c>
      <c r="Q2766" s="9" t="s">
        <v>1001</v>
      </c>
      <c r="R2766" s="9" t="s">
        <v>954</v>
      </c>
      <c r="S2766" s="9">
        <f t="shared" si="267"/>
        <v>2460810</v>
      </c>
      <c r="T2766" s="9">
        <f t="shared" si="266"/>
        <v>34036</v>
      </c>
    </row>
    <row r="2767" spans="1:20" ht="14.45" x14ac:dyDescent="0.3">
      <c r="A2767" s="104">
        <v>7</v>
      </c>
      <c r="B2767" s="9" t="s">
        <v>15</v>
      </c>
      <c r="C2767" s="9" t="s">
        <v>760</v>
      </c>
      <c r="D2767" s="9" t="s">
        <v>228</v>
      </c>
      <c r="E2767" s="9" t="s">
        <v>227</v>
      </c>
      <c r="F2767" s="9" t="s">
        <v>5</v>
      </c>
      <c r="G2767" s="9" t="s">
        <v>518</v>
      </c>
      <c r="H2767" s="9" t="s">
        <v>2</v>
      </c>
      <c r="I2767" s="9">
        <v>13</v>
      </c>
      <c r="J2767" s="9" t="s">
        <v>8</v>
      </c>
      <c r="K2767" s="9" t="s">
        <v>7</v>
      </c>
      <c r="L2767" s="9" t="s">
        <v>50</v>
      </c>
      <c r="M2767" s="9">
        <v>89998</v>
      </c>
      <c r="N2767" s="17" t="str">
        <f t="shared" si="263"/>
        <v>17_85-90</v>
      </c>
      <c r="O2767" s="17" t="str">
        <f t="shared" si="264"/>
        <v>8_80-90</v>
      </c>
      <c r="P2767" s="17" t="str">
        <f t="shared" si="265"/>
        <v>08_80&gt;</v>
      </c>
      <c r="Q2767" s="9" t="s">
        <v>1001</v>
      </c>
      <c r="R2767" s="9" t="s">
        <v>954</v>
      </c>
      <c r="S2767" s="9">
        <f t="shared" si="267"/>
        <v>629986</v>
      </c>
      <c r="T2767" s="9">
        <f t="shared" si="266"/>
        <v>8713</v>
      </c>
    </row>
    <row r="2768" spans="1:20" ht="14.45" x14ac:dyDescent="0.3">
      <c r="A2768" s="104">
        <v>24</v>
      </c>
      <c r="B2768" s="9" t="s">
        <v>15</v>
      </c>
      <c r="C2768" s="9" t="s">
        <v>600</v>
      </c>
      <c r="D2768" s="9" t="s">
        <v>228</v>
      </c>
      <c r="E2768" s="9" t="s">
        <v>227</v>
      </c>
      <c r="F2768" s="9" t="s">
        <v>1</v>
      </c>
      <c r="G2768" s="9" t="s">
        <v>303</v>
      </c>
      <c r="H2768" s="9" t="s">
        <v>2</v>
      </c>
      <c r="I2768" s="9">
        <v>14</v>
      </c>
      <c r="J2768" s="9" t="s">
        <v>8</v>
      </c>
      <c r="K2768" s="9" t="s">
        <v>7</v>
      </c>
      <c r="L2768" s="9" t="s">
        <v>50</v>
      </c>
      <c r="M2768" s="9">
        <v>96300</v>
      </c>
      <c r="N2768" s="17" t="str">
        <f t="shared" si="263"/>
        <v>19_95-100</v>
      </c>
      <c r="O2768" s="17" t="str">
        <f t="shared" si="264"/>
        <v>9_90-100</v>
      </c>
      <c r="P2768" s="17" t="str">
        <f t="shared" si="265"/>
        <v>08_80&gt;</v>
      </c>
      <c r="Q2768" s="9" t="s">
        <v>1001</v>
      </c>
      <c r="R2768" s="9" t="s">
        <v>954</v>
      </c>
      <c r="S2768" s="9">
        <f t="shared" si="267"/>
        <v>2311200</v>
      </c>
      <c r="T2768" s="9">
        <f t="shared" si="266"/>
        <v>31967</v>
      </c>
    </row>
    <row r="2769" spans="1:20" ht="14.45" x14ac:dyDescent="0.3">
      <c r="A2769" s="104">
        <v>120</v>
      </c>
      <c r="B2769" s="9" t="s">
        <v>15</v>
      </c>
      <c r="C2769" s="9" t="s">
        <v>469</v>
      </c>
      <c r="D2769" s="9" t="s">
        <v>228</v>
      </c>
      <c r="E2769" s="9" t="s">
        <v>227</v>
      </c>
      <c r="F2769" s="9" t="s">
        <v>5</v>
      </c>
      <c r="G2769" s="9" t="s">
        <v>169</v>
      </c>
      <c r="H2769" s="9" t="s">
        <v>2</v>
      </c>
      <c r="I2769" s="9">
        <v>14</v>
      </c>
      <c r="J2769" s="9" t="s">
        <v>8</v>
      </c>
      <c r="K2769" s="9" t="s">
        <v>7</v>
      </c>
      <c r="L2769" s="9" t="s">
        <v>50</v>
      </c>
      <c r="M2769" s="9">
        <v>142999</v>
      </c>
      <c r="N2769" s="17" t="str">
        <f t="shared" si="263"/>
        <v>28_140-145</v>
      </c>
      <c r="O2769" s="17" t="str">
        <f t="shared" si="264"/>
        <v>14_140-150</v>
      </c>
      <c r="P2769" s="17" t="str">
        <f t="shared" si="265"/>
        <v>08_80&gt;</v>
      </c>
      <c r="Q2769" s="9" t="s">
        <v>1001</v>
      </c>
      <c r="R2769" s="9" t="s">
        <v>954</v>
      </c>
      <c r="S2769" s="9">
        <f t="shared" si="267"/>
        <v>17159880</v>
      </c>
      <c r="T2769" s="9">
        <f t="shared" si="266"/>
        <v>237343</v>
      </c>
    </row>
    <row r="2770" spans="1:20" ht="14.45" x14ac:dyDescent="0.3">
      <c r="A2770" s="104">
        <v>59</v>
      </c>
      <c r="B2770" s="9" t="s">
        <v>15</v>
      </c>
      <c r="C2770" s="9" t="s">
        <v>859</v>
      </c>
      <c r="D2770" s="9" t="s">
        <v>224</v>
      </c>
      <c r="E2770" s="9" t="s">
        <v>227</v>
      </c>
      <c r="F2770" s="9" t="s">
        <v>1</v>
      </c>
      <c r="G2770" s="9" t="s">
        <v>303</v>
      </c>
      <c r="H2770" s="9" t="s">
        <v>2</v>
      </c>
      <c r="I2770" s="9">
        <v>15</v>
      </c>
      <c r="J2770" s="9" t="s">
        <v>8</v>
      </c>
      <c r="L2770" s="9" t="s">
        <v>50</v>
      </c>
      <c r="M2770" s="9">
        <v>101340</v>
      </c>
      <c r="N2770" s="17" t="str">
        <f t="shared" si="263"/>
        <v>20_100-105</v>
      </c>
      <c r="O2770" s="17" t="str">
        <f t="shared" si="264"/>
        <v>10_100-110</v>
      </c>
      <c r="P2770" s="17" t="str">
        <f t="shared" si="265"/>
        <v>08_80&gt;</v>
      </c>
      <c r="Q2770" s="9" t="s">
        <v>1001</v>
      </c>
      <c r="R2770" s="9" t="s">
        <v>954</v>
      </c>
      <c r="S2770" s="9">
        <f t="shared" si="267"/>
        <v>5979060</v>
      </c>
      <c r="T2770" s="9">
        <f t="shared" si="266"/>
        <v>82698</v>
      </c>
    </row>
    <row r="2771" spans="1:20" ht="14.45" x14ac:dyDescent="0.3">
      <c r="A2771" s="104">
        <v>450</v>
      </c>
      <c r="B2771" s="9" t="s">
        <v>15</v>
      </c>
      <c r="C2771" s="9" t="s">
        <v>505</v>
      </c>
      <c r="D2771" s="9" t="s">
        <v>224</v>
      </c>
      <c r="E2771" s="9" t="s">
        <v>227</v>
      </c>
      <c r="F2771" s="9" t="s">
        <v>5</v>
      </c>
      <c r="G2771" s="9" t="s">
        <v>169</v>
      </c>
      <c r="H2771" s="9" t="s">
        <v>2</v>
      </c>
      <c r="I2771" s="9">
        <v>15</v>
      </c>
      <c r="J2771" s="9" t="s">
        <v>8</v>
      </c>
      <c r="L2771" s="9" t="s">
        <v>50</v>
      </c>
      <c r="M2771" s="9">
        <v>121999</v>
      </c>
      <c r="N2771" s="17" t="str">
        <f t="shared" si="263"/>
        <v>24_120-125</v>
      </c>
      <c r="O2771" s="17" t="str">
        <f t="shared" si="264"/>
        <v>12_120-130</v>
      </c>
      <c r="P2771" s="17" t="str">
        <f t="shared" si="265"/>
        <v>08_80&gt;</v>
      </c>
      <c r="Q2771" s="9" t="s">
        <v>1001</v>
      </c>
      <c r="R2771" s="9" t="s">
        <v>954</v>
      </c>
      <c r="S2771" s="9">
        <f t="shared" si="267"/>
        <v>54899550</v>
      </c>
      <c r="T2771" s="9">
        <f t="shared" si="266"/>
        <v>759330</v>
      </c>
    </row>
    <row r="2772" spans="1:20" ht="14.45" x14ac:dyDescent="0.3">
      <c r="A2772" s="104">
        <v>1</v>
      </c>
      <c r="B2772" s="9" t="s">
        <v>15</v>
      </c>
      <c r="C2772" s="9" t="s">
        <v>183</v>
      </c>
      <c r="D2772" s="9" t="s">
        <v>230</v>
      </c>
      <c r="E2772" s="9" t="s">
        <v>227</v>
      </c>
      <c r="F2772" s="9" t="s">
        <v>5</v>
      </c>
      <c r="G2772" s="9" t="s">
        <v>75</v>
      </c>
      <c r="H2772" s="9" t="s">
        <v>184</v>
      </c>
      <c r="I2772" s="9">
        <v>15</v>
      </c>
      <c r="J2772" s="9" t="s">
        <v>52</v>
      </c>
      <c r="L2772" s="9" t="s">
        <v>50</v>
      </c>
      <c r="M2772" s="9">
        <v>261250</v>
      </c>
      <c r="N2772" s="17" t="str">
        <f t="shared" si="263"/>
        <v>52_260-265</v>
      </c>
      <c r="O2772" s="17" t="str">
        <f t="shared" si="264"/>
        <v>26_260-270</v>
      </c>
      <c r="P2772" s="17" t="str">
        <f t="shared" si="265"/>
        <v>08_80&gt;</v>
      </c>
      <c r="Q2772" s="9" t="s">
        <v>1001</v>
      </c>
      <c r="R2772" s="9" t="s">
        <v>954</v>
      </c>
      <c r="S2772" s="9">
        <f t="shared" si="267"/>
        <v>261250</v>
      </c>
      <c r="T2772" s="9">
        <f t="shared" si="266"/>
        <v>3613</v>
      </c>
    </row>
    <row r="2773" spans="1:20" ht="14.45" x14ac:dyDescent="0.3">
      <c r="A2773" s="104">
        <v>92</v>
      </c>
      <c r="B2773" s="9" t="s">
        <v>15</v>
      </c>
      <c r="C2773" s="9" t="s">
        <v>530</v>
      </c>
      <c r="D2773" s="9" t="s">
        <v>230</v>
      </c>
      <c r="E2773" s="9" t="s">
        <v>227</v>
      </c>
      <c r="F2773" s="9" t="s">
        <v>5</v>
      </c>
      <c r="G2773" s="9" t="s">
        <v>350</v>
      </c>
      <c r="H2773" s="9" t="s">
        <v>601</v>
      </c>
      <c r="I2773" s="9">
        <v>15</v>
      </c>
      <c r="J2773" s="9" t="s">
        <v>52</v>
      </c>
      <c r="L2773" s="9" t="s">
        <v>50</v>
      </c>
      <c r="M2773" s="9">
        <v>275893</v>
      </c>
      <c r="N2773" s="17" t="str">
        <f t="shared" si="263"/>
        <v>55_275-280</v>
      </c>
      <c r="O2773" s="17" t="str">
        <f t="shared" si="264"/>
        <v>27_270-280</v>
      </c>
      <c r="P2773" s="17" t="str">
        <f t="shared" si="265"/>
        <v>08_80&gt;</v>
      </c>
      <c r="Q2773" s="9" t="s">
        <v>1001</v>
      </c>
      <c r="R2773" s="9" t="s">
        <v>954</v>
      </c>
      <c r="S2773" s="9">
        <f t="shared" si="267"/>
        <v>25382156</v>
      </c>
      <c r="T2773" s="9">
        <f t="shared" si="266"/>
        <v>351067</v>
      </c>
    </row>
    <row r="2774" spans="1:20" ht="14.45" x14ac:dyDescent="0.3">
      <c r="A2774" s="104">
        <v>35</v>
      </c>
      <c r="B2774" s="9" t="s">
        <v>15</v>
      </c>
      <c r="C2774" s="9" t="s">
        <v>602</v>
      </c>
      <c r="D2774" s="9" t="s">
        <v>230</v>
      </c>
      <c r="E2774" s="9" t="s">
        <v>227</v>
      </c>
      <c r="F2774" s="9" t="s">
        <v>1</v>
      </c>
      <c r="G2774" s="9" t="s">
        <v>303</v>
      </c>
      <c r="H2774" s="9" t="s">
        <v>2</v>
      </c>
      <c r="I2774" s="9">
        <v>14</v>
      </c>
      <c r="J2774" s="9" t="s">
        <v>52</v>
      </c>
      <c r="L2774" s="9" t="s">
        <v>50</v>
      </c>
      <c r="M2774" s="9">
        <v>99600</v>
      </c>
      <c r="N2774" s="17" t="str">
        <f t="shared" si="263"/>
        <v>19_95-100</v>
      </c>
      <c r="O2774" s="17" t="str">
        <f t="shared" si="264"/>
        <v>9_90-100</v>
      </c>
      <c r="P2774" s="17" t="str">
        <f t="shared" si="265"/>
        <v>08_80&gt;</v>
      </c>
      <c r="Q2774" s="9" t="s">
        <v>1001</v>
      </c>
      <c r="R2774" s="9" t="s">
        <v>954</v>
      </c>
      <c r="S2774" s="9">
        <f t="shared" si="267"/>
        <v>3486000</v>
      </c>
      <c r="T2774" s="9">
        <f t="shared" si="266"/>
        <v>48216</v>
      </c>
    </row>
    <row r="2775" spans="1:20" ht="14.45" x14ac:dyDescent="0.3">
      <c r="A2775" s="104">
        <v>54</v>
      </c>
      <c r="B2775" s="9" t="s">
        <v>15</v>
      </c>
      <c r="C2775" s="9" t="s">
        <v>470</v>
      </c>
      <c r="D2775" s="9" t="s">
        <v>230</v>
      </c>
      <c r="E2775" s="9" t="s">
        <v>227</v>
      </c>
      <c r="F2775" s="9" t="s">
        <v>5</v>
      </c>
      <c r="G2775" s="9" t="s">
        <v>169</v>
      </c>
      <c r="H2775" s="9" t="s">
        <v>187</v>
      </c>
      <c r="I2775" s="9">
        <v>14</v>
      </c>
      <c r="J2775" s="9" t="s">
        <v>52</v>
      </c>
      <c r="L2775" s="9" t="s">
        <v>50</v>
      </c>
      <c r="M2775" s="9">
        <v>126212</v>
      </c>
      <c r="N2775" s="17" t="str">
        <f t="shared" si="263"/>
        <v>25_125-130</v>
      </c>
      <c r="O2775" s="17" t="str">
        <f t="shared" si="264"/>
        <v>12_120-130</v>
      </c>
      <c r="P2775" s="17" t="str">
        <f t="shared" si="265"/>
        <v>08_80&gt;</v>
      </c>
      <c r="Q2775" s="9" t="s">
        <v>1001</v>
      </c>
      <c r="R2775" s="9" t="s">
        <v>954</v>
      </c>
      <c r="S2775" s="9">
        <f t="shared" si="267"/>
        <v>6815448</v>
      </c>
      <c r="T2775" s="9">
        <f t="shared" si="266"/>
        <v>94266</v>
      </c>
    </row>
    <row r="2776" spans="1:20" ht="14.45" x14ac:dyDescent="0.3">
      <c r="A2776" s="104">
        <v>11</v>
      </c>
      <c r="B2776" s="9" t="s">
        <v>15</v>
      </c>
      <c r="C2776" s="9" t="s">
        <v>988</v>
      </c>
      <c r="D2776" s="9" t="s">
        <v>230</v>
      </c>
      <c r="E2776" s="9" t="s">
        <v>227</v>
      </c>
      <c r="F2776" s="9" t="s">
        <v>5</v>
      </c>
      <c r="G2776" s="9" t="s">
        <v>518</v>
      </c>
      <c r="H2776" s="9" t="s">
        <v>929</v>
      </c>
      <c r="I2776" s="9">
        <v>14</v>
      </c>
      <c r="J2776" s="9" t="s">
        <v>52</v>
      </c>
      <c r="L2776" s="9" t="s">
        <v>50</v>
      </c>
      <c r="M2776" s="9">
        <v>122903</v>
      </c>
      <c r="N2776" s="17" t="str">
        <f t="shared" si="263"/>
        <v>24_120-125</v>
      </c>
      <c r="O2776" s="17" t="str">
        <f t="shared" si="264"/>
        <v>12_120-130</v>
      </c>
      <c r="P2776" s="17" t="str">
        <f t="shared" si="265"/>
        <v>08_80&gt;</v>
      </c>
      <c r="Q2776" s="9" t="s">
        <v>1001</v>
      </c>
      <c r="R2776" s="9" t="s">
        <v>954</v>
      </c>
      <c r="S2776" s="9">
        <f t="shared" si="267"/>
        <v>1351933</v>
      </c>
      <c r="T2776" s="9">
        <f t="shared" si="266"/>
        <v>18699</v>
      </c>
    </row>
    <row r="2777" spans="1:20" ht="14.45" x14ac:dyDescent="0.3">
      <c r="A2777" s="104">
        <v>49</v>
      </c>
      <c r="B2777" s="9" t="s">
        <v>15</v>
      </c>
      <c r="C2777" s="9" t="s">
        <v>552</v>
      </c>
      <c r="D2777" s="9" t="s">
        <v>230</v>
      </c>
      <c r="E2777" s="9" t="s">
        <v>227</v>
      </c>
      <c r="F2777" s="9" t="s">
        <v>5</v>
      </c>
      <c r="G2777" s="9" t="s">
        <v>350</v>
      </c>
      <c r="H2777" s="9" t="s">
        <v>157</v>
      </c>
      <c r="I2777" s="9">
        <v>15</v>
      </c>
      <c r="J2777" s="9" t="s">
        <v>52</v>
      </c>
      <c r="L2777" s="9" t="s">
        <v>50</v>
      </c>
      <c r="M2777" s="9">
        <v>216365</v>
      </c>
      <c r="N2777" s="17" t="str">
        <f t="shared" si="263"/>
        <v>43_215-220</v>
      </c>
      <c r="O2777" s="17" t="str">
        <f t="shared" si="264"/>
        <v>21_210-220</v>
      </c>
      <c r="P2777" s="17" t="str">
        <f t="shared" si="265"/>
        <v>08_80&gt;</v>
      </c>
      <c r="Q2777" s="9" t="s">
        <v>1001</v>
      </c>
      <c r="R2777" s="9" t="s">
        <v>954</v>
      </c>
      <c r="S2777" s="9">
        <f t="shared" si="267"/>
        <v>10601885</v>
      </c>
      <c r="T2777" s="9">
        <f t="shared" si="266"/>
        <v>146637</v>
      </c>
    </row>
    <row r="2778" spans="1:20" ht="14.45" x14ac:dyDescent="0.3">
      <c r="A2778" s="104">
        <v>7</v>
      </c>
      <c r="B2778" s="9" t="s">
        <v>15</v>
      </c>
      <c r="C2778" s="9" t="s">
        <v>471</v>
      </c>
      <c r="D2778" s="9" t="s">
        <v>230</v>
      </c>
      <c r="E2778" s="9" t="s">
        <v>227</v>
      </c>
      <c r="F2778" s="9" t="s">
        <v>5</v>
      </c>
      <c r="G2778" s="9" t="s">
        <v>169</v>
      </c>
      <c r="H2778" s="9" t="s">
        <v>186</v>
      </c>
      <c r="I2778" s="9">
        <v>15</v>
      </c>
      <c r="J2778" s="9" t="s">
        <v>8</v>
      </c>
      <c r="L2778" s="9" t="s">
        <v>50</v>
      </c>
      <c r="M2778" s="9">
        <v>143850</v>
      </c>
      <c r="N2778" s="17" t="str">
        <f t="shared" si="263"/>
        <v>28_140-145</v>
      </c>
      <c r="O2778" s="17" t="str">
        <f t="shared" si="264"/>
        <v>14_140-150</v>
      </c>
      <c r="P2778" s="17" t="str">
        <f t="shared" si="265"/>
        <v>08_80&gt;</v>
      </c>
      <c r="Q2778" s="9" t="s">
        <v>1001</v>
      </c>
      <c r="R2778" s="9" t="s">
        <v>954</v>
      </c>
      <c r="S2778" s="9">
        <f t="shared" si="267"/>
        <v>1006950</v>
      </c>
      <c r="T2778" s="9">
        <f t="shared" si="266"/>
        <v>13927</v>
      </c>
    </row>
    <row r="2779" spans="1:20" ht="14.45" x14ac:dyDescent="0.3">
      <c r="A2779" s="104">
        <v>9</v>
      </c>
      <c r="B2779" s="9" t="s">
        <v>15</v>
      </c>
      <c r="C2779" s="9" t="s">
        <v>1047</v>
      </c>
      <c r="D2779" s="9" t="s">
        <v>230</v>
      </c>
      <c r="E2779" s="9" t="s">
        <v>227</v>
      </c>
      <c r="F2779" s="9" t="s">
        <v>5</v>
      </c>
      <c r="G2779" s="9" t="s">
        <v>518</v>
      </c>
      <c r="H2779" s="9" t="s">
        <v>1048</v>
      </c>
      <c r="I2779" s="9">
        <v>15</v>
      </c>
      <c r="J2779" s="9" t="s">
        <v>8</v>
      </c>
      <c r="L2779" s="9" t="s">
        <v>50</v>
      </c>
      <c r="M2779" s="9">
        <v>118340</v>
      </c>
      <c r="N2779" s="17" t="str">
        <f t="shared" si="263"/>
        <v>23_115-120</v>
      </c>
      <c r="O2779" s="17" t="str">
        <f t="shared" si="264"/>
        <v>11_110-120</v>
      </c>
      <c r="P2779" s="17" t="str">
        <f t="shared" si="265"/>
        <v>08_80&gt;</v>
      </c>
      <c r="Q2779" s="9" t="s">
        <v>1001</v>
      </c>
      <c r="R2779" s="9" t="s">
        <v>954</v>
      </c>
      <c r="S2779" s="9">
        <f t="shared" si="267"/>
        <v>1065060</v>
      </c>
      <c r="T2779" s="9">
        <f t="shared" si="266"/>
        <v>14731</v>
      </c>
    </row>
    <row r="2780" spans="1:20" ht="14.45" x14ac:dyDescent="0.3">
      <c r="A2780" s="104">
        <v>7</v>
      </c>
      <c r="B2780" s="9" t="s">
        <v>15</v>
      </c>
      <c r="C2780" s="9" t="s">
        <v>531</v>
      </c>
      <c r="D2780" s="9" t="s">
        <v>230</v>
      </c>
      <c r="E2780" s="9" t="s">
        <v>227</v>
      </c>
      <c r="F2780" s="9" t="s">
        <v>5</v>
      </c>
      <c r="G2780" s="9" t="s">
        <v>350</v>
      </c>
      <c r="H2780" s="9" t="s">
        <v>532</v>
      </c>
      <c r="I2780" s="9">
        <v>15</v>
      </c>
      <c r="J2780" s="9" t="s">
        <v>8</v>
      </c>
      <c r="L2780" s="9" t="s">
        <v>50</v>
      </c>
      <c r="M2780" s="9">
        <v>118354</v>
      </c>
      <c r="N2780" s="17" t="str">
        <f t="shared" ref="N2780:N2841" si="268">CONCATENATE(ROUNDDOWN(M2780/5000,0),"_",ROUNDDOWN(M2780/5000,0)*5,"-",ROUNDUP((M2780+1)/5000,0)*5)</f>
        <v>23_115-120</v>
      </c>
      <c r="O2780" s="17" t="str">
        <f t="shared" ref="O2780:O2841" si="269">CONCATENATE(ROUNDDOWN(M2780/10000,0),"_",ROUNDDOWN(M2780/10000,0)*10,"-",ROUNDUP((M2780+1)/10000,0)*10)</f>
        <v>11_110-120</v>
      </c>
      <c r="P2780" s="17" t="str">
        <f t="shared" ref="P2780:P2841" si="270">IF(M2780&lt;20000,"01_&lt;20",IF(M2780&lt;80000,CONCATENATE(IF((ROUNDDOWN(M2780/10000,0)+1)&lt;10,0,),ROUNDDOWN(M2780/10000,0),"_",ROUNDDOWN(M2780/10000,0)*10,"-",ROUNDUP((M2780+1)/10000,0)*10),"08_80&gt;"))</f>
        <v>08_80&gt;</v>
      </c>
      <c r="Q2780" s="9" t="s">
        <v>1001</v>
      </c>
      <c r="R2780" s="9" t="s">
        <v>954</v>
      </c>
      <c r="S2780" s="9">
        <f t="shared" si="267"/>
        <v>828478</v>
      </c>
      <c r="T2780" s="9">
        <f t="shared" ref="T2780:T2841" si="271">ROUND(S2780/72.3,0)</f>
        <v>11459</v>
      </c>
    </row>
    <row r="2781" spans="1:20" ht="14.45" x14ac:dyDescent="0.3">
      <c r="A2781" s="104">
        <v>16</v>
      </c>
      <c r="B2781" s="9" t="s">
        <v>15</v>
      </c>
      <c r="C2781" s="9" t="s">
        <v>553</v>
      </c>
      <c r="D2781" s="9" t="s">
        <v>230</v>
      </c>
      <c r="E2781" s="9" t="s">
        <v>227</v>
      </c>
      <c r="F2781" s="9" t="s">
        <v>5</v>
      </c>
      <c r="G2781" s="9" t="s">
        <v>350</v>
      </c>
      <c r="H2781" s="9" t="s">
        <v>554</v>
      </c>
      <c r="I2781" s="9">
        <v>17</v>
      </c>
      <c r="J2781" s="9" t="s">
        <v>52</v>
      </c>
      <c r="L2781" s="9" t="s">
        <v>50</v>
      </c>
      <c r="M2781" s="9">
        <v>287020</v>
      </c>
      <c r="N2781" s="17" t="str">
        <f t="shared" si="268"/>
        <v>57_285-290</v>
      </c>
      <c r="O2781" s="17" t="str">
        <f t="shared" si="269"/>
        <v>28_280-290</v>
      </c>
      <c r="P2781" s="17" t="str">
        <f t="shared" si="270"/>
        <v>08_80&gt;</v>
      </c>
      <c r="Q2781" s="9" t="s">
        <v>1001</v>
      </c>
      <c r="R2781" s="9" t="s">
        <v>954</v>
      </c>
      <c r="S2781" s="9">
        <f t="shared" si="267"/>
        <v>4592320</v>
      </c>
      <c r="T2781" s="9">
        <f t="shared" si="271"/>
        <v>63518</v>
      </c>
    </row>
    <row r="2782" spans="1:20" ht="14.45" x14ac:dyDescent="0.3">
      <c r="A2782" s="104">
        <v>5</v>
      </c>
      <c r="B2782" s="9" t="s">
        <v>15</v>
      </c>
      <c r="C2782" s="9" t="s">
        <v>1049</v>
      </c>
      <c r="D2782" s="9" t="s">
        <v>230</v>
      </c>
      <c r="E2782" s="9" t="s">
        <v>227</v>
      </c>
      <c r="F2782" s="9" t="s">
        <v>5</v>
      </c>
      <c r="G2782" s="9" t="s">
        <v>93</v>
      </c>
      <c r="H2782" s="9" t="s">
        <v>187</v>
      </c>
      <c r="I2782" s="9">
        <v>15</v>
      </c>
      <c r="J2782" s="9" t="s">
        <v>49</v>
      </c>
      <c r="L2782" s="9" t="s">
        <v>50</v>
      </c>
      <c r="M2782" s="9">
        <v>103640</v>
      </c>
      <c r="N2782" s="17" t="str">
        <f t="shared" si="268"/>
        <v>20_100-105</v>
      </c>
      <c r="O2782" s="17" t="str">
        <f t="shared" si="269"/>
        <v>10_100-110</v>
      </c>
      <c r="P2782" s="17" t="str">
        <f t="shared" si="270"/>
        <v>08_80&gt;</v>
      </c>
      <c r="Q2782" s="9" t="s">
        <v>1001</v>
      </c>
      <c r="R2782" s="9" t="s">
        <v>954</v>
      </c>
      <c r="S2782" s="9">
        <f t="shared" si="267"/>
        <v>518200</v>
      </c>
      <c r="T2782" s="9">
        <f t="shared" si="271"/>
        <v>7167</v>
      </c>
    </row>
    <row r="2783" spans="1:20" ht="14.45" x14ac:dyDescent="0.3">
      <c r="A2783" s="104">
        <v>362</v>
      </c>
      <c r="B2783" s="9" t="s">
        <v>15</v>
      </c>
      <c r="C2783" s="9" t="s">
        <v>472</v>
      </c>
      <c r="D2783" s="9" t="s">
        <v>228</v>
      </c>
      <c r="E2783" s="9" t="s">
        <v>227</v>
      </c>
      <c r="F2783" s="9" t="s">
        <v>1</v>
      </c>
      <c r="G2783" s="9" t="s">
        <v>303</v>
      </c>
      <c r="H2783" s="9" t="s">
        <v>2</v>
      </c>
      <c r="I2783" s="9">
        <v>14</v>
      </c>
      <c r="J2783" s="9" t="s">
        <v>8</v>
      </c>
      <c r="L2783" s="9" t="s">
        <v>50</v>
      </c>
      <c r="M2783" s="9">
        <v>94999</v>
      </c>
      <c r="N2783" s="17" t="str">
        <f t="shared" si="268"/>
        <v>18_90-95</v>
      </c>
      <c r="O2783" s="17" t="str">
        <f t="shared" si="269"/>
        <v>9_90-100</v>
      </c>
      <c r="P2783" s="17" t="str">
        <f t="shared" si="270"/>
        <v>08_80&gt;</v>
      </c>
      <c r="Q2783" s="9" t="s">
        <v>1001</v>
      </c>
      <c r="R2783" s="9" t="s">
        <v>954</v>
      </c>
      <c r="S2783" s="9">
        <f t="shared" si="267"/>
        <v>34389638</v>
      </c>
      <c r="T2783" s="9">
        <f t="shared" si="271"/>
        <v>475652</v>
      </c>
    </row>
    <row r="2784" spans="1:20" ht="14.45" x14ac:dyDescent="0.3">
      <c r="A2784" s="104">
        <v>889</v>
      </c>
      <c r="B2784" s="9" t="s">
        <v>15</v>
      </c>
      <c r="C2784" s="9" t="s">
        <v>371</v>
      </c>
      <c r="D2784" s="9" t="s">
        <v>228</v>
      </c>
      <c r="E2784" s="9" t="s">
        <v>227</v>
      </c>
      <c r="F2784" s="9" t="s">
        <v>5</v>
      </c>
      <c r="G2784" s="9" t="s">
        <v>169</v>
      </c>
      <c r="H2784" s="9" t="s">
        <v>2</v>
      </c>
      <c r="I2784" s="9">
        <v>14</v>
      </c>
      <c r="J2784" s="9" t="s">
        <v>52</v>
      </c>
      <c r="L2784" s="9" t="s">
        <v>50</v>
      </c>
      <c r="M2784" s="9">
        <v>105566</v>
      </c>
      <c r="N2784" s="17" t="str">
        <f t="shared" si="268"/>
        <v>21_105-110</v>
      </c>
      <c r="O2784" s="17" t="str">
        <f t="shared" si="269"/>
        <v>10_100-110</v>
      </c>
      <c r="P2784" s="17" t="str">
        <f t="shared" si="270"/>
        <v>08_80&gt;</v>
      </c>
      <c r="Q2784" s="9" t="s">
        <v>1001</v>
      </c>
      <c r="R2784" s="9" t="s">
        <v>954</v>
      </c>
      <c r="S2784" s="9">
        <f t="shared" si="267"/>
        <v>93848174</v>
      </c>
      <c r="T2784" s="9">
        <f t="shared" si="271"/>
        <v>1298038</v>
      </c>
    </row>
    <row r="2785" spans="1:20" ht="14.45" x14ac:dyDescent="0.3">
      <c r="A2785" s="104">
        <v>253</v>
      </c>
      <c r="B2785" s="9" t="s">
        <v>15</v>
      </c>
      <c r="C2785" s="9" t="s">
        <v>989</v>
      </c>
      <c r="D2785" s="9" t="s">
        <v>228</v>
      </c>
      <c r="E2785" s="9" t="s">
        <v>227</v>
      </c>
      <c r="F2785" s="9" t="s">
        <v>5</v>
      </c>
      <c r="G2785" s="9" t="s">
        <v>518</v>
      </c>
      <c r="H2785" s="9" t="s">
        <v>2</v>
      </c>
      <c r="I2785" s="9">
        <v>14</v>
      </c>
      <c r="J2785" s="9" t="s">
        <v>52</v>
      </c>
      <c r="L2785" s="9" t="s">
        <v>50</v>
      </c>
      <c r="M2785" s="9">
        <v>106540</v>
      </c>
      <c r="N2785" s="17" t="str">
        <f t="shared" si="268"/>
        <v>21_105-110</v>
      </c>
      <c r="O2785" s="17" t="str">
        <f t="shared" si="269"/>
        <v>10_100-110</v>
      </c>
      <c r="P2785" s="17" t="str">
        <f t="shared" si="270"/>
        <v>08_80&gt;</v>
      </c>
      <c r="Q2785" s="9" t="s">
        <v>1001</v>
      </c>
      <c r="R2785" s="9" t="s">
        <v>954</v>
      </c>
      <c r="S2785" s="9">
        <f t="shared" si="267"/>
        <v>26954620</v>
      </c>
      <c r="T2785" s="9">
        <f t="shared" si="271"/>
        <v>372816</v>
      </c>
    </row>
    <row r="2786" spans="1:20" ht="14.45" x14ac:dyDescent="0.3">
      <c r="A2786" s="104">
        <v>98</v>
      </c>
      <c r="B2786" s="9" t="s">
        <v>15</v>
      </c>
      <c r="C2786" s="9" t="s">
        <v>506</v>
      </c>
      <c r="D2786" s="9" t="s">
        <v>228</v>
      </c>
      <c r="E2786" s="9" t="s">
        <v>227</v>
      </c>
      <c r="F2786" s="9" t="s">
        <v>1</v>
      </c>
      <c r="G2786" s="9" t="s">
        <v>303</v>
      </c>
      <c r="H2786" s="9" t="s">
        <v>2</v>
      </c>
      <c r="I2786" s="9">
        <v>14</v>
      </c>
      <c r="J2786" s="9" t="s">
        <v>8</v>
      </c>
      <c r="L2786" s="9" t="s">
        <v>50</v>
      </c>
      <c r="M2786" s="9">
        <v>110799</v>
      </c>
      <c r="N2786" s="17" t="str">
        <f t="shared" si="268"/>
        <v>22_110-115</v>
      </c>
      <c r="O2786" s="17" t="str">
        <f t="shared" si="269"/>
        <v>11_110-120</v>
      </c>
      <c r="P2786" s="17" t="str">
        <f t="shared" si="270"/>
        <v>08_80&gt;</v>
      </c>
      <c r="Q2786" s="9" t="s">
        <v>1001</v>
      </c>
      <c r="R2786" s="9" t="s">
        <v>954</v>
      </c>
      <c r="S2786" s="9">
        <f t="shared" si="267"/>
        <v>10858302</v>
      </c>
      <c r="T2786" s="9">
        <f t="shared" si="271"/>
        <v>150184</v>
      </c>
    </row>
    <row r="2787" spans="1:20" ht="14.45" x14ac:dyDescent="0.3">
      <c r="A2787" s="104">
        <v>253</v>
      </c>
      <c r="B2787" s="9" t="s">
        <v>15</v>
      </c>
      <c r="C2787" s="9" t="s">
        <v>372</v>
      </c>
      <c r="D2787" s="9" t="s">
        <v>228</v>
      </c>
      <c r="E2787" s="9" t="s">
        <v>227</v>
      </c>
      <c r="F2787" s="9" t="s">
        <v>5</v>
      </c>
      <c r="G2787" s="9" t="s">
        <v>169</v>
      </c>
      <c r="H2787" s="9" t="s">
        <v>2</v>
      </c>
      <c r="I2787" s="9">
        <v>14</v>
      </c>
      <c r="J2787" s="9" t="s">
        <v>8</v>
      </c>
      <c r="L2787" s="9" t="s">
        <v>50</v>
      </c>
      <c r="M2787" s="9">
        <v>132395</v>
      </c>
      <c r="N2787" s="17" t="str">
        <f t="shared" si="268"/>
        <v>26_130-135</v>
      </c>
      <c r="O2787" s="17" t="str">
        <f t="shared" si="269"/>
        <v>13_130-140</v>
      </c>
      <c r="P2787" s="17" t="str">
        <f t="shared" si="270"/>
        <v>08_80&gt;</v>
      </c>
      <c r="Q2787" s="9" t="s">
        <v>1001</v>
      </c>
      <c r="R2787" s="9" t="s">
        <v>954</v>
      </c>
      <c r="S2787" s="9">
        <f t="shared" si="267"/>
        <v>33495935</v>
      </c>
      <c r="T2787" s="9">
        <f t="shared" si="271"/>
        <v>463291</v>
      </c>
    </row>
    <row r="2788" spans="1:20" ht="14.45" x14ac:dyDescent="0.3">
      <c r="A2788" s="104">
        <v>218</v>
      </c>
      <c r="B2788" s="9" t="s">
        <v>15</v>
      </c>
      <c r="C2788" s="9" t="s">
        <v>423</v>
      </c>
      <c r="D2788" s="9" t="s">
        <v>222</v>
      </c>
      <c r="E2788" s="9" t="s">
        <v>227</v>
      </c>
      <c r="F2788" s="9" t="s">
        <v>5</v>
      </c>
      <c r="G2788" s="9" t="s">
        <v>169</v>
      </c>
      <c r="H2788" s="9" t="s">
        <v>367</v>
      </c>
      <c r="I2788" s="9">
        <v>15</v>
      </c>
      <c r="J2788" s="9" t="s">
        <v>8</v>
      </c>
      <c r="L2788" s="9" t="s">
        <v>50</v>
      </c>
      <c r="M2788" s="9">
        <v>104892</v>
      </c>
      <c r="N2788" s="17" t="str">
        <f t="shared" si="268"/>
        <v>20_100-105</v>
      </c>
      <c r="O2788" s="17" t="str">
        <f t="shared" si="269"/>
        <v>10_100-110</v>
      </c>
      <c r="P2788" s="17" t="str">
        <f t="shared" si="270"/>
        <v>08_80&gt;</v>
      </c>
      <c r="Q2788" s="9" t="s">
        <v>1001</v>
      </c>
      <c r="R2788" s="9" t="s">
        <v>954</v>
      </c>
      <c r="S2788" s="9">
        <f t="shared" si="267"/>
        <v>22866456</v>
      </c>
      <c r="T2788" s="9">
        <f t="shared" si="271"/>
        <v>316272</v>
      </c>
    </row>
    <row r="2789" spans="1:20" ht="14.45" x14ac:dyDescent="0.3">
      <c r="A2789" s="104">
        <v>19</v>
      </c>
      <c r="B2789" s="9" t="s">
        <v>15</v>
      </c>
      <c r="C2789" s="9" t="s">
        <v>1050</v>
      </c>
      <c r="D2789" s="9" t="s">
        <v>224</v>
      </c>
      <c r="E2789" s="9" t="s">
        <v>227</v>
      </c>
      <c r="F2789" s="9" t="s">
        <v>5</v>
      </c>
      <c r="G2789" s="9" t="s">
        <v>169</v>
      </c>
      <c r="H2789" s="9" t="s">
        <v>2</v>
      </c>
      <c r="I2789" s="9">
        <v>15</v>
      </c>
      <c r="J2789" s="9" t="s">
        <v>8</v>
      </c>
      <c r="K2789" s="9" t="s">
        <v>7</v>
      </c>
      <c r="L2789" s="9" t="s">
        <v>50</v>
      </c>
      <c r="M2789" s="9">
        <v>170750</v>
      </c>
      <c r="N2789" s="17" t="str">
        <f t="shared" si="268"/>
        <v>34_170-175</v>
      </c>
      <c r="O2789" s="17" t="str">
        <f t="shared" si="269"/>
        <v>17_170-180</v>
      </c>
      <c r="P2789" s="17" t="str">
        <f t="shared" si="270"/>
        <v>08_80&gt;</v>
      </c>
      <c r="Q2789" s="9" t="s">
        <v>1001</v>
      </c>
      <c r="R2789" s="9" t="s">
        <v>954</v>
      </c>
      <c r="S2789" s="9">
        <f t="shared" si="267"/>
        <v>3244250</v>
      </c>
      <c r="T2789" s="9">
        <f t="shared" si="271"/>
        <v>44872</v>
      </c>
    </row>
    <row r="2790" spans="1:20" ht="14.45" x14ac:dyDescent="0.3">
      <c r="A2790" s="104">
        <v>83</v>
      </c>
      <c r="B2790" s="9" t="s">
        <v>15</v>
      </c>
      <c r="C2790" s="9" t="s">
        <v>990</v>
      </c>
      <c r="D2790" s="9" t="s">
        <v>222</v>
      </c>
      <c r="E2790" s="9" t="s">
        <v>227</v>
      </c>
      <c r="F2790" s="9" t="s">
        <v>5</v>
      </c>
      <c r="G2790" s="9" t="s">
        <v>518</v>
      </c>
      <c r="H2790" s="9" t="s">
        <v>555</v>
      </c>
      <c r="I2790" s="9">
        <v>15</v>
      </c>
      <c r="J2790" s="9" t="s">
        <v>8</v>
      </c>
      <c r="L2790" s="9" t="s">
        <v>50</v>
      </c>
      <c r="M2790" s="9">
        <v>122345</v>
      </c>
      <c r="N2790" s="17" t="str">
        <f t="shared" si="268"/>
        <v>24_120-125</v>
      </c>
      <c r="O2790" s="17" t="str">
        <f t="shared" si="269"/>
        <v>12_120-130</v>
      </c>
      <c r="P2790" s="17" t="str">
        <f t="shared" si="270"/>
        <v>08_80&gt;</v>
      </c>
      <c r="Q2790" s="9" t="s">
        <v>1001</v>
      </c>
      <c r="R2790" s="9" t="s">
        <v>954</v>
      </c>
      <c r="S2790" s="9">
        <f t="shared" si="267"/>
        <v>10154635</v>
      </c>
      <c r="T2790" s="9">
        <f t="shared" si="271"/>
        <v>140451</v>
      </c>
    </row>
    <row r="2791" spans="1:20" ht="14.45" x14ac:dyDescent="0.3">
      <c r="A2791" s="104">
        <v>60</v>
      </c>
      <c r="B2791" s="9" t="s">
        <v>15</v>
      </c>
      <c r="C2791" s="9" t="s">
        <v>861</v>
      </c>
      <c r="D2791" s="9" t="s">
        <v>225</v>
      </c>
      <c r="E2791" s="9" t="s">
        <v>227</v>
      </c>
      <c r="F2791" s="9" t="s">
        <v>5</v>
      </c>
      <c r="G2791" s="9" t="s">
        <v>350</v>
      </c>
      <c r="H2791" s="9" t="s">
        <v>99</v>
      </c>
      <c r="I2791" s="9">
        <v>15</v>
      </c>
      <c r="J2791" s="9" t="s">
        <v>55</v>
      </c>
      <c r="L2791" s="9" t="s">
        <v>50</v>
      </c>
      <c r="M2791" s="9">
        <v>284780</v>
      </c>
      <c r="N2791" s="17" t="str">
        <f t="shared" si="268"/>
        <v>56_280-285</v>
      </c>
      <c r="O2791" s="17" t="str">
        <f t="shared" si="269"/>
        <v>28_280-290</v>
      </c>
      <c r="P2791" s="17" t="str">
        <f t="shared" si="270"/>
        <v>08_80&gt;</v>
      </c>
      <c r="Q2791" s="9" t="s">
        <v>1001</v>
      </c>
      <c r="R2791" s="9" t="s">
        <v>954</v>
      </c>
      <c r="S2791" s="9">
        <f t="shared" si="267"/>
        <v>17086800</v>
      </c>
      <c r="T2791" s="9">
        <f t="shared" si="271"/>
        <v>236332</v>
      </c>
    </row>
    <row r="2792" spans="1:20" ht="14.45" x14ac:dyDescent="0.3">
      <c r="A2792" s="104">
        <v>42</v>
      </c>
      <c r="B2792" s="9" t="s">
        <v>15</v>
      </c>
      <c r="C2792" s="9" t="s">
        <v>556</v>
      </c>
      <c r="D2792" s="9" t="s">
        <v>222</v>
      </c>
      <c r="E2792" s="9" t="s">
        <v>227</v>
      </c>
      <c r="F2792" s="9" t="s">
        <v>5</v>
      </c>
      <c r="G2792" s="9" t="s">
        <v>350</v>
      </c>
      <c r="H2792" s="9" t="s">
        <v>557</v>
      </c>
      <c r="I2792" s="9">
        <v>15</v>
      </c>
      <c r="J2792" s="9" t="s">
        <v>52</v>
      </c>
      <c r="L2792" s="9" t="s">
        <v>50</v>
      </c>
      <c r="M2792" s="9">
        <v>116820</v>
      </c>
      <c r="N2792" s="17" t="str">
        <f t="shared" si="268"/>
        <v>23_115-120</v>
      </c>
      <c r="O2792" s="17" t="str">
        <f t="shared" si="269"/>
        <v>11_110-120</v>
      </c>
      <c r="P2792" s="17" t="str">
        <f t="shared" si="270"/>
        <v>08_80&gt;</v>
      </c>
      <c r="Q2792" s="9" t="s">
        <v>1001</v>
      </c>
      <c r="R2792" s="9" t="s">
        <v>954</v>
      </c>
      <c r="S2792" s="9">
        <f t="shared" si="267"/>
        <v>4906440</v>
      </c>
      <c r="T2792" s="9">
        <f t="shared" si="271"/>
        <v>67862</v>
      </c>
    </row>
    <row r="2793" spans="1:20" ht="14.45" x14ac:dyDescent="0.3">
      <c r="A2793" s="104">
        <v>5</v>
      </c>
      <c r="B2793" s="9" t="s">
        <v>15</v>
      </c>
      <c r="C2793" s="9" t="s">
        <v>122</v>
      </c>
      <c r="D2793" s="9" t="s">
        <v>228</v>
      </c>
      <c r="E2793" s="9" t="s">
        <v>227</v>
      </c>
      <c r="F2793" s="9" t="s">
        <v>5</v>
      </c>
      <c r="G2793" s="9" t="s">
        <v>93</v>
      </c>
      <c r="H2793" s="9" t="s">
        <v>2</v>
      </c>
      <c r="I2793" s="9">
        <v>14</v>
      </c>
      <c r="J2793" s="9" t="s">
        <v>49</v>
      </c>
      <c r="L2793" s="9" t="s">
        <v>50</v>
      </c>
      <c r="M2793" s="9">
        <v>123393</v>
      </c>
      <c r="N2793" s="17" t="str">
        <f t="shared" si="268"/>
        <v>24_120-125</v>
      </c>
      <c r="O2793" s="17" t="str">
        <f t="shared" si="269"/>
        <v>12_120-130</v>
      </c>
      <c r="P2793" s="17" t="str">
        <f t="shared" si="270"/>
        <v>08_80&gt;</v>
      </c>
      <c r="Q2793" s="9" t="s">
        <v>1001</v>
      </c>
      <c r="R2793" s="9" t="s">
        <v>954</v>
      </c>
      <c r="S2793" s="9">
        <f t="shared" si="267"/>
        <v>616965</v>
      </c>
      <c r="T2793" s="9">
        <f t="shared" si="271"/>
        <v>8533</v>
      </c>
    </row>
    <row r="2794" spans="1:20" ht="14.45" x14ac:dyDescent="0.3">
      <c r="A2794" s="104">
        <v>175</v>
      </c>
      <c r="B2794" s="9" t="s">
        <v>15</v>
      </c>
      <c r="C2794" s="9" t="s">
        <v>373</v>
      </c>
      <c r="D2794" s="9" t="s">
        <v>228</v>
      </c>
      <c r="E2794" s="9" t="s">
        <v>227</v>
      </c>
      <c r="F2794" s="9" t="s">
        <v>5</v>
      </c>
      <c r="G2794" s="9" t="s">
        <v>169</v>
      </c>
      <c r="H2794" s="9" t="s">
        <v>2</v>
      </c>
      <c r="I2794" s="9">
        <v>14</v>
      </c>
      <c r="J2794" s="9" t="s">
        <v>52</v>
      </c>
      <c r="K2794" s="9" t="s">
        <v>7</v>
      </c>
      <c r="L2794" s="9" t="s">
        <v>50</v>
      </c>
      <c r="M2794" s="9">
        <v>152365</v>
      </c>
      <c r="N2794" s="17" t="str">
        <f t="shared" si="268"/>
        <v>30_150-155</v>
      </c>
      <c r="O2794" s="17" t="str">
        <f t="shared" si="269"/>
        <v>15_150-160</v>
      </c>
      <c r="P2794" s="17" t="str">
        <f t="shared" si="270"/>
        <v>08_80&gt;</v>
      </c>
      <c r="Q2794" s="9" t="s">
        <v>1001</v>
      </c>
      <c r="R2794" s="9" t="s">
        <v>954</v>
      </c>
      <c r="S2794" s="9">
        <f t="shared" si="267"/>
        <v>26663875</v>
      </c>
      <c r="T2794" s="9">
        <f t="shared" si="271"/>
        <v>368795</v>
      </c>
    </row>
    <row r="2795" spans="1:20" x14ac:dyDescent="0.25">
      <c r="A2795" s="104">
        <v>860</v>
      </c>
      <c r="B2795" s="9" t="s">
        <v>15</v>
      </c>
      <c r="C2795" s="9" t="s">
        <v>991</v>
      </c>
      <c r="D2795" s="9" t="s">
        <v>228</v>
      </c>
      <c r="E2795" s="9" t="s">
        <v>227</v>
      </c>
      <c r="F2795" s="9" t="s">
        <v>5</v>
      </c>
      <c r="G2795" s="9" t="s">
        <v>518</v>
      </c>
      <c r="H2795" s="9" t="s">
        <v>2</v>
      </c>
      <c r="I2795" s="9">
        <v>14</v>
      </c>
      <c r="J2795" s="9" t="s">
        <v>992</v>
      </c>
      <c r="L2795" s="9" t="s">
        <v>50</v>
      </c>
      <c r="M2795" s="9">
        <v>145890</v>
      </c>
      <c r="N2795" s="17" t="str">
        <f t="shared" si="268"/>
        <v>29_145-150</v>
      </c>
      <c r="O2795" s="17" t="str">
        <f t="shared" si="269"/>
        <v>14_140-150</v>
      </c>
      <c r="P2795" s="17" t="str">
        <f t="shared" si="270"/>
        <v>08_80&gt;</v>
      </c>
      <c r="Q2795" s="9" t="s">
        <v>1001</v>
      </c>
      <c r="R2795" s="9" t="s">
        <v>954</v>
      </c>
      <c r="S2795" s="9">
        <f t="shared" si="267"/>
        <v>125465400</v>
      </c>
      <c r="T2795" s="9">
        <f t="shared" si="271"/>
        <v>1735344</v>
      </c>
    </row>
    <row r="2796" spans="1:20" ht="14.45" x14ac:dyDescent="0.3">
      <c r="A2796" s="104">
        <v>20</v>
      </c>
      <c r="B2796" s="9" t="s">
        <v>15</v>
      </c>
      <c r="C2796" s="9" t="s">
        <v>558</v>
      </c>
      <c r="D2796" s="9" t="s">
        <v>225</v>
      </c>
      <c r="E2796" s="9" t="s">
        <v>227</v>
      </c>
      <c r="F2796" s="9" t="s">
        <v>5</v>
      </c>
      <c r="G2796" s="9" t="s">
        <v>350</v>
      </c>
      <c r="H2796" s="9" t="s">
        <v>112</v>
      </c>
      <c r="I2796" s="9">
        <v>15</v>
      </c>
      <c r="J2796" s="9" t="s">
        <v>52</v>
      </c>
      <c r="L2796" s="9" t="s">
        <v>50</v>
      </c>
      <c r="M2796" s="9">
        <v>242950</v>
      </c>
      <c r="N2796" s="17" t="str">
        <f t="shared" si="268"/>
        <v>48_240-245</v>
      </c>
      <c r="O2796" s="17" t="str">
        <f t="shared" si="269"/>
        <v>24_240-250</v>
      </c>
      <c r="P2796" s="17" t="str">
        <f t="shared" si="270"/>
        <v>08_80&gt;</v>
      </c>
      <c r="Q2796" s="9" t="s">
        <v>1001</v>
      </c>
      <c r="R2796" s="9" t="s">
        <v>954</v>
      </c>
      <c r="S2796" s="9">
        <f t="shared" si="267"/>
        <v>4859000</v>
      </c>
      <c r="T2796" s="9">
        <f t="shared" si="271"/>
        <v>67206</v>
      </c>
    </row>
    <row r="2797" spans="1:20" ht="14.45" x14ac:dyDescent="0.3">
      <c r="A2797" s="104">
        <v>21</v>
      </c>
      <c r="B2797" s="9" t="s">
        <v>15</v>
      </c>
      <c r="C2797" s="9" t="s">
        <v>603</v>
      </c>
      <c r="D2797" s="9" t="s">
        <v>228</v>
      </c>
      <c r="E2797" s="9" t="s">
        <v>227</v>
      </c>
      <c r="F2797" s="9" t="s">
        <v>5</v>
      </c>
      <c r="G2797" s="9" t="s">
        <v>795</v>
      </c>
      <c r="H2797" s="9" t="s">
        <v>2</v>
      </c>
      <c r="I2797" s="9">
        <v>13</v>
      </c>
      <c r="J2797" s="9" t="s">
        <v>604</v>
      </c>
      <c r="K2797" s="9" t="s">
        <v>7</v>
      </c>
      <c r="L2797" s="9" t="s">
        <v>47</v>
      </c>
      <c r="M2797" s="9">
        <v>329990</v>
      </c>
      <c r="N2797" s="17" t="str">
        <f t="shared" si="268"/>
        <v>65_325-330</v>
      </c>
      <c r="O2797" s="17" t="str">
        <f t="shared" si="269"/>
        <v>32_320-330</v>
      </c>
      <c r="P2797" s="17" t="str">
        <f t="shared" si="270"/>
        <v>08_80&gt;</v>
      </c>
      <c r="Q2797" s="9" t="s">
        <v>1001</v>
      </c>
      <c r="R2797" s="9" t="s">
        <v>954</v>
      </c>
      <c r="S2797" s="9">
        <f t="shared" si="267"/>
        <v>6929790</v>
      </c>
      <c r="T2797" s="9">
        <f t="shared" si="271"/>
        <v>95848</v>
      </c>
    </row>
    <row r="2798" spans="1:20" ht="14.45" x14ac:dyDescent="0.3">
      <c r="A2798" s="104">
        <v>49</v>
      </c>
      <c r="B2798" s="9" t="s">
        <v>15</v>
      </c>
      <c r="C2798" s="9" t="s">
        <v>765</v>
      </c>
      <c r="D2798" s="9" t="s">
        <v>228</v>
      </c>
      <c r="E2798" s="9" t="s">
        <v>227</v>
      </c>
      <c r="F2798" s="9" t="s">
        <v>5</v>
      </c>
      <c r="G2798" s="9" t="s">
        <v>518</v>
      </c>
      <c r="H2798" s="9" t="s">
        <v>2</v>
      </c>
      <c r="I2798" s="9">
        <v>13</v>
      </c>
      <c r="J2798" s="9" t="s">
        <v>766</v>
      </c>
      <c r="K2798" s="9" t="s">
        <v>7</v>
      </c>
      <c r="L2798" s="9" t="s">
        <v>50</v>
      </c>
      <c r="M2798" s="9">
        <v>145132</v>
      </c>
      <c r="N2798" s="17" t="str">
        <f t="shared" si="268"/>
        <v>29_145-150</v>
      </c>
      <c r="O2798" s="17" t="str">
        <f t="shared" si="269"/>
        <v>14_140-150</v>
      </c>
      <c r="P2798" s="17" t="str">
        <f t="shared" si="270"/>
        <v>08_80&gt;</v>
      </c>
      <c r="Q2798" s="9" t="s">
        <v>1001</v>
      </c>
      <c r="R2798" s="9" t="s">
        <v>954</v>
      </c>
      <c r="S2798" s="9">
        <f t="shared" si="267"/>
        <v>7111468</v>
      </c>
      <c r="T2798" s="9">
        <f t="shared" si="271"/>
        <v>98361</v>
      </c>
    </row>
    <row r="2799" spans="1:20" ht="14.45" x14ac:dyDescent="0.3">
      <c r="A2799" s="104">
        <v>11</v>
      </c>
      <c r="B2799" s="9" t="s">
        <v>15</v>
      </c>
      <c r="C2799" s="9" t="s">
        <v>955</v>
      </c>
      <c r="D2799" s="9" t="s">
        <v>228</v>
      </c>
      <c r="E2799" s="9" t="s">
        <v>227</v>
      </c>
      <c r="F2799" s="9" t="s">
        <v>5</v>
      </c>
      <c r="G2799" s="9" t="s">
        <v>518</v>
      </c>
      <c r="H2799" s="9" t="s">
        <v>2</v>
      </c>
      <c r="I2799" s="9">
        <v>13</v>
      </c>
      <c r="J2799" s="9" t="s">
        <v>808</v>
      </c>
      <c r="K2799" s="9" t="s">
        <v>7</v>
      </c>
      <c r="L2799" s="9" t="s">
        <v>50</v>
      </c>
      <c r="M2799" s="9">
        <v>198900</v>
      </c>
      <c r="N2799" s="17" t="str">
        <f t="shared" si="268"/>
        <v>39_195-200</v>
      </c>
      <c r="O2799" s="17" t="str">
        <f t="shared" si="269"/>
        <v>19_190-200</v>
      </c>
      <c r="P2799" s="17" t="str">
        <f t="shared" si="270"/>
        <v>08_80&gt;</v>
      </c>
      <c r="Q2799" s="9" t="s">
        <v>1001</v>
      </c>
      <c r="R2799" s="9" t="s">
        <v>954</v>
      </c>
      <c r="S2799" s="9">
        <f t="shared" si="267"/>
        <v>2187900</v>
      </c>
      <c r="T2799" s="9">
        <f t="shared" si="271"/>
        <v>30261</v>
      </c>
    </row>
    <row r="2800" spans="1:20" ht="14.45" x14ac:dyDescent="0.3">
      <c r="A2800" s="104">
        <v>1</v>
      </c>
      <c r="B2800" s="9" t="s">
        <v>15</v>
      </c>
      <c r="C2800" s="9" t="s">
        <v>143</v>
      </c>
      <c r="D2800" s="9" t="s">
        <v>228</v>
      </c>
      <c r="E2800" s="9" t="s">
        <v>227</v>
      </c>
      <c r="F2800" s="9" t="s">
        <v>5</v>
      </c>
      <c r="G2800" s="9" t="s">
        <v>93</v>
      </c>
      <c r="H2800" s="9" t="s">
        <v>2</v>
      </c>
      <c r="I2800" s="9">
        <v>14</v>
      </c>
      <c r="J2800" s="9" t="s">
        <v>144</v>
      </c>
      <c r="K2800" s="9" t="s">
        <v>7</v>
      </c>
      <c r="L2800" s="9" t="s">
        <v>50</v>
      </c>
      <c r="M2800" s="9">
        <v>115500</v>
      </c>
      <c r="N2800" s="17" t="str">
        <f t="shared" si="268"/>
        <v>23_115-120</v>
      </c>
      <c r="O2800" s="17" t="str">
        <f t="shared" si="269"/>
        <v>11_110-120</v>
      </c>
      <c r="P2800" s="17" t="str">
        <f t="shared" si="270"/>
        <v>08_80&gt;</v>
      </c>
      <c r="Q2800" s="9" t="s">
        <v>1001</v>
      </c>
      <c r="R2800" s="9" t="s">
        <v>954</v>
      </c>
      <c r="S2800" s="9">
        <f t="shared" si="267"/>
        <v>115500</v>
      </c>
      <c r="T2800" s="9">
        <f t="shared" si="271"/>
        <v>1598</v>
      </c>
    </row>
    <row r="2801" spans="1:20" ht="14.45" x14ac:dyDescent="0.3">
      <c r="A2801" s="104">
        <v>87</v>
      </c>
      <c r="B2801" s="9" t="s">
        <v>15</v>
      </c>
      <c r="C2801" s="9" t="s">
        <v>424</v>
      </c>
      <c r="D2801" s="9" t="s">
        <v>228</v>
      </c>
      <c r="E2801" s="9" t="s">
        <v>227</v>
      </c>
      <c r="F2801" s="9" t="s">
        <v>5</v>
      </c>
      <c r="G2801" s="9" t="s">
        <v>169</v>
      </c>
      <c r="H2801" s="9" t="s">
        <v>2</v>
      </c>
      <c r="I2801" s="9">
        <v>14</v>
      </c>
      <c r="J2801" s="9" t="s">
        <v>763</v>
      </c>
      <c r="K2801" s="9" t="s">
        <v>7</v>
      </c>
      <c r="L2801" s="9" t="s">
        <v>50</v>
      </c>
      <c r="M2801" s="9">
        <v>173946</v>
      </c>
      <c r="N2801" s="17" t="str">
        <f t="shared" si="268"/>
        <v>34_170-175</v>
      </c>
      <c r="O2801" s="17" t="str">
        <f t="shared" si="269"/>
        <v>17_170-180</v>
      </c>
      <c r="P2801" s="17" t="str">
        <f t="shared" si="270"/>
        <v>08_80&gt;</v>
      </c>
      <c r="Q2801" s="9" t="s">
        <v>1001</v>
      </c>
      <c r="R2801" s="9" t="s">
        <v>954</v>
      </c>
      <c r="S2801" s="9">
        <f t="shared" si="267"/>
        <v>15133302</v>
      </c>
      <c r="T2801" s="9">
        <f t="shared" si="271"/>
        <v>209313</v>
      </c>
    </row>
    <row r="2802" spans="1:20" ht="14.45" x14ac:dyDescent="0.3">
      <c r="A2802" s="104">
        <v>9</v>
      </c>
      <c r="B2802" s="9" t="s">
        <v>15</v>
      </c>
      <c r="C2802" s="9" t="s">
        <v>944</v>
      </c>
      <c r="D2802" s="9" t="s">
        <v>228</v>
      </c>
      <c r="E2802" s="9" t="s">
        <v>227</v>
      </c>
      <c r="F2802" s="9" t="s">
        <v>5</v>
      </c>
      <c r="G2802" s="9" t="s">
        <v>518</v>
      </c>
      <c r="H2802" s="9" t="s">
        <v>2</v>
      </c>
      <c r="I2802" s="9">
        <v>14</v>
      </c>
      <c r="J2802" s="9" t="s">
        <v>179</v>
      </c>
      <c r="K2802" s="9" t="s">
        <v>7</v>
      </c>
      <c r="L2802" s="9" t="s">
        <v>50</v>
      </c>
      <c r="M2802" s="9">
        <v>142190</v>
      </c>
      <c r="N2802" s="17" t="str">
        <f t="shared" si="268"/>
        <v>28_140-145</v>
      </c>
      <c r="O2802" s="17" t="str">
        <f t="shared" si="269"/>
        <v>14_140-150</v>
      </c>
      <c r="P2802" s="17" t="str">
        <f t="shared" si="270"/>
        <v>08_80&gt;</v>
      </c>
      <c r="Q2802" s="9" t="s">
        <v>1001</v>
      </c>
      <c r="R2802" s="9" t="s">
        <v>954</v>
      </c>
      <c r="S2802" s="9">
        <f t="shared" si="267"/>
        <v>1279710</v>
      </c>
      <c r="T2802" s="9">
        <f t="shared" si="271"/>
        <v>17700</v>
      </c>
    </row>
    <row r="2803" spans="1:20" ht="14.45" x14ac:dyDescent="0.3">
      <c r="A2803" s="104">
        <v>52</v>
      </c>
      <c r="B2803" s="9" t="s">
        <v>15</v>
      </c>
      <c r="C2803" s="9" t="s">
        <v>500</v>
      </c>
      <c r="D2803" s="9" t="s">
        <v>228</v>
      </c>
      <c r="E2803" s="9" t="s">
        <v>227</v>
      </c>
      <c r="F2803" s="9" t="s">
        <v>1</v>
      </c>
      <c r="G2803" s="9" t="s">
        <v>303</v>
      </c>
      <c r="H2803" s="9" t="s">
        <v>2</v>
      </c>
      <c r="I2803" s="9">
        <v>13</v>
      </c>
      <c r="J2803" s="9" t="s">
        <v>8</v>
      </c>
      <c r="L2803" s="9" t="s">
        <v>50</v>
      </c>
      <c r="M2803" s="9">
        <v>95760</v>
      </c>
      <c r="N2803" s="17" t="str">
        <f t="shared" si="268"/>
        <v>19_95-100</v>
      </c>
      <c r="O2803" s="17" t="str">
        <f t="shared" si="269"/>
        <v>9_90-100</v>
      </c>
      <c r="P2803" s="17" t="str">
        <f t="shared" si="270"/>
        <v>08_80&gt;</v>
      </c>
      <c r="Q2803" s="9" t="s">
        <v>1001</v>
      </c>
      <c r="R2803" s="9" t="s">
        <v>954</v>
      </c>
      <c r="S2803" s="9">
        <f t="shared" si="267"/>
        <v>4979520</v>
      </c>
      <c r="T2803" s="9">
        <f t="shared" si="271"/>
        <v>68873</v>
      </c>
    </row>
    <row r="2804" spans="1:20" ht="14.45" x14ac:dyDescent="0.3">
      <c r="A2804" s="104">
        <v>122</v>
      </c>
      <c r="B2804" s="9" t="s">
        <v>15</v>
      </c>
      <c r="C2804" s="9" t="s">
        <v>369</v>
      </c>
      <c r="D2804" s="9" t="s">
        <v>228</v>
      </c>
      <c r="E2804" s="9" t="s">
        <v>227</v>
      </c>
      <c r="F2804" s="9" t="s">
        <v>5</v>
      </c>
      <c r="G2804" s="9" t="s">
        <v>169</v>
      </c>
      <c r="H2804" s="9" t="s">
        <v>2</v>
      </c>
      <c r="I2804" s="9">
        <v>13</v>
      </c>
      <c r="J2804" s="9" t="s">
        <v>8</v>
      </c>
      <c r="L2804" s="9" t="s">
        <v>50</v>
      </c>
      <c r="M2804" s="9">
        <v>94134</v>
      </c>
      <c r="N2804" s="17" t="str">
        <f t="shared" si="268"/>
        <v>18_90-95</v>
      </c>
      <c r="O2804" s="17" t="str">
        <f t="shared" si="269"/>
        <v>9_90-100</v>
      </c>
      <c r="P2804" s="17" t="str">
        <f t="shared" si="270"/>
        <v>08_80&gt;</v>
      </c>
      <c r="Q2804" s="9" t="s">
        <v>1001</v>
      </c>
      <c r="R2804" s="9" t="s">
        <v>954</v>
      </c>
      <c r="S2804" s="9">
        <f t="shared" si="267"/>
        <v>11484348</v>
      </c>
      <c r="T2804" s="9">
        <f t="shared" si="271"/>
        <v>158843</v>
      </c>
    </row>
    <row r="2805" spans="1:20" ht="14.45" x14ac:dyDescent="0.3">
      <c r="A2805" s="104">
        <v>32</v>
      </c>
      <c r="B2805" s="9" t="s">
        <v>15</v>
      </c>
      <c r="C2805" s="9" t="s">
        <v>468</v>
      </c>
      <c r="D2805" s="9" t="s">
        <v>228</v>
      </c>
      <c r="E2805" s="9" t="s">
        <v>227</v>
      </c>
      <c r="F2805" s="9" t="s">
        <v>5</v>
      </c>
      <c r="G2805" s="9" t="s">
        <v>169</v>
      </c>
      <c r="H2805" s="9" t="s">
        <v>2</v>
      </c>
      <c r="I2805" s="9">
        <v>13</v>
      </c>
      <c r="J2805" s="9" t="s">
        <v>8</v>
      </c>
      <c r="K2805" s="9" t="s">
        <v>7</v>
      </c>
      <c r="L2805" s="9" t="s">
        <v>50</v>
      </c>
      <c r="M2805" s="9">
        <v>142477</v>
      </c>
      <c r="N2805" s="17" t="str">
        <f t="shared" si="268"/>
        <v>28_140-145</v>
      </c>
      <c r="O2805" s="17" t="str">
        <f t="shared" si="269"/>
        <v>14_140-150</v>
      </c>
      <c r="P2805" s="17" t="str">
        <f t="shared" si="270"/>
        <v>08_80&gt;</v>
      </c>
      <c r="Q2805" s="9" t="s">
        <v>1001</v>
      </c>
      <c r="R2805" s="9" t="s">
        <v>954</v>
      </c>
      <c r="S2805" s="9">
        <f t="shared" si="267"/>
        <v>4559264</v>
      </c>
      <c r="T2805" s="9">
        <f t="shared" si="271"/>
        <v>63060</v>
      </c>
    </row>
    <row r="2806" spans="1:20" ht="14.45" x14ac:dyDescent="0.3">
      <c r="A2806" s="104">
        <v>32</v>
      </c>
      <c r="B2806" s="9" t="s">
        <v>15</v>
      </c>
      <c r="C2806" s="9" t="s">
        <v>862</v>
      </c>
      <c r="D2806" s="9" t="s">
        <v>228</v>
      </c>
      <c r="E2806" s="9" t="s">
        <v>227</v>
      </c>
      <c r="F2806" s="9" t="s">
        <v>1</v>
      </c>
      <c r="G2806" s="9" t="s">
        <v>97</v>
      </c>
      <c r="H2806" s="9" t="s">
        <v>2</v>
      </c>
      <c r="I2806" s="9">
        <v>13</v>
      </c>
      <c r="J2806" s="9" t="s">
        <v>8</v>
      </c>
      <c r="L2806" s="9" t="s">
        <v>50</v>
      </c>
      <c r="M2806" s="9">
        <v>79990</v>
      </c>
      <c r="N2806" s="17" t="str">
        <f t="shared" si="268"/>
        <v>15_75-80</v>
      </c>
      <c r="O2806" s="17" t="str">
        <f t="shared" si="269"/>
        <v>7_70-80</v>
      </c>
      <c r="P2806" s="17" t="str">
        <f t="shared" si="270"/>
        <v>07_70-80</v>
      </c>
      <c r="Q2806" s="9" t="s">
        <v>1001</v>
      </c>
      <c r="R2806" s="9" t="s">
        <v>954</v>
      </c>
      <c r="S2806" s="9">
        <f t="shared" si="267"/>
        <v>2559680</v>
      </c>
      <c r="T2806" s="9">
        <f t="shared" si="271"/>
        <v>35404</v>
      </c>
    </row>
    <row r="2807" spans="1:20" ht="14.45" x14ac:dyDescent="0.3">
      <c r="A2807" s="104">
        <v>263</v>
      </c>
      <c r="B2807" s="9" t="s">
        <v>15</v>
      </c>
      <c r="C2807" s="9" t="s">
        <v>315</v>
      </c>
      <c r="D2807" s="9" t="s">
        <v>224</v>
      </c>
      <c r="E2807" s="9" t="s">
        <v>227</v>
      </c>
      <c r="F2807" s="9" t="s">
        <v>5</v>
      </c>
      <c r="G2807" s="9" t="s">
        <v>60</v>
      </c>
      <c r="H2807" s="9" t="s">
        <v>2</v>
      </c>
      <c r="I2807" s="9">
        <v>15</v>
      </c>
      <c r="J2807" s="9" t="s">
        <v>8</v>
      </c>
      <c r="L2807" s="9" t="s">
        <v>50</v>
      </c>
      <c r="M2807" s="9">
        <v>39631</v>
      </c>
      <c r="N2807" s="17" t="str">
        <f t="shared" si="268"/>
        <v>7_35-40</v>
      </c>
      <c r="O2807" s="17" t="str">
        <f t="shared" si="269"/>
        <v>3_30-40</v>
      </c>
      <c r="P2807" s="17" t="str">
        <f t="shared" si="270"/>
        <v>03_30-40</v>
      </c>
      <c r="Q2807" s="9" t="s">
        <v>1001</v>
      </c>
      <c r="R2807" s="9" t="s">
        <v>954</v>
      </c>
      <c r="S2807" s="9">
        <f t="shared" si="267"/>
        <v>10422953</v>
      </c>
      <c r="T2807" s="9">
        <f t="shared" si="271"/>
        <v>144163</v>
      </c>
    </row>
    <row r="2808" spans="1:20" ht="14.45" x14ac:dyDescent="0.3">
      <c r="A2808" s="104">
        <v>27</v>
      </c>
      <c r="B2808" s="9" t="s">
        <v>15</v>
      </c>
      <c r="C2808" s="9" t="s">
        <v>1051</v>
      </c>
      <c r="D2808" s="9" t="s">
        <v>224</v>
      </c>
      <c r="E2808" s="9" t="s">
        <v>227</v>
      </c>
      <c r="F2808" s="9" t="s">
        <v>1</v>
      </c>
      <c r="G2808" s="9" t="s">
        <v>823</v>
      </c>
      <c r="H2808" s="9" t="s">
        <v>2</v>
      </c>
      <c r="I2808" s="9">
        <v>14</v>
      </c>
      <c r="J2808" s="9" t="s">
        <v>8</v>
      </c>
      <c r="L2808" s="9" t="s">
        <v>50</v>
      </c>
      <c r="M2808" s="9">
        <v>56480</v>
      </c>
      <c r="N2808" s="17" t="str">
        <f t="shared" si="268"/>
        <v>11_55-60</v>
      </c>
      <c r="O2808" s="17" t="str">
        <f t="shared" si="269"/>
        <v>5_50-60</v>
      </c>
      <c r="P2808" s="17" t="str">
        <f t="shared" si="270"/>
        <v>05_50-60</v>
      </c>
      <c r="Q2808" s="9" t="s">
        <v>1001</v>
      </c>
      <c r="R2808" s="9" t="s">
        <v>954</v>
      </c>
      <c r="S2808" s="9">
        <f t="shared" si="267"/>
        <v>1524960</v>
      </c>
      <c r="T2808" s="9">
        <f t="shared" si="271"/>
        <v>21092</v>
      </c>
    </row>
    <row r="2809" spans="1:20" ht="14.45" x14ac:dyDescent="0.3">
      <c r="A2809" s="104">
        <v>1231</v>
      </c>
      <c r="B2809" s="9" t="s">
        <v>15</v>
      </c>
      <c r="C2809" s="9" t="s">
        <v>316</v>
      </c>
      <c r="D2809" s="9" t="s">
        <v>224</v>
      </c>
      <c r="E2809" s="9" t="s">
        <v>227</v>
      </c>
      <c r="F2809" s="9" t="s">
        <v>1</v>
      </c>
      <c r="G2809" s="9" t="s">
        <v>59</v>
      </c>
      <c r="H2809" s="9" t="s">
        <v>2</v>
      </c>
      <c r="I2809" s="9">
        <v>15</v>
      </c>
      <c r="J2809" s="9" t="s">
        <v>8</v>
      </c>
      <c r="L2809" s="9" t="s">
        <v>50</v>
      </c>
      <c r="M2809" s="9">
        <v>28725</v>
      </c>
      <c r="N2809" s="17" t="str">
        <f t="shared" si="268"/>
        <v>5_25-30</v>
      </c>
      <c r="O2809" s="17" t="str">
        <f t="shared" si="269"/>
        <v>2_20-30</v>
      </c>
      <c r="P2809" s="17" t="str">
        <f t="shared" si="270"/>
        <v>02_20-30</v>
      </c>
      <c r="Q2809" s="9" t="s">
        <v>1001</v>
      </c>
      <c r="R2809" s="9" t="s">
        <v>954</v>
      </c>
      <c r="S2809" s="9">
        <f t="shared" si="267"/>
        <v>35360475</v>
      </c>
      <c r="T2809" s="9">
        <f t="shared" si="271"/>
        <v>489080</v>
      </c>
    </row>
    <row r="2810" spans="1:20" ht="14.45" x14ac:dyDescent="0.3">
      <c r="A2810" s="104">
        <v>1110</v>
      </c>
      <c r="B2810" s="9" t="s">
        <v>15</v>
      </c>
      <c r="C2810" s="9" t="s">
        <v>425</v>
      </c>
      <c r="D2810" s="9" t="s">
        <v>228</v>
      </c>
      <c r="E2810" s="9" t="s">
        <v>227</v>
      </c>
      <c r="F2810" s="9" t="s">
        <v>1</v>
      </c>
      <c r="G2810" s="9" t="s">
        <v>97</v>
      </c>
      <c r="H2810" s="9" t="s">
        <v>2</v>
      </c>
      <c r="I2810" s="9">
        <v>14</v>
      </c>
      <c r="J2810" s="9" t="s">
        <v>8</v>
      </c>
      <c r="L2810" s="9" t="s">
        <v>50</v>
      </c>
      <c r="M2810" s="9">
        <v>40490</v>
      </c>
      <c r="N2810" s="17" t="str">
        <f t="shared" si="268"/>
        <v>8_40-45</v>
      </c>
      <c r="O2810" s="17" t="str">
        <f t="shared" si="269"/>
        <v>4_40-50</v>
      </c>
      <c r="P2810" s="17" t="str">
        <f t="shared" si="270"/>
        <v>04_40-50</v>
      </c>
      <c r="Q2810" s="9" t="s">
        <v>1001</v>
      </c>
      <c r="R2810" s="9" t="s">
        <v>954</v>
      </c>
      <c r="S2810" s="9">
        <f t="shared" si="267"/>
        <v>44943900</v>
      </c>
      <c r="T2810" s="9">
        <f t="shared" si="271"/>
        <v>621631</v>
      </c>
    </row>
    <row r="2811" spans="1:20" ht="14.45" x14ac:dyDescent="0.3">
      <c r="A2811" s="104">
        <v>215</v>
      </c>
      <c r="B2811" s="9" t="s">
        <v>15</v>
      </c>
      <c r="C2811" s="9" t="s">
        <v>320</v>
      </c>
      <c r="D2811" s="9" t="s">
        <v>228</v>
      </c>
      <c r="E2811" s="9" t="s">
        <v>227</v>
      </c>
      <c r="F2811" s="9" t="s">
        <v>5</v>
      </c>
      <c r="G2811" s="9" t="s">
        <v>182</v>
      </c>
      <c r="H2811" s="9" t="s">
        <v>2</v>
      </c>
      <c r="I2811" s="9">
        <v>14</v>
      </c>
      <c r="J2811" s="9" t="s">
        <v>8</v>
      </c>
      <c r="L2811" s="9" t="s">
        <v>50</v>
      </c>
      <c r="M2811" s="9">
        <v>54528</v>
      </c>
      <c r="N2811" s="17" t="str">
        <f t="shared" si="268"/>
        <v>10_50-55</v>
      </c>
      <c r="O2811" s="17" t="str">
        <f t="shared" si="269"/>
        <v>5_50-60</v>
      </c>
      <c r="P2811" s="17" t="str">
        <f t="shared" si="270"/>
        <v>05_50-60</v>
      </c>
      <c r="Q2811" s="9" t="s">
        <v>1001</v>
      </c>
      <c r="R2811" s="9" t="s">
        <v>954</v>
      </c>
      <c r="S2811" s="9">
        <f t="shared" si="267"/>
        <v>11723520</v>
      </c>
      <c r="T2811" s="9">
        <f t="shared" si="271"/>
        <v>162151</v>
      </c>
    </row>
    <row r="2812" spans="1:20" ht="14.45" x14ac:dyDescent="0.3">
      <c r="A2812" s="104">
        <v>400</v>
      </c>
      <c r="B2812" s="9" t="s">
        <v>15</v>
      </c>
      <c r="C2812" s="9" t="s">
        <v>318</v>
      </c>
      <c r="D2812" s="9" t="s">
        <v>224</v>
      </c>
      <c r="E2812" s="9" t="s">
        <v>227</v>
      </c>
      <c r="F2812" s="9" t="s">
        <v>1</v>
      </c>
      <c r="G2812" s="9" t="s">
        <v>97</v>
      </c>
      <c r="H2812" s="9" t="s">
        <v>2</v>
      </c>
      <c r="I2812" s="9">
        <v>15</v>
      </c>
      <c r="J2812" s="9" t="s">
        <v>8</v>
      </c>
      <c r="L2812" s="9" t="s">
        <v>50</v>
      </c>
      <c r="M2812" s="9">
        <v>41304</v>
      </c>
      <c r="N2812" s="17" t="str">
        <f t="shared" si="268"/>
        <v>8_40-45</v>
      </c>
      <c r="O2812" s="17" t="str">
        <f t="shared" si="269"/>
        <v>4_40-50</v>
      </c>
      <c r="P2812" s="17" t="str">
        <f t="shared" si="270"/>
        <v>04_40-50</v>
      </c>
      <c r="Q2812" s="9" t="s">
        <v>1001</v>
      </c>
      <c r="R2812" s="9" t="s">
        <v>954</v>
      </c>
      <c r="S2812" s="9">
        <f t="shared" si="267"/>
        <v>16521600</v>
      </c>
      <c r="T2812" s="9">
        <f t="shared" si="271"/>
        <v>228515</v>
      </c>
    </row>
    <row r="2813" spans="1:20" ht="14.45" x14ac:dyDescent="0.3">
      <c r="A2813" s="104">
        <v>1883</v>
      </c>
      <c r="B2813" s="9" t="s">
        <v>15</v>
      </c>
      <c r="C2813" s="9" t="s">
        <v>426</v>
      </c>
      <c r="D2813" s="9" t="s">
        <v>224</v>
      </c>
      <c r="E2813" s="9" t="s">
        <v>227</v>
      </c>
      <c r="F2813" s="9" t="s">
        <v>1</v>
      </c>
      <c r="G2813" s="9" t="s">
        <v>97</v>
      </c>
      <c r="H2813" s="9" t="s">
        <v>2</v>
      </c>
      <c r="I2813" s="9">
        <v>15</v>
      </c>
      <c r="J2813" s="9" t="s">
        <v>8</v>
      </c>
      <c r="L2813" s="9" t="s">
        <v>50</v>
      </c>
      <c r="M2813" s="9">
        <v>39475</v>
      </c>
      <c r="N2813" s="17" t="str">
        <f t="shared" si="268"/>
        <v>7_35-40</v>
      </c>
      <c r="O2813" s="17" t="str">
        <f t="shared" si="269"/>
        <v>3_30-40</v>
      </c>
      <c r="P2813" s="17" t="str">
        <f t="shared" si="270"/>
        <v>03_30-40</v>
      </c>
      <c r="Q2813" s="9" t="s">
        <v>1001</v>
      </c>
      <c r="R2813" s="9" t="s">
        <v>954</v>
      </c>
      <c r="S2813" s="9">
        <f t="shared" si="267"/>
        <v>74331425</v>
      </c>
      <c r="T2813" s="9">
        <f t="shared" si="271"/>
        <v>1028097</v>
      </c>
    </row>
    <row r="2814" spans="1:20" ht="14.45" x14ac:dyDescent="0.3">
      <c r="A2814" s="104">
        <v>245</v>
      </c>
      <c r="B2814" s="9" t="s">
        <v>15</v>
      </c>
      <c r="C2814" s="9" t="s">
        <v>319</v>
      </c>
      <c r="D2814" s="9" t="s">
        <v>224</v>
      </c>
      <c r="E2814" s="9" t="s">
        <v>227</v>
      </c>
      <c r="F2814" s="9" t="s">
        <v>5</v>
      </c>
      <c r="G2814" s="9" t="s">
        <v>182</v>
      </c>
      <c r="H2814" s="9" t="s">
        <v>2</v>
      </c>
      <c r="I2814" s="9">
        <v>15</v>
      </c>
      <c r="J2814" s="9" t="s">
        <v>8</v>
      </c>
      <c r="L2814" s="9" t="s">
        <v>50</v>
      </c>
      <c r="M2814" s="9">
        <v>50645</v>
      </c>
      <c r="N2814" s="17" t="str">
        <f t="shared" si="268"/>
        <v>10_50-55</v>
      </c>
      <c r="O2814" s="17" t="str">
        <f t="shared" si="269"/>
        <v>5_50-60</v>
      </c>
      <c r="P2814" s="17" t="str">
        <f t="shared" si="270"/>
        <v>05_50-60</v>
      </c>
      <c r="Q2814" s="9" t="s">
        <v>1001</v>
      </c>
      <c r="R2814" s="9" t="s">
        <v>954</v>
      </c>
      <c r="S2814" s="9">
        <f t="shared" si="267"/>
        <v>12408025</v>
      </c>
      <c r="T2814" s="9">
        <f t="shared" si="271"/>
        <v>171619</v>
      </c>
    </row>
    <row r="2815" spans="1:20" ht="14.45" x14ac:dyDescent="0.3">
      <c r="A2815" s="104">
        <v>264</v>
      </c>
      <c r="B2815" s="9" t="s">
        <v>15</v>
      </c>
      <c r="C2815" s="9" t="s">
        <v>605</v>
      </c>
      <c r="D2815" s="9" t="s">
        <v>222</v>
      </c>
      <c r="E2815" s="9" t="s">
        <v>227</v>
      </c>
      <c r="F2815" s="9" t="s">
        <v>5</v>
      </c>
      <c r="G2815" s="9" t="s">
        <v>182</v>
      </c>
      <c r="H2815" s="9" t="s">
        <v>367</v>
      </c>
      <c r="I2815" s="9">
        <v>17</v>
      </c>
      <c r="J2815" s="9" t="s">
        <v>8</v>
      </c>
      <c r="L2815" s="9" t="s">
        <v>50</v>
      </c>
      <c r="M2815" s="9">
        <v>59868</v>
      </c>
      <c r="N2815" s="17" t="str">
        <f t="shared" si="268"/>
        <v>11_55-60</v>
      </c>
      <c r="O2815" s="17" t="str">
        <f t="shared" si="269"/>
        <v>5_50-60</v>
      </c>
      <c r="P2815" s="17" t="str">
        <f t="shared" si="270"/>
        <v>05_50-60</v>
      </c>
      <c r="Q2815" s="9" t="s">
        <v>1001</v>
      </c>
      <c r="R2815" s="9" t="s">
        <v>954</v>
      </c>
      <c r="S2815" s="9">
        <f t="shared" si="267"/>
        <v>15805152</v>
      </c>
      <c r="T2815" s="9">
        <f t="shared" si="271"/>
        <v>218605</v>
      </c>
    </row>
    <row r="2816" spans="1:20" ht="14.45" x14ac:dyDescent="0.3">
      <c r="A2816" s="104">
        <v>36</v>
      </c>
      <c r="B2816" s="9" t="s">
        <v>15</v>
      </c>
      <c r="C2816" s="9" t="s">
        <v>317</v>
      </c>
      <c r="D2816" s="9" t="s">
        <v>224</v>
      </c>
      <c r="E2816" s="9" t="s">
        <v>227</v>
      </c>
      <c r="F2816" s="9" t="s">
        <v>5</v>
      </c>
      <c r="G2816" s="9" t="s">
        <v>93</v>
      </c>
      <c r="H2816" s="9" t="s">
        <v>2</v>
      </c>
      <c r="I2816" s="9">
        <v>17</v>
      </c>
      <c r="J2816" s="9" t="s">
        <v>8</v>
      </c>
      <c r="L2816" s="9" t="s">
        <v>50</v>
      </c>
      <c r="M2816" s="9">
        <v>77733</v>
      </c>
      <c r="N2816" s="17" t="str">
        <f t="shared" si="268"/>
        <v>15_75-80</v>
      </c>
      <c r="O2816" s="17" t="str">
        <f t="shared" si="269"/>
        <v>7_70-80</v>
      </c>
      <c r="P2816" s="17" t="str">
        <f t="shared" si="270"/>
        <v>07_70-80</v>
      </c>
      <c r="Q2816" s="9" t="s">
        <v>1001</v>
      </c>
      <c r="R2816" s="9" t="s">
        <v>954</v>
      </c>
      <c r="S2816" s="9">
        <f t="shared" si="267"/>
        <v>2798388</v>
      </c>
      <c r="T2816" s="9">
        <f t="shared" si="271"/>
        <v>38705</v>
      </c>
    </row>
    <row r="2817" spans="1:20" ht="14.45" x14ac:dyDescent="0.3">
      <c r="A2817" s="104">
        <v>3</v>
      </c>
      <c r="B2817" s="9" t="s">
        <v>15</v>
      </c>
      <c r="C2817" s="9" t="s">
        <v>83</v>
      </c>
      <c r="D2817" s="9" t="s">
        <v>228</v>
      </c>
      <c r="E2817" s="9" t="s">
        <v>223</v>
      </c>
      <c r="F2817" s="9" t="s">
        <v>5</v>
      </c>
      <c r="G2817" s="9" t="s">
        <v>67</v>
      </c>
      <c r="H2817" s="9" t="s">
        <v>2</v>
      </c>
      <c r="I2817" s="9">
        <v>14</v>
      </c>
      <c r="J2817" s="9" t="s">
        <v>8</v>
      </c>
      <c r="K2817" s="9" t="s">
        <v>7</v>
      </c>
      <c r="L2817" s="9" t="s">
        <v>50</v>
      </c>
      <c r="M2817" s="9">
        <v>43133</v>
      </c>
      <c r="N2817" s="17" t="str">
        <f t="shared" si="268"/>
        <v>8_40-45</v>
      </c>
      <c r="O2817" s="17" t="str">
        <f t="shared" si="269"/>
        <v>4_40-50</v>
      </c>
      <c r="P2817" s="17" t="str">
        <f t="shared" si="270"/>
        <v>04_40-50</v>
      </c>
      <c r="Q2817" s="9" t="s">
        <v>1001</v>
      </c>
      <c r="R2817" s="9" t="s">
        <v>954</v>
      </c>
      <c r="S2817" s="9">
        <f t="shared" si="267"/>
        <v>129399</v>
      </c>
      <c r="T2817" s="9">
        <f t="shared" si="271"/>
        <v>1790</v>
      </c>
    </row>
    <row r="2818" spans="1:20" ht="14.45" x14ac:dyDescent="0.3">
      <c r="A2818" s="104">
        <v>40</v>
      </c>
      <c r="B2818" s="9" t="s">
        <v>15</v>
      </c>
      <c r="C2818" s="9" t="s">
        <v>606</v>
      </c>
      <c r="D2818" s="9" t="s">
        <v>228</v>
      </c>
      <c r="E2818" s="9" t="s">
        <v>223</v>
      </c>
      <c r="F2818" s="9" t="s">
        <v>5</v>
      </c>
      <c r="G2818" s="9" t="s">
        <v>518</v>
      </c>
      <c r="H2818" s="9" t="s">
        <v>2</v>
      </c>
      <c r="I2818" s="9">
        <v>14</v>
      </c>
      <c r="J2818" s="9" t="s">
        <v>8</v>
      </c>
      <c r="K2818" s="9" t="s">
        <v>7</v>
      </c>
      <c r="L2818" s="9" t="s">
        <v>50</v>
      </c>
      <c r="M2818" s="9">
        <v>89684</v>
      </c>
      <c r="N2818" s="17" t="str">
        <f t="shared" si="268"/>
        <v>17_85-90</v>
      </c>
      <c r="O2818" s="17" t="str">
        <f t="shared" si="269"/>
        <v>8_80-90</v>
      </c>
      <c r="P2818" s="17" t="str">
        <f t="shared" si="270"/>
        <v>08_80&gt;</v>
      </c>
      <c r="Q2818" s="9" t="s">
        <v>1001</v>
      </c>
      <c r="R2818" s="9" t="s">
        <v>954</v>
      </c>
      <c r="S2818" s="9">
        <f t="shared" si="267"/>
        <v>3587360</v>
      </c>
      <c r="T2818" s="9">
        <f t="shared" si="271"/>
        <v>49618</v>
      </c>
    </row>
    <row r="2819" spans="1:20" ht="14.45" x14ac:dyDescent="0.3">
      <c r="A2819" s="104">
        <v>2</v>
      </c>
      <c r="B2819" s="9" t="s">
        <v>15</v>
      </c>
      <c r="C2819" s="9" t="s">
        <v>625</v>
      </c>
      <c r="D2819" s="9" t="s">
        <v>224</v>
      </c>
      <c r="E2819" s="9" t="s">
        <v>223</v>
      </c>
      <c r="F2819" s="9" t="s">
        <v>5</v>
      </c>
      <c r="G2819" s="9" t="s">
        <v>518</v>
      </c>
      <c r="H2819" s="9" t="s">
        <v>2</v>
      </c>
      <c r="I2819" s="9">
        <v>15</v>
      </c>
      <c r="J2819" s="9" t="s">
        <v>8</v>
      </c>
      <c r="K2819" s="9" t="s">
        <v>7</v>
      </c>
      <c r="L2819" s="9" t="s">
        <v>50</v>
      </c>
      <c r="M2819" s="9">
        <v>93943</v>
      </c>
      <c r="N2819" s="17" t="str">
        <f t="shared" si="268"/>
        <v>18_90-95</v>
      </c>
      <c r="O2819" s="17" t="str">
        <f t="shared" si="269"/>
        <v>9_90-100</v>
      </c>
      <c r="P2819" s="17" t="str">
        <f t="shared" si="270"/>
        <v>08_80&gt;</v>
      </c>
      <c r="Q2819" s="9" t="s">
        <v>1001</v>
      </c>
      <c r="R2819" s="9" t="s">
        <v>954</v>
      </c>
      <c r="S2819" s="9">
        <f t="shared" ref="S2819:S2882" si="272">M2819*A2819</f>
        <v>187886</v>
      </c>
      <c r="T2819" s="9">
        <f t="shared" si="271"/>
        <v>2599</v>
      </c>
    </row>
    <row r="2820" spans="1:20" ht="14.45" x14ac:dyDescent="0.3">
      <c r="A2820" s="104">
        <v>10</v>
      </c>
      <c r="B2820" s="9" t="s">
        <v>15</v>
      </c>
      <c r="C2820" s="9" t="s">
        <v>769</v>
      </c>
      <c r="D2820" s="9" t="s">
        <v>225</v>
      </c>
      <c r="E2820" s="9" t="s">
        <v>223</v>
      </c>
      <c r="F2820" s="9" t="s">
        <v>5</v>
      </c>
      <c r="G2820" s="9" t="s">
        <v>350</v>
      </c>
      <c r="H2820" s="9" t="s">
        <v>112</v>
      </c>
      <c r="I2820" s="9">
        <v>15</v>
      </c>
      <c r="J2820" s="9" t="s">
        <v>8</v>
      </c>
      <c r="K2820" s="9" t="s">
        <v>7</v>
      </c>
      <c r="L2820" s="9" t="s">
        <v>50</v>
      </c>
      <c r="M2820" s="9">
        <v>163312</v>
      </c>
      <c r="N2820" s="17" t="str">
        <f t="shared" si="268"/>
        <v>32_160-165</v>
      </c>
      <c r="O2820" s="17" t="str">
        <f t="shared" si="269"/>
        <v>16_160-170</v>
      </c>
      <c r="P2820" s="17" t="str">
        <f t="shared" si="270"/>
        <v>08_80&gt;</v>
      </c>
      <c r="Q2820" s="9" t="s">
        <v>1001</v>
      </c>
      <c r="R2820" s="9" t="s">
        <v>954</v>
      </c>
      <c r="S2820" s="9">
        <f t="shared" si="272"/>
        <v>1633120</v>
      </c>
      <c r="T2820" s="9">
        <f t="shared" si="271"/>
        <v>22588</v>
      </c>
    </row>
    <row r="2821" spans="1:20" ht="14.45" x14ac:dyDescent="0.3">
      <c r="A2821" s="104">
        <v>10</v>
      </c>
      <c r="B2821" s="9" t="s">
        <v>15</v>
      </c>
      <c r="C2821" s="9" t="s">
        <v>626</v>
      </c>
      <c r="D2821" s="9" t="s">
        <v>228</v>
      </c>
      <c r="E2821" s="9" t="s">
        <v>223</v>
      </c>
      <c r="F2821" s="9" t="s">
        <v>5</v>
      </c>
      <c r="G2821" s="9" t="s">
        <v>518</v>
      </c>
      <c r="H2821" s="9" t="s">
        <v>2</v>
      </c>
      <c r="I2821" s="9">
        <v>14</v>
      </c>
      <c r="J2821" s="9" t="s">
        <v>55</v>
      </c>
      <c r="K2821" s="9" t="s">
        <v>7</v>
      </c>
      <c r="L2821" s="9" t="s">
        <v>50</v>
      </c>
      <c r="M2821" s="9">
        <v>194220</v>
      </c>
      <c r="N2821" s="17" t="str">
        <f t="shared" si="268"/>
        <v>38_190-195</v>
      </c>
      <c r="O2821" s="17" t="str">
        <f t="shared" si="269"/>
        <v>19_190-200</v>
      </c>
      <c r="P2821" s="17" t="str">
        <f t="shared" si="270"/>
        <v>08_80&gt;</v>
      </c>
      <c r="Q2821" s="9" t="s">
        <v>1001</v>
      </c>
      <c r="R2821" s="9" t="s">
        <v>954</v>
      </c>
      <c r="S2821" s="9">
        <f t="shared" si="272"/>
        <v>1942200</v>
      </c>
      <c r="T2821" s="9">
        <f t="shared" si="271"/>
        <v>26863</v>
      </c>
    </row>
    <row r="2822" spans="1:20" ht="14.45" x14ac:dyDescent="0.3">
      <c r="A2822" s="104">
        <v>16</v>
      </c>
      <c r="B2822" s="9" t="s">
        <v>15</v>
      </c>
      <c r="C2822" s="9" t="s">
        <v>770</v>
      </c>
      <c r="D2822" s="9" t="s">
        <v>225</v>
      </c>
      <c r="E2822" s="9" t="s">
        <v>223</v>
      </c>
      <c r="F2822" s="9" t="s">
        <v>5</v>
      </c>
      <c r="G2822" s="9" t="s">
        <v>75</v>
      </c>
      <c r="H2822" s="9" t="s">
        <v>112</v>
      </c>
      <c r="I2822" s="9">
        <v>15</v>
      </c>
      <c r="J2822" s="9" t="s">
        <v>52</v>
      </c>
      <c r="K2822" s="9" t="s">
        <v>7</v>
      </c>
      <c r="L2822" s="9" t="s">
        <v>50</v>
      </c>
      <c r="M2822" s="9">
        <v>149190</v>
      </c>
      <c r="N2822" s="17" t="str">
        <f t="shared" si="268"/>
        <v>29_145-150</v>
      </c>
      <c r="O2822" s="17" t="str">
        <f t="shared" si="269"/>
        <v>14_140-150</v>
      </c>
      <c r="P2822" s="17" t="str">
        <f t="shared" si="270"/>
        <v>08_80&gt;</v>
      </c>
      <c r="Q2822" s="9" t="s">
        <v>1001</v>
      </c>
      <c r="R2822" s="9" t="s">
        <v>954</v>
      </c>
      <c r="S2822" s="9">
        <f t="shared" si="272"/>
        <v>2387040</v>
      </c>
      <c r="T2822" s="9">
        <f t="shared" si="271"/>
        <v>33016</v>
      </c>
    </row>
    <row r="2823" spans="1:20" ht="14.45" x14ac:dyDescent="0.3">
      <c r="A2823" s="104">
        <v>131</v>
      </c>
      <c r="B2823" s="9" t="s">
        <v>15</v>
      </c>
      <c r="C2823" s="9" t="s">
        <v>463</v>
      </c>
      <c r="D2823" s="9" t="s">
        <v>228</v>
      </c>
      <c r="E2823" s="9" t="s">
        <v>223</v>
      </c>
      <c r="F2823" s="9" t="s">
        <v>1</v>
      </c>
      <c r="G2823" s="9" t="s">
        <v>303</v>
      </c>
      <c r="H2823" s="9" t="s">
        <v>2</v>
      </c>
      <c r="I2823" s="9">
        <v>14</v>
      </c>
      <c r="J2823" s="9" t="s">
        <v>8</v>
      </c>
      <c r="K2823" s="9" t="s">
        <v>7</v>
      </c>
      <c r="L2823" s="9" t="s">
        <v>50</v>
      </c>
      <c r="M2823" s="9">
        <v>86042</v>
      </c>
      <c r="N2823" s="17" t="str">
        <f t="shared" si="268"/>
        <v>17_85-90</v>
      </c>
      <c r="O2823" s="17" t="str">
        <f t="shared" si="269"/>
        <v>8_80-90</v>
      </c>
      <c r="P2823" s="17" t="str">
        <f t="shared" si="270"/>
        <v>08_80&gt;</v>
      </c>
      <c r="Q2823" s="9" t="s">
        <v>1001</v>
      </c>
      <c r="R2823" s="9" t="s">
        <v>954</v>
      </c>
      <c r="S2823" s="9">
        <f t="shared" si="272"/>
        <v>11271502</v>
      </c>
      <c r="T2823" s="9">
        <f t="shared" si="271"/>
        <v>155899</v>
      </c>
    </row>
    <row r="2824" spans="1:20" ht="14.45" x14ac:dyDescent="0.3">
      <c r="A2824" s="104">
        <v>17</v>
      </c>
      <c r="B2824" s="9" t="s">
        <v>15</v>
      </c>
      <c r="C2824" s="9" t="s">
        <v>499</v>
      </c>
      <c r="D2824" s="9" t="s">
        <v>228</v>
      </c>
      <c r="E2824" s="9" t="s">
        <v>223</v>
      </c>
      <c r="F2824" s="9" t="s">
        <v>5</v>
      </c>
      <c r="G2824" s="9" t="s">
        <v>182</v>
      </c>
      <c r="H2824" s="9" t="s">
        <v>2</v>
      </c>
      <c r="I2824" s="9">
        <v>14</v>
      </c>
      <c r="J2824" s="9" t="s">
        <v>8</v>
      </c>
      <c r="K2824" s="9" t="s">
        <v>7</v>
      </c>
      <c r="L2824" s="9" t="s">
        <v>50</v>
      </c>
      <c r="M2824" s="9">
        <v>82004</v>
      </c>
      <c r="N2824" s="17" t="str">
        <f t="shared" si="268"/>
        <v>16_80-85</v>
      </c>
      <c r="O2824" s="17" t="str">
        <f t="shared" si="269"/>
        <v>8_80-90</v>
      </c>
      <c r="P2824" s="17" t="str">
        <f t="shared" si="270"/>
        <v>08_80&gt;</v>
      </c>
      <c r="Q2824" s="9" t="s">
        <v>1001</v>
      </c>
      <c r="R2824" s="9" t="s">
        <v>954</v>
      </c>
      <c r="S2824" s="9">
        <f t="shared" si="272"/>
        <v>1394068</v>
      </c>
      <c r="T2824" s="9">
        <f t="shared" si="271"/>
        <v>19282</v>
      </c>
    </row>
    <row r="2825" spans="1:20" ht="14.45" x14ac:dyDescent="0.3">
      <c r="A2825" s="104">
        <v>16</v>
      </c>
      <c r="B2825" s="9" t="s">
        <v>15</v>
      </c>
      <c r="C2825" s="9" t="s">
        <v>607</v>
      </c>
      <c r="D2825" s="9" t="s">
        <v>228</v>
      </c>
      <c r="E2825" s="9" t="s">
        <v>223</v>
      </c>
      <c r="F2825" s="9" t="s">
        <v>5</v>
      </c>
      <c r="G2825" s="9" t="s">
        <v>518</v>
      </c>
      <c r="H2825" s="9" t="s">
        <v>2</v>
      </c>
      <c r="I2825" s="9">
        <v>14</v>
      </c>
      <c r="J2825" s="9" t="s">
        <v>8</v>
      </c>
      <c r="K2825" s="9" t="s">
        <v>7</v>
      </c>
      <c r="L2825" s="9" t="s">
        <v>50</v>
      </c>
      <c r="M2825" s="9">
        <v>89132</v>
      </c>
      <c r="N2825" s="17" t="str">
        <f t="shared" si="268"/>
        <v>17_85-90</v>
      </c>
      <c r="O2825" s="17" t="str">
        <f t="shared" si="269"/>
        <v>8_80-90</v>
      </c>
      <c r="P2825" s="17" t="str">
        <f t="shared" si="270"/>
        <v>08_80&gt;</v>
      </c>
      <c r="Q2825" s="9" t="s">
        <v>1001</v>
      </c>
      <c r="R2825" s="9" t="s">
        <v>954</v>
      </c>
      <c r="S2825" s="9">
        <f t="shared" si="272"/>
        <v>1426112</v>
      </c>
      <c r="T2825" s="9">
        <f t="shared" si="271"/>
        <v>19725</v>
      </c>
    </row>
    <row r="2826" spans="1:20" ht="14.45" x14ac:dyDescent="0.3">
      <c r="A2826" s="104">
        <v>173</v>
      </c>
      <c r="B2826" s="9" t="s">
        <v>15</v>
      </c>
      <c r="C2826" s="9" t="s">
        <v>772</v>
      </c>
      <c r="D2826" s="9" t="s">
        <v>225</v>
      </c>
      <c r="E2826" s="9" t="s">
        <v>223</v>
      </c>
      <c r="F2826" s="9" t="s">
        <v>5</v>
      </c>
      <c r="G2826" s="9" t="s">
        <v>350</v>
      </c>
      <c r="H2826" s="9" t="s">
        <v>112</v>
      </c>
      <c r="I2826" s="9">
        <v>15</v>
      </c>
      <c r="J2826" s="9" t="s">
        <v>8</v>
      </c>
      <c r="K2826" s="9" t="s">
        <v>7</v>
      </c>
      <c r="L2826" s="9" t="s">
        <v>50</v>
      </c>
      <c r="M2826" s="9">
        <v>89990</v>
      </c>
      <c r="N2826" s="17" t="str">
        <f t="shared" si="268"/>
        <v>17_85-90</v>
      </c>
      <c r="O2826" s="17" t="str">
        <f t="shared" si="269"/>
        <v>8_80-90</v>
      </c>
      <c r="P2826" s="17" t="str">
        <f t="shared" si="270"/>
        <v>08_80&gt;</v>
      </c>
      <c r="Q2826" s="9" t="s">
        <v>1001</v>
      </c>
      <c r="R2826" s="9" t="s">
        <v>954</v>
      </c>
      <c r="S2826" s="9">
        <f t="shared" si="272"/>
        <v>15568270</v>
      </c>
      <c r="T2826" s="9">
        <f t="shared" si="271"/>
        <v>215329</v>
      </c>
    </row>
    <row r="2827" spans="1:20" ht="14.45" x14ac:dyDescent="0.3">
      <c r="A2827" s="103">
        <v>29</v>
      </c>
      <c r="B2827" s="9" t="s">
        <v>16</v>
      </c>
      <c r="C2827" s="9" t="s">
        <v>559</v>
      </c>
      <c r="D2827" s="9" t="s">
        <v>225</v>
      </c>
      <c r="E2827" s="9" t="s">
        <v>223</v>
      </c>
      <c r="F2827" s="9" t="s">
        <v>1</v>
      </c>
      <c r="G2827" s="9" t="s">
        <v>1000</v>
      </c>
      <c r="H2827" s="9" t="s">
        <v>828</v>
      </c>
      <c r="I2827" s="9">
        <v>15</v>
      </c>
      <c r="J2827" s="9" t="s">
        <v>8</v>
      </c>
      <c r="L2827" s="9" t="s">
        <v>50</v>
      </c>
      <c r="M2827" s="9">
        <v>105282</v>
      </c>
      <c r="N2827" s="17" t="str">
        <f t="shared" si="268"/>
        <v>21_105-110</v>
      </c>
      <c r="O2827" s="17" t="str">
        <f t="shared" si="269"/>
        <v>10_100-110</v>
      </c>
      <c r="P2827" s="17" t="str">
        <f t="shared" si="270"/>
        <v>08_80&gt;</v>
      </c>
      <c r="Q2827" s="9" t="s">
        <v>1001</v>
      </c>
      <c r="R2827" s="9" t="s">
        <v>954</v>
      </c>
      <c r="S2827" s="9">
        <f t="shared" si="272"/>
        <v>3053178</v>
      </c>
      <c r="T2827" s="9">
        <f t="shared" si="271"/>
        <v>42229</v>
      </c>
    </row>
    <row r="2828" spans="1:20" ht="14.45" x14ac:dyDescent="0.3">
      <c r="A2828" s="104">
        <v>28</v>
      </c>
      <c r="B2828" s="9" t="s">
        <v>16</v>
      </c>
      <c r="C2828" s="9" t="s">
        <v>384</v>
      </c>
      <c r="D2828" s="9" t="s">
        <v>225</v>
      </c>
      <c r="E2828" s="9" t="s">
        <v>223</v>
      </c>
      <c r="F2828" s="9" t="s">
        <v>1</v>
      </c>
      <c r="G2828" s="9" t="s">
        <v>1000</v>
      </c>
      <c r="H2828" s="9" t="s">
        <v>221</v>
      </c>
      <c r="I2828" s="9">
        <v>15</v>
      </c>
      <c r="J2828" s="9" t="s">
        <v>55</v>
      </c>
      <c r="L2828" s="9" t="s">
        <v>50</v>
      </c>
      <c r="M2828" s="9">
        <v>72485</v>
      </c>
      <c r="N2828" s="17" t="str">
        <f t="shared" si="268"/>
        <v>14_70-75</v>
      </c>
      <c r="O2828" s="17" t="str">
        <f t="shared" si="269"/>
        <v>7_70-80</v>
      </c>
      <c r="P2828" s="17" t="str">
        <f t="shared" si="270"/>
        <v>07_70-80</v>
      </c>
      <c r="Q2828" s="9" t="s">
        <v>1001</v>
      </c>
      <c r="R2828" s="9" t="s">
        <v>954</v>
      </c>
      <c r="S2828" s="9">
        <f t="shared" si="272"/>
        <v>2029580</v>
      </c>
      <c r="T2828" s="9">
        <f t="shared" si="271"/>
        <v>28072</v>
      </c>
    </row>
    <row r="2829" spans="1:20" ht="14.45" x14ac:dyDescent="0.3">
      <c r="A2829" s="104">
        <v>7</v>
      </c>
      <c r="B2829" s="9" t="s">
        <v>16</v>
      </c>
      <c r="C2829" s="9" t="s">
        <v>433</v>
      </c>
      <c r="D2829" s="9" t="s">
        <v>225</v>
      </c>
      <c r="E2829" s="9" t="s">
        <v>223</v>
      </c>
      <c r="F2829" s="9" t="s">
        <v>5</v>
      </c>
      <c r="G2829" s="9" t="s">
        <v>350</v>
      </c>
      <c r="H2829" s="9" t="s">
        <v>342</v>
      </c>
      <c r="I2829" s="9">
        <v>15</v>
      </c>
      <c r="J2829" s="9" t="s">
        <v>8</v>
      </c>
      <c r="L2829" s="9" t="s">
        <v>50</v>
      </c>
      <c r="M2829" s="9">
        <v>182899</v>
      </c>
      <c r="N2829" s="17" t="str">
        <f t="shared" si="268"/>
        <v>36_180-185</v>
      </c>
      <c r="O2829" s="17" t="str">
        <f t="shared" si="269"/>
        <v>18_180-190</v>
      </c>
      <c r="P2829" s="17" t="str">
        <f t="shared" si="270"/>
        <v>08_80&gt;</v>
      </c>
      <c r="Q2829" s="9" t="s">
        <v>1001</v>
      </c>
      <c r="R2829" s="9" t="s">
        <v>954</v>
      </c>
      <c r="S2829" s="9">
        <f t="shared" si="272"/>
        <v>1280293</v>
      </c>
      <c r="T2829" s="9">
        <f t="shared" si="271"/>
        <v>17708</v>
      </c>
    </row>
    <row r="2830" spans="1:20" ht="14.45" x14ac:dyDescent="0.3">
      <c r="A2830" s="104">
        <v>2</v>
      </c>
      <c r="B2830" s="9" t="s">
        <v>16</v>
      </c>
      <c r="C2830" s="9" t="s">
        <v>946</v>
      </c>
      <c r="D2830" s="9" t="s">
        <v>225</v>
      </c>
      <c r="E2830" s="9" t="s">
        <v>223</v>
      </c>
      <c r="F2830" s="9" t="s">
        <v>5</v>
      </c>
      <c r="G2830" s="9" t="s">
        <v>350</v>
      </c>
      <c r="H2830" s="9" t="s">
        <v>342</v>
      </c>
      <c r="I2830" s="9">
        <v>15</v>
      </c>
      <c r="J2830" s="9" t="s">
        <v>8</v>
      </c>
      <c r="K2830" s="9" t="s">
        <v>7</v>
      </c>
      <c r="L2830" s="9" t="s">
        <v>50</v>
      </c>
      <c r="M2830" s="9">
        <v>168300</v>
      </c>
      <c r="N2830" s="17" t="str">
        <f t="shared" si="268"/>
        <v>33_165-170</v>
      </c>
      <c r="O2830" s="17" t="str">
        <f t="shared" si="269"/>
        <v>16_160-170</v>
      </c>
      <c r="P2830" s="17" t="str">
        <f t="shared" si="270"/>
        <v>08_80&gt;</v>
      </c>
      <c r="Q2830" s="9" t="s">
        <v>1001</v>
      </c>
      <c r="R2830" s="9" t="s">
        <v>954</v>
      </c>
      <c r="S2830" s="9">
        <f t="shared" si="272"/>
        <v>336600</v>
      </c>
      <c r="T2830" s="9">
        <f t="shared" si="271"/>
        <v>4656</v>
      </c>
    </row>
    <row r="2831" spans="1:20" ht="14.45" x14ac:dyDescent="0.3">
      <c r="A2831" s="104">
        <v>55</v>
      </c>
      <c r="B2831" s="9" t="s">
        <v>16</v>
      </c>
      <c r="C2831" s="9" t="s">
        <v>774</v>
      </c>
      <c r="D2831" s="9" t="s">
        <v>225</v>
      </c>
      <c r="E2831" s="9" t="s">
        <v>223</v>
      </c>
      <c r="F2831" s="9" t="s">
        <v>5</v>
      </c>
      <c r="G2831" s="9" t="s">
        <v>350</v>
      </c>
      <c r="H2831" s="9" t="s">
        <v>775</v>
      </c>
      <c r="I2831" s="9">
        <v>15</v>
      </c>
      <c r="J2831" s="9" t="s">
        <v>52</v>
      </c>
      <c r="L2831" s="9" t="s">
        <v>50</v>
      </c>
      <c r="M2831" s="9">
        <v>230829</v>
      </c>
      <c r="N2831" s="17" t="str">
        <f t="shared" si="268"/>
        <v>46_230-235</v>
      </c>
      <c r="O2831" s="17" t="str">
        <f t="shared" si="269"/>
        <v>23_230-240</v>
      </c>
      <c r="P2831" s="17" t="str">
        <f t="shared" si="270"/>
        <v>08_80&gt;</v>
      </c>
      <c r="Q2831" s="9" t="s">
        <v>1001</v>
      </c>
      <c r="R2831" s="9" t="s">
        <v>954</v>
      </c>
      <c r="S2831" s="9">
        <f t="shared" si="272"/>
        <v>12695595</v>
      </c>
      <c r="T2831" s="9">
        <f t="shared" si="271"/>
        <v>175596</v>
      </c>
    </row>
    <row r="2832" spans="1:20" ht="14.45" x14ac:dyDescent="0.3">
      <c r="A2832" s="104">
        <v>2</v>
      </c>
      <c r="B2832" s="9" t="s">
        <v>16</v>
      </c>
      <c r="C2832" s="9" t="s">
        <v>476</v>
      </c>
      <c r="D2832" s="9" t="s">
        <v>225</v>
      </c>
      <c r="E2832" s="9" t="s">
        <v>223</v>
      </c>
      <c r="F2832" s="9" t="s">
        <v>5</v>
      </c>
      <c r="G2832" s="9" t="s">
        <v>350</v>
      </c>
      <c r="H2832" s="9" t="s">
        <v>342</v>
      </c>
      <c r="I2832" s="9">
        <v>17</v>
      </c>
      <c r="J2832" s="9" t="s">
        <v>52</v>
      </c>
      <c r="L2832" s="9" t="s">
        <v>50</v>
      </c>
      <c r="M2832" s="9">
        <v>266400</v>
      </c>
      <c r="N2832" s="17" t="str">
        <f t="shared" si="268"/>
        <v>53_265-270</v>
      </c>
      <c r="O2832" s="17" t="str">
        <f t="shared" si="269"/>
        <v>26_260-270</v>
      </c>
      <c r="P2832" s="17" t="str">
        <f t="shared" si="270"/>
        <v>08_80&gt;</v>
      </c>
      <c r="Q2832" s="9" t="s">
        <v>1001</v>
      </c>
      <c r="R2832" s="9" t="s">
        <v>954</v>
      </c>
      <c r="S2832" s="9">
        <f t="shared" si="272"/>
        <v>532800</v>
      </c>
      <c r="T2832" s="9">
        <f t="shared" si="271"/>
        <v>7369</v>
      </c>
    </row>
    <row r="2833" spans="1:20" ht="14.45" x14ac:dyDescent="0.3">
      <c r="A2833" s="104">
        <v>2</v>
      </c>
      <c r="B2833" s="9" t="s">
        <v>16</v>
      </c>
      <c r="C2833" s="9" t="s">
        <v>377</v>
      </c>
      <c r="D2833" s="9" t="s">
        <v>225</v>
      </c>
      <c r="E2833" s="9" t="s">
        <v>223</v>
      </c>
      <c r="F2833" s="9" t="s">
        <v>5</v>
      </c>
      <c r="G2833" s="9" t="s">
        <v>350</v>
      </c>
      <c r="H2833" s="9" t="s">
        <v>118</v>
      </c>
      <c r="I2833" s="9">
        <v>17</v>
      </c>
      <c r="J2833" s="9" t="s">
        <v>52</v>
      </c>
      <c r="L2833" s="9" t="s">
        <v>50</v>
      </c>
      <c r="M2833" s="9">
        <v>125657</v>
      </c>
      <c r="N2833" s="17" t="str">
        <f t="shared" si="268"/>
        <v>25_125-130</v>
      </c>
      <c r="O2833" s="17" t="str">
        <f t="shared" si="269"/>
        <v>12_120-130</v>
      </c>
      <c r="P2833" s="17" t="str">
        <f t="shared" si="270"/>
        <v>08_80&gt;</v>
      </c>
      <c r="Q2833" s="9" t="s">
        <v>1001</v>
      </c>
      <c r="R2833" s="9" t="s">
        <v>954</v>
      </c>
      <c r="S2833" s="9">
        <f t="shared" si="272"/>
        <v>251314</v>
      </c>
      <c r="T2833" s="9">
        <f t="shared" si="271"/>
        <v>3476</v>
      </c>
    </row>
    <row r="2834" spans="1:20" ht="14.45" x14ac:dyDescent="0.3">
      <c r="A2834" s="104">
        <v>34</v>
      </c>
      <c r="B2834" s="9" t="s">
        <v>16</v>
      </c>
      <c r="C2834" s="9" t="s">
        <v>1052</v>
      </c>
      <c r="D2834" s="9" t="s">
        <v>225</v>
      </c>
      <c r="E2834" s="9" t="s">
        <v>223</v>
      </c>
      <c r="F2834" s="9" t="s">
        <v>5</v>
      </c>
      <c r="G2834" s="9" t="s">
        <v>350</v>
      </c>
      <c r="H2834" s="9" t="s">
        <v>112</v>
      </c>
      <c r="I2834" s="9">
        <v>15</v>
      </c>
      <c r="J2834" s="9" t="s">
        <v>8</v>
      </c>
      <c r="L2834" s="9" t="s">
        <v>50</v>
      </c>
      <c r="M2834" s="9">
        <v>69078</v>
      </c>
      <c r="N2834" s="17" t="str">
        <f t="shared" si="268"/>
        <v>13_65-70</v>
      </c>
      <c r="O2834" s="17" t="str">
        <f t="shared" si="269"/>
        <v>6_60-70</v>
      </c>
      <c r="P2834" s="17" t="str">
        <f t="shared" si="270"/>
        <v>06_60-70</v>
      </c>
      <c r="Q2834" s="9" t="s">
        <v>1001</v>
      </c>
      <c r="R2834" s="9" t="s">
        <v>954</v>
      </c>
      <c r="S2834" s="9">
        <f t="shared" si="272"/>
        <v>2348652</v>
      </c>
      <c r="T2834" s="9">
        <f t="shared" si="271"/>
        <v>32485</v>
      </c>
    </row>
    <row r="2835" spans="1:20" ht="14.45" x14ac:dyDescent="0.3">
      <c r="A2835" s="104">
        <v>545</v>
      </c>
      <c r="B2835" s="9" t="s">
        <v>16</v>
      </c>
      <c r="C2835" s="9" t="s">
        <v>1053</v>
      </c>
      <c r="D2835" s="9" t="s">
        <v>225</v>
      </c>
      <c r="E2835" s="9" t="s">
        <v>223</v>
      </c>
      <c r="F2835" s="9" t="s">
        <v>5</v>
      </c>
      <c r="G2835" s="9" t="s">
        <v>350</v>
      </c>
      <c r="H2835" s="9" t="s">
        <v>1054</v>
      </c>
      <c r="I2835" s="9">
        <v>15</v>
      </c>
      <c r="J2835" s="9" t="s">
        <v>8</v>
      </c>
      <c r="L2835" s="9" t="s">
        <v>50</v>
      </c>
      <c r="M2835" s="9">
        <v>78340</v>
      </c>
      <c r="N2835" s="17" t="str">
        <f t="shared" si="268"/>
        <v>15_75-80</v>
      </c>
      <c r="O2835" s="17" t="str">
        <f t="shared" si="269"/>
        <v>7_70-80</v>
      </c>
      <c r="P2835" s="17" t="str">
        <f t="shared" si="270"/>
        <v>07_70-80</v>
      </c>
      <c r="Q2835" s="9" t="s">
        <v>1001</v>
      </c>
      <c r="R2835" s="9" t="s">
        <v>954</v>
      </c>
      <c r="S2835" s="9">
        <f t="shared" si="272"/>
        <v>42695300</v>
      </c>
      <c r="T2835" s="9">
        <f t="shared" si="271"/>
        <v>590530</v>
      </c>
    </row>
    <row r="2836" spans="1:20" ht="14.45" x14ac:dyDescent="0.3">
      <c r="A2836" s="104">
        <v>11</v>
      </c>
      <c r="B2836" s="9" t="s">
        <v>16</v>
      </c>
      <c r="C2836" s="9" t="s">
        <v>1055</v>
      </c>
      <c r="D2836" s="9" t="s">
        <v>225</v>
      </c>
      <c r="E2836" s="9" t="s">
        <v>223</v>
      </c>
      <c r="F2836" s="9" t="s">
        <v>5</v>
      </c>
      <c r="G2836" s="9" t="s">
        <v>657</v>
      </c>
      <c r="H2836" s="9" t="s">
        <v>1056</v>
      </c>
      <c r="I2836" s="9">
        <v>15</v>
      </c>
      <c r="J2836" s="9" t="s">
        <v>52</v>
      </c>
      <c r="L2836" s="9" t="s">
        <v>50</v>
      </c>
      <c r="M2836" s="9">
        <v>234540</v>
      </c>
      <c r="N2836" s="17" t="str">
        <f t="shared" si="268"/>
        <v>46_230-235</v>
      </c>
      <c r="O2836" s="17" t="str">
        <f t="shared" si="269"/>
        <v>23_230-240</v>
      </c>
      <c r="P2836" s="17" t="str">
        <f t="shared" si="270"/>
        <v>08_80&gt;</v>
      </c>
      <c r="Q2836" s="9" t="s">
        <v>1001</v>
      </c>
      <c r="R2836" s="9" t="s">
        <v>954</v>
      </c>
      <c r="S2836" s="9">
        <f t="shared" si="272"/>
        <v>2579940</v>
      </c>
      <c r="T2836" s="9">
        <f t="shared" si="271"/>
        <v>35684</v>
      </c>
    </row>
    <row r="2837" spans="1:20" ht="14.45" x14ac:dyDescent="0.3">
      <c r="A2837" s="104">
        <v>503</v>
      </c>
      <c r="B2837" s="9" t="s">
        <v>16</v>
      </c>
      <c r="C2837" s="9" t="s">
        <v>385</v>
      </c>
      <c r="D2837" s="9" t="s">
        <v>228</v>
      </c>
      <c r="E2837" s="9" t="s">
        <v>223</v>
      </c>
      <c r="F2837" s="9" t="s">
        <v>5</v>
      </c>
      <c r="G2837" s="9" t="s">
        <v>169</v>
      </c>
      <c r="H2837" s="9" t="s">
        <v>2</v>
      </c>
      <c r="I2837" s="9">
        <v>14</v>
      </c>
      <c r="J2837" s="9" t="s">
        <v>8</v>
      </c>
      <c r="L2837" s="9" t="s">
        <v>50</v>
      </c>
      <c r="M2837" s="9">
        <v>57880</v>
      </c>
      <c r="N2837" s="17" t="str">
        <f t="shared" si="268"/>
        <v>11_55-60</v>
      </c>
      <c r="O2837" s="17" t="str">
        <f t="shared" si="269"/>
        <v>5_50-60</v>
      </c>
      <c r="P2837" s="17" t="str">
        <f t="shared" si="270"/>
        <v>05_50-60</v>
      </c>
      <c r="Q2837" s="9" t="s">
        <v>1001</v>
      </c>
      <c r="R2837" s="9" t="s">
        <v>954</v>
      </c>
      <c r="S2837" s="9">
        <f t="shared" si="272"/>
        <v>29113640</v>
      </c>
      <c r="T2837" s="9">
        <f t="shared" si="271"/>
        <v>402678</v>
      </c>
    </row>
    <row r="2838" spans="1:20" ht="14.45" x14ac:dyDescent="0.3">
      <c r="A2838" s="104">
        <v>34</v>
      </c>
      <c r="B2838" s="9" t="s">
        <v>16</v>
      </c>
      <c r="C2838" s="9" t="s">
        <v>561</v>
      </c>
      <c r="D2838" s="9" t="s">
        <v>228</v>
      </c>
      <c r="E2838" s="9" t="s">
        <v>223</v>
      </c>
      <c r="F2838" s="9" t="s">
        <v>5</v>
      </c>
      <c r="G2838" s="9" t="s">
        <v>518</v>
      </c>
      <c r="H2838" s="9" t="s">
        <v>2</v>
      </c>
      <c r="I2838" s="9">
        <v>14</v>
      </c>
      <c r="J2838" s="9" t="s">
        <v>8</v>
      </c>
      <c r="L2838" s="9" t="s">
        <v>50</v>
      </c>
      <c r="M2838" s="9">
        <v>68766</v>
      </c>
      <c r="N2838" s="17" t="str">
        <f t="shared" si="268"/>
        <v>13_65-70</v>
      </c>
      <c r="O2838" s="17" t="str">
        <f t="shared" si="269"/>
        <v>6_60-70</v>
      </c>
      <c r="P2838" s="17" t="str">
        <f t="shared" si="270"/>
        <v>06_60-70</v>
      </c>
      <c r="Q2838" s="9" t="s">
        <v>1001</v>
      </c>
      <c r="R2838" s="9" t="s">
        <v>954</v>
      </c>
      <c r="S2838" s="9">
        <f t="shared" si="272"/>
        <v>2338044</v>
      </c>
      <c r="T2838" s="9">
        <f t="shared" si="271"/>
        <v>32338</v>
      </c>
    </row>
    <row r="2839" spans="1:20" ht="14.45" x14ac:dyDescent="0.3">
      <c r="A2839" s="104">
        <v>19</v>
      </c>
      <c r="B2839" s="9" t="s">
        <v>16</v>
      </c>
      <c r="C2839" s="9" t="s">
        <v>948</v>
      </c>
      <c r="D2839" s="9" t="s">
        <v>228</v>
      </c>
      <c r="E2839" s="9" t="s">
        <v>223</v>
      </c>
      <c r="F2839" s="9" t="s">
        <v>5</v>
      </c>
      <c r="G2839" s="9" t="s">
        <v>518</v>
      </c>
      <c r="H2839" s="9" t="s">
        <v>563</v>
      </c>
      <c r="I2839" s="9">
        <v>14</v>
      </c>
      <c r="J2839" s="9" t="s">
        <v>8</v>
      </c>
      <c r="L2839" s="9" t="s">
        <v>50</v>
      </c>
      <c r="M2839" s="9">
        <v>84820</v>
      </c>
      <c r="N2839" s="17" t="str">
        <f t="shared" si="268"/>
        <v>16_80-85</v>
      </c>
      <c r="O2839" s="17" t="str">
        <f t="shared" si="269"/>
        <v>8_80-90</v>
      </c>
      <c r="P2839" s="17" t="str">
        <f t="shared" si="270"/>
        <v>08_80&gt;</v>
      </c>
      <c r="Q2839" s="9" t="s">
        <v>1001</v>
      </c>
      <c r="R2839" s="9" t="s">
        <v>954</v>
      </c>
      <c r="S2839" s="9">
        <f t="shared" si="272"/>
        <v>1611580</v>
      </c>
      <c r="T2839" s="9">
        <f t="shared" si="271"/>
        <v>22290</v>
      </c>
    </row>
    <row r="2840" spans="1:20" ht="14.45" x14ac:dyDescent="0.3">
      <c r="A2840" s="104">
        <v>478</v>
      </c>
      <c r="B2840" s="9" t="s">
        <v>16</v>
      </c>
      <c r="C2840" s="9" t="s">
        <v>434</v>
      </c>
      <c r="D2840" s="9" t="s">
        <v>228</v>
      </c>
      <c r="E2840" s="9" t="s">
        <v>223</v>
      </c>
      <c r="F2840" s="9" t="s">
        <v>1</v>
      </c>
      <c r="G2840" s="9" t="s">
        <v>303</v>
      </c>
      <c r="H2840" s="9" t="s">
        <v>2</v>
      </c>
      <c r="I2840" s="9">
        <v>14</v>
      </c>
      <c r="J2840" s="9" t="s">
        <v>8</v>
      </c>
      <c r="L2840" s="9" t="s">
        <v>50</v>
      </c>
      <c r="M2840" s="9">
        <v>52966</v>
      </c>
      <c r="N2840" s="17" t="str">
        <f t="shared" si="268"/>
        <v>10_50-55</v>
      </c>
      <c r="O2840" s="17" t="str">
        <f t="shared" si="269"/>
        <v>5_50-60</v>
      </c>
      <c r="P2840" s="17" t="str">
        <f t="shared" si="270"/>
        <v>05_50-60</v>
      </c>
      <c r="Q2840" s="9" t="s">
        <v>1001</v>
      </c>
      <c r="R2840" s="9" t="s">
        <v>954</v>
      </c>
      <c r="S2840" s="9">
        <f t="shared" si="272"/>
        <v>25317748</v>
      </c>
      <c r="T2840" s="9">
        <f t="shared" si="271"/>
        <v>350176</v>
      </c>
    </row>
    <row r="2841" spans="1:20" ht="14.45" x14ac:dyDescent="0.3">
      <c r="A2841" s="104">
        <v>73</v>
      </c>
      <c r="B2841" s="9" t="s">
        <v>16</v>
      </c>
      <c r="C2841" s="9" t="s">
        <v>1057</v>
      </c>
      <c r="D2841" s="9" t="s">
        <v>224</v>
      </c>
      <c r="E2841" s="9" t="s">
        <v>223</v>
      </c>
      <c r="F2841" s="9" t="s">
        <v>5</v>
      </c>
      <c r="G2841" s="9" t="s">
        <v>169</v>
      </c>
      <c r="H2841" s="9" t="s">
        <v>2</v>
      </c>
      <c r="I2841" s="9">
        <v>15</v>
      </c>
      <c r="J2841" s="9" t="s">
        <v>8</v>
      </c>
      <c r="L2841" s="9" t="s">
        <v>50</v>
      </c>
      <c r="M2841" s="9">
        <v>56999</v>
      </c>
      <c r="N2841" s="17" t="str">
        <f t="shared" si="268"/>
        <v>11_55-60</v>
      </c>
      <c r="O2841" s="17" t="str">
        <f t="shared" si="269"/>
        <v>5_50-60</v>
      </c>
      <c r="P2841" s="17" t="str">
        <f t="shared" si="270"/>
        <v>05_50-60</v>
      </c>
      <c r="Q2841" s="9" t="s">
        <v>1001</v>
      </c>
      <c r="R2841" s="9" t="s">
        <v>954</v>
      </c>
      <c r="S2841" s="9">
        <f t="shared" si="272"/>
        <v>4160927</v>
      </c>
      <c r="T2841" s="9">
        <f t="shared" si="271"/>
        <v>57551</v>
      </c>
    </row>
    <row r="2842" spans="1:20" ht="14.45" x14ac:dyDescent="0.3">
      <c r="A2842" s="104">
        <v>1</v>
      </c>
      <c r="B2842" s="9" t="s">
        <v>16</v>
      </c>
      <c r="C2842" s="9" t="s">
        <v>777</v>
      </c>
      <c r="D2842" s="9" t="s">
        <v>224</v>
      </c>
      <c r="E2842" s="9" t="s">
        <v>223</v>
      </c>
      <c r="F2842" s="9" t="s">
        <v>5</v>
      </c>
      <c r="G2842" s="9" t="s">
        <v>518</v>
      </c>
      <c r="H2842" s="9" t="s">
        <v>2</v>
      </c>
      <c r="I2842" s="9">
        <v>15</v>
      </c>
      <c r="J2842" s="9" t="s">
        <v>8</v>
      </c>
      <c r="L2842" s="9" t="s">
        <v>50</v>
      </c>
      <c r="M2842" s="9">
        <v>64990</v>
      </c>
      <c r="N2842" s="17" t="str">
        <f t="shared" ref="N2842:N2885" si="273">CONCATENATE(ROUNDDOWN(M2842/5000,0),"_",ROUNDDOWN(M2842/5000,0)*5,"-",ROUNDUP((M2842+1)/5000,0)*5)</f>
        <v>12_60-65</v>
      </c>
      <c r="O2842" s="17" t="str">
        <f t="shared" ref="O2842:O2885" si="274">CONCATENATE(ROUNDDOWN(M2842/10000,0),"_",ROUNDDOWN(M2842/10000,0)*10,"-",ROUNDUP((M2842+1)/10000,0)*10)</f>
        <v>6_60-70</v>
      </c>
      <c r="P2842" s="17" t="str">
        <f t="shared" ref="P2842:P2885" si="275">IF(M2842&lt;20000,"01_&lt;20",IF(M2842&lt;80000,CONCATENATE(IF((ROUNDDOWN(M2842/10000,0)+1)&lt;10,0,),ROUNDDOWN(M2842/10000,0),"_",ROUNDDOWN(M2842/10000,0)*10,"-",ROUNDUP((M2842+1)/10000,0)*10),"08_80&gt;"))</f>
        <v>06_60-70</v>
      </c>
      <c r="Q2842" s="9" t="s">
        <v>1001</v>
      </c>
      <c r="R2842" s="9" t="s">
        <v>954</v>
      </c>
      <c r="S2842" s="9">
        <f t="shared" si="272"/>
        <v>64990</v>
      </c>
      <c r="T2842" s="9">
        <f t="shared" ref="T2842:T2885" si="276">ROUND(S2842/72.3,0)</f>
        <v>899</v>
      </c>
    </row>
    <row r="2843" spans="1:20" ht="14.45" x14ac:dyDescent="0.3">
      <c r="A2843" s="104">
        <v>51</v>
      </c>
      <c r="B2843" s="9" t="s">
        <v>16</v>
      </c>
      <c r="C2843" s="9" t="s">
        <v>562</v>
      </c>
      <c r="D2843" s="9" t="s">
        <v>222</v>
      </c>
      <c r="E2843" s="9" t="s">
        <v>223</v>
      </c>
      <c r="F2843" s="9" t="s">
        <v>5</v>
      </c>
      <c r="G2843" s="9" t="s">
        <v>518</v>
      </c>
      <c r="H2843" s="9" t="s">
        <v>563</v>
      </c>
      <c r="I2843" s="9">
        <v>15</v>
      </c>
      <c r="J2843" s="9" t="s">
        <v>8</v>
      </c>
      <c r="L2843" s="9" t="s">
        <v>50</v>
      </c>
      <c r="M2843" s="9">
        <v>79450</v>
      </c>
      <c r="N2843" s="17" t="str">
        <f t="shared" si="273"/>
        <v>15_75-80</v>
      </c>
      <c r="O2843" s="17" t="str">
        <f t="shared" si="274"/>
        <v>7_70-80</v>
      </c>
      <c r="P2843" s="17" t="str">
        <f t="shared" si="275"/>
        <v>07_70-80</v>
      </c>
      <c r="Q2843" s="9" t="s">
        <v>1001</v>
      </c>
      <c r="R2843" s="9" t="s">
        <v>954</v>
      </c>
      <c r="S2843" s="9">
        <f t="shared" si="272"/>
        <v>4051950</v>
      </c>
      <c r="T2843" s="9">
        <f t="shared" si="276"/>
        <v>56044</v>
      </c>
    </row>
    <row r="2844" spans="1:20" ht="14.45" x14ac:dyDescent="0.3">
      <c r="A2844" s="104">
        <v>55</v>
      </c>
      <c r="B2844" s="9" t="s">
        <v>16</v>
      </c>
      <c r="C2844" s="9" t="s">
        <v>1058</v>
      </c>
      <c r="D2844" s="9" t="s">
        <v>228</v>
      </c>
      <c r="E2844" s="9" t="s">
        <v>223</v>
      </c>
      <c r="F2844" s="9" t="s">
        <v>1</v>
      </c>
      <c r="G2844" s="9" t="s">
        <v>303</v>
      </c>
      <c r="H2844" s="9" t="s">
        <v>2</v>
      </c>
      <c r="I2844" s="9">
        <v>14</v>
      </c>
      <c r="J2844" s="9" t="s">
        <v>8</v>
      </c>
      <c r="L2844" s="9" t="s">
        <v>50</v>
      </c>
      <c r="M2844" s="9">
        <v>52155</v>
      </c>
      <c r="N2844" s="17" t="str">
        <f t="shared" si="273"/>
        <v>10_50-55</v>
      </c>
      <c r="O2844" s="17" t="str">
        <f t="shared" si="274"/>
        <v>5_50-60</v>
      </c>
      <c r="P2844" s="17" t="str">
        <f t="shared" si="275"/>
        <v>05_50-60</v>
      </c>
      <c r="Q2844" s="9" t="s">
        <v>1001</v>
      </c>
      <c r="R2844" s="9" t="s">
        <v>954</v>
      </c>
      <c r="S2844" s="9">
        <f t="shared" si="272"/>
        <v>2868525</v>
      </c>
      <c r="T2844" s="9">
        <f t="shared" si="276"/>
        <v>39675</v>
      </c>
    </row>
    <row r="2845" spans="1:20" ht="14.45" x14ac:dyDescent="0.3">
      <c r="A2845" s="104">
        <v>8</v>
      </c>
      <c r="B2845" s="9" t="s">
        <v>16</v>
      </c>
      <c r="C2845" s="9" t="s">
        <v>378</v>
      </c>
      <c r="D2845" s="9" t="s">
        <v>225</v>
      </c>
      <c r="E2845" s="9" t="s">
        <v>223</v>
      </c>
      <c r="F2845" s="9" t="s">
        <v>5</v>
      </c>
      <c r="G2845" s="9" t="s">
        <v>350</v>
      </c>
      <c r="H2845" s="9" t="s">
        <v>342</v>
      </c>
      <c r="I2845" s="9">
        <v>15</v>
      </c>
      <c r="J2845" s="9" t="s">
        <v>8</v>
      </c>
      <c r="L2845" s="9" t="s">
        <v>50</v>
      </c>
      <c r="M2845" s="9">
        <v>157588</v>
      </c>
      <c r="N2845" s="17" t="str">
        <f t="shared" si="273"/>
        <v>31_155-160</v>
      </c>
      <c r="O2845" s="17" t="str">
        <f t="shared" si="274"/>
        <v>15_150-160</v>
      </c>
      <c r="P2845" s="17" t="str">
        <f t="shared" si="275"/>
        <v>08_80&gt;</v>
      </c>
      <c r="Q2845" s="9" t="s">
        <v>1001</v>
      </c>
      <c r="R2845" s="9" t="s">
        <v>954</v>
      </c>
      <c r="S2845" s="9">
        <f t="shared" si="272"/>
        <v>1260704</v>
      </c>
      <c r="T2845" s="9">
        <f t="shared" si="276"/>
        <v>17437</v>
      </c>
    </row>
    <row r="2846" spans="1:20" ht="14.45" x14ac:dyDescent="0.3">
      <c r="A2846" s="104">
        <v>20</v>
      </c>
      <c r="B2846" s="9" t="s">
        <v>16</v>
      </c>
      <c r="C2846" s="9" t="s">
        <v>780</v>
      </c>
      <c r="D2846" s="9" t="s">
        <v>225</v>
      </c>
      <c r="E2846" s="9" t="s">
        <v>223</v>
      </c>
      <c r="F2846" s="9" t="s">
        <v>5</v>
      </c>
      <c r="G2846" s="9" t="s">
        <v>350</v>
      </c>
      <c r="H2846" s="9" t="s">
        <v>781</v>
      </c>
      <c r="I2846" s="9">
        <v>15</v>
      </c>
      <c r="J2846" s="9" t="s">
        <v>8</v>
      </c>
      <c r="L2846" s="9" t="s">
        <v>50</v>
      </c>
      <c r="M2846" s="9">
        <v>287740</v>
      </c>
      <c r="N2846" s="17" t="str">
        <f t="shared" si="273"/>
        <v>57_285-290</v>
      </c>
      <c r="O2846" s="17" t="str">
        <f t="shared" si="274"/>
        <v>28_280-290</v>
      </c>
      <c r="P2846" s="17" t="str">
        <f t="shared" si="275"/>
        <v>08_80&gt;</v>
      </c>
      <c r="Q2846" s="9" t="s">
        <v>1001</v>
      </c>
      <c r="R2846" s="9" t="s">
        <v>954</v>
      </c>
      <c r="S2846" s="9">
        <f t="shared" si="272"/>
        <v>5754800</v>
      </c>
      <c r="T2846" s="9">
        <f t="shared" si="276"/>
        <v>79596</v>
      </c>
    </row>
    <row r="2847" spans="1:20" ht="14.45" x14ac:dyDescent="0.3">
      <c r="A2847" s="104">
        <v>59</v>
      </c>
      <c r="B2847" s="9" t="s">
        <v>16</v>
      </c>
      <c r="C2847" s="9" t="s">
        <v>1059</v>
      </c>
      <c r="D2847" s="9" t="s">
        <v>225</v>
      </c>
      <c r="E2847" s="9" t="s">
        <v>223</v>
      </c>
      <c r="F2847" s="9" t="s">
        <v>5</v>
      </c>
      <c r="G2847" s="9" t="s">
        <v>657</v>
      </c>
      <c r="H2847" s="9" t="s">
        <v>658</v>
      </c>
      <c r="I2847" s="9">
        <v>17</v>
      </c>
      <c r="J2847" s="9" t="s">
        <v>8</v>
      </c>
      <c r="L2847" s="9" t="s">
        <v>50</v>
      </c>
      <c r="M2847" s="9">
        <v>264990</v>
      </c>
      <c r="N2847" s="17" t="str">
        <f t="shared" si="273"/>
        <v>52_260-265</v>
      </c>
      <c r="O2847" s="17" t="str">
        <f t="shared" si="274"/>
        <v>26_260-270</v>
      </c>
      <c r="P2847" s="17" t="str">
        <f t="shared" si="275"/>
        <v>08_80&gt;</v>
      </c>
      <c r="Q2847" s="9" t="s">
        <v>1001</v>
      </c>
      <c r="R2847" s="9" t="s">
        <v>954</v>
      </c>
      <c r="S2847" s="9">
        <f t="shared" si="272"/>
        <v>15634410</v>
      </c>
      <c r="T2847" s="9">
        <f t="shared" si="276"/>
        <v>216244</v>
      </c>
    </row>
    <row r="2848" spans="1:20" ht="14.45" x14ac:dyDescent="0.3">
      <c r="A2848" s="104">
        <v>4</v>
      </c>
      <c r="B2848" s="9" t="s">
        <v>16</v>
      </c>
      <c r="C2848" s="9" t="s">
        <v>782</v>
      </c>
      <c r="D2848" s="9" t="s">
        <v>225</v>
      </c>
      <c r="E2848" s="9" t="s">
        <v>223</v>
      </c>
      <c r="F2848" s="9" t="s">
        <v>5</v>
      </c>
      <c r="G2848" s="9" t="s">
        <v>350</v>
      </c>
      <c r="H2848" s="9" t="s">
        <v>665</v>
      </c>
      <c r="I2848" s="9">
        <v>17</v>
      </c>
      <c r="J2848" s="9" t="s">
        <v>8</v>
      </c>
      <c r="L2848" s="9" t="s">
        <v>50</v>
      </c>
      <c r="M2848" s="9">
        <v>279990</v>
      </c>
      <c r="N2848" s="17" t="str">
        <f t="shared" si="273"/>
        <v>55_275-280</v>
      </c>
      <c r="O2848" s="17" t="str">
        <f t="shared" si="274"/>
        <v>27_270-280</v>
      </c>
      <c r="P2848" s="17" t="str">
        <f t="shared" si="275"/>
        <v>08_80&gt;</v>
      </c>
      <c r="Q2848" s="9" t="s">
        <v>1001</v>
      </c>
      <c r="R2848" s="9" t="s">
        <v>954</v>
      </c>
      <c r="S2848" s="9">
        <f t="shared" si="272"/>
        <v>1119960</v>
      </c>
      <c r="T2848" s="9">
        <f t="shared" si="276"/>
        <v>15490</v>
      </c>
    </row>
    <row r="2849" spans="1:20" ht="14.45" x14ac:dyDescent="0.3">
      <c r="A2849" s="104">
        <v>2137</v>
      </c>
      <c r="B2849" s="9" t="s">
        <v>16</v>
      </c>
      <c r="C2849" s="9" t="s">
        <v>84</v>
      </c>
      <c r="D2849" s="9" t="s">
        <v>225</v>
      </c>
      <c r="E2849" s="9" t="s">
        <v>223</v>
      </c>
      <c r="F2849" s="9" t="s">
        <v>5</v>
      </c>
      <c r="G2849" s="9" t="s">
        <v>75</v>
      </c>
      <c r="H2849" s="9" t="s">
        <v>82</v>
      </c>
      <c r="I2849" s="9">
        <v>15</v>
      </c>
      <c r="J2849" s="9" t="s">
        <v>8</v>
      </c>
      <c r="L2849" s="9" t="s">
        <v>50</v>
      </c>
      <c r="M2849" s="9">
        <v>67466</v>
      </c>
      <c r="N2849" s="17" t="str">
        <f t="shared" si="273"/>
        <v>13_65-70</v>
      </c>
      <c r="O2849" s="17" t="str">
        <f t="shared" si="274"/>
        <v>6_60-70</v>
      </c>
      <c r="P2849" s="17" t="str">
        <f t="shared" si="275"/>
        <v>06_60-70</v>
      </c>
      <c r="Q2849" s="9" t="s">
        <v>1001</v>
      </c>
      <c r="R2849" s="9" t="s">
        <v>954</v>
      </c>
      <c r="S2849" s="9">
        <f t="shared" si="272"/>
        <v>144174842</v>
      </c>
      <c r="T2849" s="9">
        <f t="shared" si="276"/>
        <v>1994120</v>
      </c>
    </row>
    <row r="2850" spans="1:20" ht="14.45" x14ac:dyDescent="0.3">
      <c r="A2850" s="104">
        <v>32</v>
      </c>
      <c r="B2850" s="9" t="s">
        <v>16</v>
      </c>
      <c r="C2850" s="9" t="s">
        <v>379</v>
      </c>
      <c r="D2850" s="9" t="s">
        <v>225</v>
      </c>
      <c r="E2850" s="9" t="s">
        <v>223</v>
      </c>
      <c r="F2850" s="9" t="s">
        <v>5</v>
      </c>
      <c r="G2850" s="9" t="s">
        <v>75</v>
      </c>
      <c r="H2850" s="9" t="s">
        <v>98</v>
      </c>
      <c r="I2850" s="9">
        <v>15</v>
      </c>
      <c r="J2850" s="9" t="s">
        <v>8</v>
      </c>
      <c r="L2850" s="9" t="s">
        <v>50</v>
      </c>
      <c r="M2850" s="9">
        <v>79669</v>
      </c>
      <c r="N2850" s="17" t="str">
        <f t="shared" si="273"/>
        <v>15_75-80</v>
      </c>
      <c r="O2850" s="17" t="str">
        <f t="shared" si="274"/>
        <v>7_70-80</v>
      </c>
      <c r="P2850" s="17" t="str">
        <f t="shared" si="275"/>
        <v>07_70-80</v>
      </c>
      <c r="Q2850" s="9" t="s">
        <v>1001</v>
      </c>
      <c r="R2850" s="9" t="s">
        <v>954</v>
      </c>
      <c r="S2850" s="9">
        <f t="shared" si="272"/>
        <v>2549408</v>
      </c>
      <c r="T2850" s="9">
        <f t="shared" si="276"/>
        <v>35262</v>
      </c>
    </row>
    <row r="2851" spans="1:20" ht="14.45" x14ac:dyDescent="0.3">
      <c r="A2851" s="104">
        <v>204</v>
      </c>
      <c r="B2851" s="9" t="s">
        <v>16</v>
      </c>
      <c r="C2851" s="9" t="s">
        <v>783</v>
      </c>
      <c r="D2851" s="9" t="s">
        <v>225</v>
      </c>
      <c r="E2851" s="9" t="s">
        <v>223</v>
      </c>
      <c r="F2851" s="9" t="s">
        <v>5</v>
      </c>
      <c r="G2851" s="9" t="s">
        <v>350</v>
      </c>
      <c r="H2851" s="9" t="s">
        <v>1060</v>
      </c>
      <c r="I2851" s="9">
        <v>15</v>
      </c>
      <c r="J2851" s="9" t="s">
        <v>8</v>
      </c>
      <c r="L2851" s="9" t="s">
        <v>50</v>
      </c>
      <c r="M2851" s="9">
        <v>95166</v>
      </c>
      <c r="N2851" s="17" t="str">
        <f t="shared" si="273"/>
        <v>19_95-100</v>
      </c>
      <c r="O2851" s="17" t="str">
        <f t="shared" si="274"/>
        <v>9_90-100</v>
      </c>
      <c r="P2851" s="17" t="str">
        <f t="shared" si="275"/>
        <v>08_80&gt;</v>
      </c>
      <c r="Q2851" s="9" t="s">
        <v>1001</v>
      </c>
      <c r="R2851" s="9" t="s">
        <v>954</v>
      </c>
      <c r="S2851" s="9">
        <f t="shared" si="272"/>
        <v>19413864</v>
      </c>
      <c r="T2851" s="9">
        <f t="shared" si="276"/>
        <v>268518</v>
      </c>
    </row>
    <row r="2852" spans="1:20" ht="14.45" x14ac:dyDescent="0.3">
      <c r="A2852" s="104">
        <v>7</v>
      </c>
      <c r="B2852" s="9" t="s">
        <v>16</v>
      </c>
      <c r="C2852" s="9" t="s">
        <v>105</v>
      </c>
      <c r="D2852" s="9" t="s">
        <v>225</v>
      </c>
      <c r="E2852" s="9" t="s">
        <v>223</v>
      </c>
      <c r="F2852" s="9" t="s">
        <v>5</v>
      </c>
      <c r="G2852" s="9" t="s">
        <v>75</v>
      </c>
      <c r="H2852" s="9" t="s">
        <v>63</v>
      </c>
      <c r="I2852" s="9">
        <v>17</v>
      </c>
      <c r="J2852" s="9" t="s">
        <v>8</v>
      </c>
      <c r="L2852" s="9" t="s">
        <v>50</v>
      </c>
      <c r="M2852" s="9">
        <v>71791</v>
      </c>
      <c r="N2852" s="17" t="str">
        <f t="shared" si="273"/>
        <v>14_70-75</v>
      </c>
      <c r="O2852" s="17" t="str">
        <f t="shared" si="274"/>
        <v>7_70-80</v>
      </c>
      <c r="P2852" s="17" t="str">
        <f t="shared" si="275"/>
        <v>07_70-80</v>
      </c>
      <c r="Q2852" s="9" t="s">
        <v>1001</v>
      </c>
      <c r="R2852" s="9" t="s">
        <v>954</v>
      </c>
      <c r="S2852" s="9">
        <f t="shared" si="272"/>
        <v>502537</v>
      </c>
      <c r="T2852" s="9">
        <f t="shared" si="276"/>
        <v>6951</v>
      </c>
    </row>
    <row r="2853" spans="1:20" ht="14.45" x14ac:dyDescent="0.3">
      <c r="A2853" s="104">
        <v>124</v>
      </c>
      <c r="B2853" s="9" t="s">
        <v>16</v>
      </c>
      <c r="C2853" s="9" t="s">
        <v>993</v>
      </c>
      <c r="D2853" s="9" t="s">
        <v>225</v>
      </c>
      <c r="E2853" s="9" t="s">
        <v>223</v>
      </c>
      <c r="F2853" s="9" t="s">
        <v>5</v>
      </c>
      <c r="G2853" s="9" t="s">
        <v>350</v>
      </c>
      <c r="H2853" s="9" t="s">
        <v>147</v>
      </c>
      <c r="I2853" s="9">
        <v>17</v>
      </c>
      <c r="J2853" s="9" t="s">
        <v>8</v>
      </c>
      <c r="L2853" s="9" t="s">
        <v>50</v>
      </c>
      <c r="M2853" s="9">
        <v>76236</v>
      </c>
      <c r="N2853" s="17" t="str">
        <f t="shared" si="273"/>
        <v>15_75-80</v>
      </c>
      <c r="O2853" s="17" t="str">
        <f t="shared" si="274"/>
        <v>7_70-80</v>
      </c>
      <c r="P2853" s="17" t="str">
        <f t="shared" si="275"/>
        <v>07_70-80</v>
      </c>
      <c r="Q2853" s="9" t="s">
        <v>1001</v>
      </c>
      <c r="R2853" s="9" t="s">
        <v>954</v>
      </c>
      <c r="S2853" s="9">
        <f t="shared" si="272"/>
        <v>9453264</v>
      </c>
      <c r="T2853" s="9">
        <f t="shared" si="276"/>
        <v>130751</v>
      </c>
    </row>
    <row r="2854" spans="1:20" ht="14.45" x14ac:dyDescent="0.3">
      <c r="A2854" s="104">
        <v>859</v>
      </c>
      <c r="B2854" s="9" t="s">
        <v>16</v>
      </c>
      <c r="C2854" s="9" t="s">
        <v>785</v>
      </c>
      <c r="D2854" s="9" t="s">
        <v>225</v>
      </c>
      <c r="E2854" s="9" t="s">
        <v>223</v>
      </c>
      <c r="F2854" s="9" t="s">
        <v>5</v>
      </c>
      <c r="G2854" s="9" t="s">
        <v>350</v>
      </c>
      <c r="H2854" s="9" t="s">
        <v>1060</v>
      </c>
      <c r="I2854" s="9">
        <v>17</v>
      </c>
      <c r="J2854" s="9" t="s">
        <v>8</v>
      </c>
      <c r="L2854" s="9" t="s">
        <v>50</v>
      </c>
      <c r="M2854" s="9">
        <v>106098</v>
      </c>
      <c r="N2854" s="17" t="str">
        <f t="shared" si="273"/>
        <v>21_105-110</v>
      </c>
      <c r="O2854" s="17" t="str">
        <f t="shared" si="274"/>
        <v>10_100-110</v>
      </c>
      <c r="P2854" s="17" t="str">
        <f t="shared" si="275"/>
        <v>08_80&gt;</v>
      </c>
      <c r="Q2854" s="9" t="s">
        <v>1001</v>
      </c>
      <c r="R2854" s="9" t="s">
        <v>954</v>
      </c>
      <c r="S2854" s="9">
        <f t="shared" si="272"/>
        <v>91138182</v>
      </c>
      <c r="T2854" s="9">
        <f t="shared" si="276"/>
        <v>1260556</v>
      </c>
    </row>
    <row r="2855" spans="1:20" ht="14.45" x14ac:dyDescent="0.3">
      <c r="A2855" s="104">
        <v>372</v>
      </c>
      <c r="B2855" s="9" t="s">
        <v>16</v>
      </c>
      <c r="C2855" s="9" t="s">
        <v>343</v>
      </c>
      <c r="D2855" s="9" t="s">
        <v>225</v>
      </c>
      <c r="E2855" s="9" t="s">
        <v>223</v>
      </c>
      <c r="F2855" s="9" t="s">
        <v>5</v>
      </c>
      <c r="G2855" s="9" t="s">
        <v>350</v>
      </c>
      <c r="H2855" s="9" t="s">
        <v>197</v>
      </c>
      <c r="I2855" s="9">
        <v>15</v>
      </c>
      <c r="J2855" s="9" t="s">
        <v>8</v>
      </c>
      <c r="L2855" s="9" t="s">
        <v>50</v>
      </c>
      <c r="M2855" s="9">
        <v>83378</v>
      </c>
      <c r="N2855" s="17" t="str">
        <f t="shared" si="273"/>
        <v>16_80-85</v>
      </c>
      <c r="O2855" s="17" t="str">
        <f t="shared" si="274"/>
        <v>8_80-90</v>
      </c>
      <c r="P2855" s="17" t="str">
        <f t="shared" si="275"/>
        <v>08_80&gt;</v>
      </c>
      <c r="Q2855" s="9" t="s">
        <v>1001</v>
      </c>
      <c r="R2855" s="9" t="s">
        <v>954</v>
      </c>
      <c r="S2855" s="9">
        <f t="shared" si="272"/>
        <v>31016616</v>
      </c>
      <c r="T2855" s="9">
        <f t="shared" si="276"/>
        <v>428999</v>
      </c>
    </row>
    <row r="2856" spans="1:20" ht="14.45" x14ac:dyDescent="0.3">
      <c r="A2856" s="104">
        <v>2</v>
      </c>
      <c r="B2856" s="9" t="s">
        <v>16</v>
      </c>
      <c r="C2856" s="9" t="s">
        <v>168</v>
      </c>
      <c r="D2856" s="9" t="s">
        <v>225</v>
      </c>
      <c r="E2856" s="9" t="s">
        <v>223</v>
      </c>
      <c r="F2856" s="9" t="s">
        <v>5</v>
      </c>
      <c r="G2856" s="9" t="s">
        <v>75</v>
      </c>
      <c r="H2856" s="9" t="s">
        <v>148</v>
      </c>
      <c r="I2856" s="9">
        <v>17</v>
      </c>
      <c r="J2856" s="9" t="s">
        <v>8</v>
      </c>
      <c r="L2856" s="9" t="s">
        <v>50</v>
      </c>
      <c r="M2856" s="9">
        <v>89655</v>
      </c>
      <c r="N2856" s="17" t="str">
        <f t="shared" si="273"/>
        <v>17_85-90</v>
      </c>
      <c r="O2856" s="17" t="str">
        <f t="shared" si="274"/>
        <v>8_80-90</v>
      </c>
      <c r="P2856" s="17" t="str">
        <f t="shared" si="275"/>
        <v>08_80&gt;</v>
      </c>
      <c r="Q2856" s="9" t="s">
        <v>1001</v>
      </c>
      <c r="R2856" s="9" t="s">
        <v>954</v>
      </c>
      <c r="S2856" s="9">
        <f t="shared" si="272"/>
        <v>179310</v>
      </c>
      <c r="T2856" s="9">
        <f t="shared" si="276"/>
        <v>2480</v>
      </c>
    </row>
    <row r="2857" spans="1:20" ht="14.45" x14ac:dyDescent="0.3">
      <c r="A2857" s="104">
        <v>226</v>
      </c>
      <c r="B2857" s="9" t="s">
        <v>16</v>
      </c>
      <c r="C2857" s="9" t="s">
        <v>344</v>
      </c>
      <c r="D2857" s="9" t="s">
        <v>225</v>
      </c>
      <c r="E2857" s="9" t="s">
        <v>223</v>
      </c>
      <c r="F2857" s="9" t="s">
        <v>5</v>
      </c>
      <c r="G2857" s="9" t="s">
        <v>169</v>
      </c>
      <c r="H2857" s="9" t="s">
        <v>197</v>
      </c>
      <c r="I2857" s="9">
        <v>17</v>
      </c>
      <c r="J2857" s="9" t="s">
        <v>8</v>
      </c>
      <c r="L2857" s="9" t="s">
        <v>50</v>
      </c>
      <c r="M2857" s="9">
        <v>92399</v>
      </c>
      <c r="N2857" s="17" t="str">
        <f t="shared" si="273"/>
        <v>18_90-95</v>
      </c>
      <c r="O2857" s="17" t="str">
        <f t="shared" si="274"/>
        <v>9_90-100</v>
      </c>
      <c r="P2857" s="17" t="str">
        <f t="shared" si="275"/>
        <v>08_80&gt;</v>
      </c>
      <c r="Q2857" s="9" t="s">
        <v>1001</v>
      </c>
      <c r="R2857" s="9" t="s">
        <v>954</v>
      </c>
      <c r="S2857" s="9">
        <f t="shared" si="272"/>
        <v>20882174</v>
      </c>
      <c r="T2857" s="9">
        <f t="shared" si="276"/>
        <v>288827</v>
      </c>
    </row>
    <row r="2858" spans="1:20" ht="14.45" x14ac:dyDescent="0.3">
      <c r="A2858" s="104">
        <v>272</v>
      </c>
      <c r="B2858" s="9" t="s">
        <v>16</v>
      </c>
      <c r="C2858" s="9" t="s">
        <v>380</v>
      </c>
      <c r="D2858" s="9" t="s">
        <v>225</v>
      </c>
      <c r="E2858" s="9" t="s">
        <v>223</v>
      </c>
      <c r="F2858" s="9" t="s">
        <v>5</v>
      </c>
      <c r="G2858" s="9" t="s">
        <v>350</v>
      </c>
      <c r="H2858" s="9" t="s">
        <v>99</v>
      </c>
      <c r="I2858" s="9">
        <v>15</v>
      </c>
      <c r="J2858" s="9" t="s">
        <v>8</v>
      </c>
      <c r="L2858" s="9" t="s">
        <v>50</v>
      </c>
      <c r="M2858" s="9">
        <v>131043</v>
      </c>
      <c r="N2858" s="17" t="str">
        <f t="shared" si="273"/>
        <v>26_130-135</v>
      </c>
      <c r="O2858" s="17" t="str">
        <f t="shared" si="274"/>
        <v>13_130-140</v>
      </c>
      <c r="P2858" s="17" t="str">
        <f t="shared" si="275"/>
        <v>08_80&gt;</v>
      </c>
      <c r="Q2858" s="9" t="s">
        <v>1001</v>
      </c>
      <c r="R2858" s="9" t="s">
        <v>954</v>
      </c>
      <c r="S2858" s="9">
        <f t="shared" si="272"/>
        <v>35643696</v>
      </c>
      <c r="T2858" s="9">
        <f t="shared" si="276"/>
        <v>492997</v>
      </c>
    </row>
    <row r="2859" spans="1:20" ht="14.45" x14ac:dyDescent="0.3">
      <c r="A2859" s="104">
        <v>1</v>
      </c>
      <c r="B2859" s="9" t="s">
        <v>16</v>
      </c>
      <c r="C2859" s="9" t="s">
        <v>786</v>
      </c>
      <c r="D2859" s="9" t="s">
        <v>225</v>
      </c>
      <c r="E2859" s="9" t="s">
        <v>223</v>
      </c>
      <c r="F2859" s="9" t="s">
        <v>5</v>
      </c>
      <c r="G2859" s="9" t="s">
        <v>350</v>
      </c>
      <c r="H2859" s="9" t="s">
        <v>658</v>
      </c>
      <c r="I2859" s="9">
        <v>15</v>
      </c>
      <c r="J2859" s="9" t="s">
        <v>8</v>
      </c>
      <c r="L2859" s="9" t="s">
        <v>50</v>
      </c>
      <c r="M2859" s="9">
        <v>144780</v>
      </c>
      <c r="N2859" s="17" t="str">
        <f t="shared" si="273"/>
        <v>28_140-145</v>
      </c>
      <c r="O2859" s="17" t="str">
        <f t="shared" si="274"/>
        <v>14_140-150</v>
      </c>
      <c r="P2859" s="17" t="str">
        <f t="shared" si="275"/>
        <v>08_80&gt;</v>
      </c>
      <c r="Q2859" s="9" t="s">
        <v>1001</v>
      </c>
      <c r="R2859" s="9" t="s">
        <v>954</v>
      </c>
      <c r="S2859" s="9">
        <f t="shared" si="272"/>
        <v>144780</v>
      </c>
      <c r="T2859" s="9">
        <f t="shared" si="276"/>
        <v>2002</v>
      </c>
    </row>
    <row r="2860" spans="1:20" ht="14.45" x14ac:dyDescent="0.3">
      <c r="A2860" s="104">
        <v>39</v>
      </c>
      <c r="B2860" s="9" t="s">
        <v>16</v>
      </c>
      <c r="C2860" s="9" t="s">
        <v>381</v>
      </c>
      <c r="D2860" s="9" t="s">
        <v>225</v>
      </c>
      <c r="E2860" s="9" t="s">
        <v>223</v>
      </c>
      <c r="F2860" s="9" t="s">
        <v>5</v>
      </c>
      <c r="G2860" s="9" t="s">
        <v>350</v>
      </c>
      <c r="H2860" s="9" t="s">
        <v>99</v>
      </c>
      <c r="I2860" s="9">
        <v>17</v>
      </c>
      <c r="J2860" s="9" t="s">
        <v>8</v>
      </c>
      <c r="L2860" s="9" t="s">
        <v>50</v>
      </c>
      <c r="M2860" s="9">
        <v>150990</v>
      </c>
      <c r="N2860" s="17" t="str">
        <f t="shared" si="273"/>
        <v>30_150-155</v>
      </c>
      <c r="O2860" s="17" t="str">
        <f t="shared" si="274"/>
        <v>15_150-160</v>
      </c>
      <c r="P2860" s="17" t="str">
        <f t="shared" si="275"/>
        <v>08_80&gt;</v>
      </c>
      <c r="Q2860" s="9" t="s">
        <v>1001</v>
      </c>
      <c r="R2860" s="9" t="s">
        <v>954</v>
      </c>
      <c r="S2860" s="9">
        <f t="shared" si="272"/>
        <v>5888610</v>
      </c>
      <c r="T2860" s="9">
        <f t="shared" si="276"/>
        <v>81447</v>
      </c>
    </row>
    <row r="2861" spans="1:20" ht="14.45" x14ac:dyDescent="0.3">
      <c r="A2861" s="104">
        <v>5</v>
      </c>
      <c r="B2861" s="9" t="s">
        <v>16</v>
      </c>
      <c r="C2861" s="9" t="s">
        <v>382</v>
      </c>
      <c r="D2861" s="9" t="s">
        <v>225</v>
      </c>
      <c r="E2861" s="9" t="s">
        <v>223</v>
      </c>
      <c r="F2861" s="9" t="s">
        <v>5</v>
      </c>
      <c r="G2861" s="9" t="s">
        <v>350</v>
      </c>
      <c r="H2861" s="9" t="s">
        <v>99</v>
      </c>
      <c r="I2861" s="9">
        <v>15</v>
      </c>
      <c r="J2861" s="9" t="s">
        <v>8</v>
      </c>
      <c r="L2861" s="9" t="s">
        <v>50</v>
      </c>
      <c r="M2861" s="9">
        <v>205779</v>
      </c>
      <c r="N2861" s="17" t="str">
        <f t="shared" si="273"/>
        <v>41_205-210</v>
      </c>
      <c r="O2861" s="17" t="str">
        <f t="shared" si="274"/>
        <v>20_200-210</v>
      </c>
      <c r="P2861" s="17" t="str">
        <f t="shared" si="275"/>
        <v>08_80&gt;</v>
      </c>
      <c r="Q2861" s="9" t="s">
        <v>1001</v>
      </c>
      <c r="R2861" s="9" t="s">
        <v>954</v>
      </c>
      <c r="S2861" s="9">
        <f t="shared" si="272"/>
        <v>1028895</v>
      </c>
      <c r="T2861" s="9">
        <f t="shared" si="276"/>
        <v>14231</v>
      </c>
    </row>
    <row r="2862" spans="1:20" ht="14.45" x14ac:dyDescent="0.3">
      <c r="A2862" s="104">
        <v>15</v>
      </c>
      <c r="B2862" s="9" t="s">
        <v>16</v>
      </c>
      <c r="C2862" s="9" t="s">
        <v>789</v>
      </c>
      <c r="D2862" s="9" t="s">
        <v>225</v>
      </c>
      <c r="E2862" s="9" t="s">
        <v>223</v>
      </c>
      <c r="F2862" s="9" t="s">
        <v>5</v>
      </c>
      <c r="G2862" s="9" t="s">
        <v>350</v>
      </c>
      <c r="H2862" s="9" t="s">
        <v>784</v>
      </c>
      <c r="I2862" s="9">
        <v>15</v>
      </c>
      <c r="J2862" s="9" t="s">
        <v>8</v>
      </c>
      <c r="L2862" s="9" t="s">
        <v>50</v>
      </c>
      <c r="M2862" s="9">
        <v>232093</v>
      </c>
      <c r="N2862" s="17" t="str">
        <f t="shared" si="273"/>
        <v>46_230-235</v>
      </c>
      <c r="O2862" s="17" t="str">
        <f t="shared" si="274"/>
        <v>23_230-240</v>
      </c>
      <c r="P2862" s="17" t="str">
        <f t="shared" si="275"/>
        <v>08_80&gt;</v>
      </c>
      <c r="Q2862" s="9" t="s">
        <v>1001</v>
      </c>
      <c r="R2862" s="9" t="s">
        <v>954</v>
      </c>
      <c r="S2862" s="9">
        <f t="shared" si="272"/>
        <v>3481395</v>
      </c>
      <c r="T2862" s="9">
        <f t="shared" si="276"/>
        <v>48152</v>
      </c>
    </row>
    <row r="2863" spans="1:20" ht="14.45" x14ac:dyDescent="0.3">
      <c r="A2863" s="104">
        <v>7</v>
      </c>
      <c r="B2863" s="9" t="s">
        <v>16</v>
      </c>
      <c r="C2863" s="9" t="s">
        <v>865</v>
      </c>
      <c r="D2863" s="9" t="s">
        <v>230</v>
      </c>
      <c r="E2863" s="9" t="s">
        <v>223</v>
      </c>
      <c r="F2863" s="9" t="s">
        <v>5</v>
      </c>
      <c r="G2863" s="9" t="s">
        <v>350</v>
      </c>
      <c r="H2863" s="9" t="s">
        <v>866</v>
      </c>
      <c r="I2863" s="9">
        <v>15</v>
      </c>
      <c r="J2863" s="9" t="s">
        <v>8</v>
      </c>
      <c r="L2863" s="9" t="s">
        <v>50</v>
      </c>
      <c r="M2863" s="9">
        <v>141683</v>
      </c>
      <c r="N2863" s="17" t="str">
        <f t="shared" si="273"/>
        <v>28_140-145</v>
      </c>
      <c r="O2863" s="17" t="str">
        <f t="shared" si="274"/>
        <v>14_140-150</v>
      </c>
      <c r="P2863" s="17" t="str">
        <f t="shared" si="275"/>
        <v>08_80&gt;</v>
      </c>
      <c r="Q2863" s="9" t="s">
        <v>1001</v>
      </c>
      <c r="R2863" s="9" t="s">
        <v>954</v>
      </c>
      <c r="S2863" s="9">
        <f t="shared" si="272"/>
        <v>991781</v>
      </c>
      <c r="T2863" s="9">
        <f t="shared" si="276"/>
        <v>13718</v>
      </c>
    </row>
    <row r="2864" spans="1:20" ht="14.45" x14ac:dyDescent="0.3">
      <c r="A2864" s="104">
        <v>42</v>
      </c>
      <c r="B2864" s="9" t="s">
        <v>16</v>
      </c>
      <c r="C2864" s="9" t="s">
        <v>205</v>
      </c>
      <c r="D2864" s="9" t="s">
        <v>228</v>
      </c>
      <c r="E2864" s="9" t="s">
        <v>223</v>
      </c>
      <c r="F2864" s="9" t="s">
        <v>5</v>
      </c>
      <c r="G2864" s="9" t="s">
        <v>169</v>
      </c>
      <c r="H2864" s="9" t="s">
        <v>112</v>
      </c>
      <c r="I2864" s="9">
        <v>14</v>
      </c>
      <c r="J2864" s="9" t="s">
        <v>8</v>
      </c>
      <c r="L2864" s="9" t="s">
        <v>50</v>
      </c>
      <c r="M2864" s="9">
        <v>91270</v>
      </c>
      <c r="N2864" s="17" t="str">
        <f t="shared" si="273"/>
        <v>18_90-95</v>
      </c>
      <c r="O2864" s="17" t="str">
        <f t="shared" si="274"/>
        <v>9_90-100</v>
      </c>
      <c r="P2864" s="17" t="str">
        <f t="shared" si="275"/>
        <v>08_80&gt;</v>
      </c>
      <c r="Q2864" s="9" t="s">
        <v>1001</v>
      </c>
      <c r="R2864" s="9" t="s">
        <v>954</v>
      </c>
      <c r="S2864" s="9">
        <f t="shared" si="272"/>
        <v>3833340</v>
      </c>
      <c r="T2864" s="9">
        <f t="shared" si="276"/>
        <v>53020</v>
      </c>
    </row>
    <row r="2865" spans="1:20" ht="14.45" x14ac:dyDescent="0.3">
      <c r="A2865" s="104">
        <v>18</v>
      </c>
      <c r="B2865" s="9" t="s">
        <v>16</v>
      </c>
      <c r="C2865" s="9" t="s">
        <v>564</v>
      </c>
      <c r="D2865" s="9" t="s">
        <v>228</v>
      </c>
      <c r="E2865" s="9" t="s">
        <v>223</v>
      </c>
      <c r="F2865" s="9" t="s">
        <v>5</v>
      </c>
      <c r="G2865" s="9" t="s">
        <v>518</v>
      </c>
      <c r="H2865" s="9" t="s">
        <v>112</v>
      </c>
      <c r="I2865" s="9">
        <v>14</v>
      </c>
      <c r="J2865" s="9" t="s">
        <v>8</v>
      </c>
      <c r="L2865" s="9" t="s">
        <v>50</v>
      </c>
      <c r="M2865" s="9">
        <v>118153</v>
      </c>
      <c r="N2865" s="17" t="str">
        <f t="shared" si="273"/>
        <v>23_115-120</v>
      </c>
      <c r="O2865" s="17" t="str">
        <f t="shared" si="274"/>
        <v>11_110-120</v>
      </c>
      <c r="P2865" s="17" t="str">
        <f t="shared" si="275"/>
        <v>08_80&gt;</v>
      </c>
      <c r="Q2865" s="9" t="s">
        <v>1001</v>
      </c>
      <c r="R2865" s="9" t="s">
        <v>954</v>
      </c>
      <c r="S2865" s="9">
        <f t="shared" si="272"/>
        <v>2126754</v>
      </c>
      <c r="T2865" s="9">
        <f t="shared" si="276"/>
        <v>29416</v>
      </c>
    </row>
    <row r="2866" spans="1:20" ht="14.45" x14ac:dyDescent="0.3">
      <c r="A2866" s="104">
        <v>11</v>
      </c>
      <c r="B2866" s="9" t="s">
        <v>16</v>
      </c>
      <c r="C2866" s="9" t="s">
        <v>188</v>
      </c>
      <c r="D2866" s="9" t="s">
        <v>225</v>
      </c>
      <c r="E2866" s="9" t="s">
        <v>223</v>
      </c>
      <c r="F2866" s="9" t="s">
        <v>5</v>
      </c>
      <c r="G2866" s="9" t="s">
        <v>169</v>
      </c>
      <c r="H2866" s="9" t="s">
        <v>112</v>
      </c>
      <c r="I2866" s="9">
        <v>15</v>
      </c>
      <c r="J2866" s="9" t="s">
        <v>8</v>
      </c>
      <c r="L2866" s="9" t="s">
        <v>50</v>
      </c>
      <c r="M2866" s="9">
        <v>95738</v>
      </c>
      <c r="N2866" s="17" t="str">
        <f t="shared" si="273"/>
        <v>19_95-100</v>
      </c>
      <c r="O2866" s="17" t="str">
        <f t="shared" si="274"/>
        <v>9_90-100</v>
      </c>
      <c r="P2866" s="17" t="str">
        <f t="shared" si="275"/>
        <v>08_80&gt;</v>
      </c>
      <c r="Q2866" s="9" t="s">
        <v>1001</v>
      </c>
      <c r="R2866" s="9" t="s">
        <v>954</v>
      </c>
      <c r="S2866" s="9">
        <f t="shared" si="272"/>
        <v>1053118</v>
      </c>
      <c r="T2866" s="9">
        <f t="shared" si="276"/>
        <v>14566</v>
      </c>
    </row>
    <row r="2867" spans="1:20" ht="14.45" x14ac:dyDescent="0.3">
      <c r="A2867" s="104">
        <v>21</v>
      </c>
      <c r="B2867" s="9" t="s">
        <v>16</v>
      </c>
      <c r="C2867" s="9" t="s">
        <v>565</v>
      </c>
      <c r="D2867" s="9" t="s">
        <v>225</v>
      </c>
      <c r="E2867" s="9" t="s">
        <v>223</v>
      </c>
      <c r="F2867" s="9" t="s">
        <v>5</v>
      </c>
      <c r="G2867" s="9" t="s">
        <v>518</v>
      </c>
      <c r="H2867" s="9" t="s">
        <v>112</v>
      </c>
      <c r="I2867" s="9">
        <v>15</v>
      </c>
      <c r="J2867" s="9" t="s">
        <v>8</v>
      </c>
      <c r="L2867" s="9" t="s">
        <v>50</v>
      </c>
      <c r="M2867" s="9">
        <v>126909</v>
      </c>
      <c r="N2867" s="17" t="str">
        <f t="shared" si="273"/>
        <v>25_125-130</v>
      </c>
      <c r="O2867" s="17" t="str">
        <f t="shared" si="274"/>
        <v>12_120-130</v>
      </c>
      <c r="P2867" s="17" t="str">
        <f t="shared" si="275"/>
        <v>08_80&gt;</v>
      </c>
      <c r="Q2867" s="9" t="s">
        <v>1001</v>
      </c>
      <c r="R2867" s="9" t="s">
        <v>954</v>
      </c>
      <c r="S2867" s="9">
        <f t="shared" si="272"/>
        <v>2665089</v>
      </c>
      <c r="T2867" s="9">
        <f t="shared" si="276"/>
        <v>36862</v>
      </c>
    </row>
    <row r="2868" spans="1:20" ht="14.45" x14ac:dyDescent="0.3">
      <c r="A2868" s="104">
        <v>436</v>
      </c>
      <c r="B2868" s="9" t="s">
        <v>16</v>
      </c>
      <c r="C2868" s="9" t="s">
        <v>608</v>
      </c>
      <c r="D2868" s="9" t="s">
        <v>225</v>
      </c>
      <c r="E2868" s="9" t="s">
        <v>223</v>
      </c>
      <c r="F2868" s="9" t="s">
        <v>5</v>
      </c>
      <c r="G2868" s="9" t="s">
        <v>518</v>
      </c>
      <c r="H2868" s="9" t="s">
        <v>98</v>
      </c>
      <c r="I2868" s="9">
        <v>15</v>
      </c>
      <c r="J2868" s="9" t="s">
        <v>8</v>
      </c>
      <c r="L2868" s="9" t="s">
        <v>50</v>
      </c>
      <c r="M2868" s="9">
        <v>105486</v>
      </c>
      <c r="N2868" s="17" t="str">
        <f t="shared" si="273"/>
        <v>21_105-110</v>
      </c>
      <c r="O2868" s="17" t="str">
        <f t="shared" si="274"/>
        <v>10_100-110</v>
      </c>
      <c r="P2868" s="17" t="str">
        <f t="shared" si="275"/>
        <v>08_80&gt;</v>
      </c>
      <c r="Q2868" s="9" t="s">
        <v>1001</v>
      </c>
      <c r="R2868" s="9" t="s">
        <v>954</v>
      </c>
      <c r="S2868" s="9">
        <f t="shared" si="272"/>
        <v>45991896</v>
      </c>
      <c r="T2868" s="9">
        <f t="shared" si="276"/>
        <v>636126</v>
      </c>
    </row>
    <row r="2869" spans="1:20" ht="14.45" x14ac:dyDescent="0.3">
      <c r="A2869" s="104">
        <v>25</v>
      </c>
      <c r="B2869" s="9" t="s">
        <v>16</v>
      </c>
      <c r="C2869" s="9" t="s">
        <v>952</v>
      </c>
      <c r="D2869" s="9" t="s">
        <v>228</v>
      </c>
      <c r="E2869" s="9" t="s">
        <v>223</v>
      </c>
      <c r="F2869" s="9" t="s">
        <v>5</v>
      </c>
      <c r="G2869" s="9" t="s">
        <v>518</v>
      </c>
      <c r="H2869" s="9" t="s">
        <v>2</v>
      </c>
      <c r="I2869" s="9">
        <v>14</v>
      </c>
      <c r="J2869" s="9" t="s">
        <v>8</v>
      </c>
      <c r="K2869" s="9" t="s">
        <v>7</v>
      </c>
      <c r="L2869" s="9" t="s">
        <v>50</v>
      </c>
      <c r="M2869" s="9">
        <v>86910</v>
      </c>
      <c r="N2869" s="17" t="str">
        <f t="shared" si="273"/>
        <v>17_85-90</v>
      </c>
      <c r="O2869" s="17" t="str">
        <f t="shared" si="274"/>
        <v>8_80-90</v>
      </c>
      <c r="P2869" s="17" t="str">
        <f t="shared" si="275"/>
        <v>08_80&gt;</v>
      </c>
      <c r="Q2869" s="9" t="s">
        <v>1001</v>
      </c>
      <c r="R2869" s="9" t="s">
        <v>954</v>
      </c>
      <c r="S2869" s="9">
        <f t="shared" si="272"/>
        <v>2172750</v>
      </c>
      <c r="T2869" s="9">
        <f t="shared" si="276"/>
        <v>30052</v>
      </c>
    </row>
    <row r="2870" spans="1:20" ht="14.45" x14ac:dyDescent="0.3">
      <c r="A2870" s="104">
        <v>26</v>
      </c>
      <c r="B2870" s="9" t="s">
        <v>16</v>
      </c>
      <c r="C2870" s="9" t="s">
        <v>953</v>
      </c>
      <c r="D2870" s="9" t="s">
        <v>224</v>
      </c>
      <c r="E2870" s="9" t="s">
        <v>223</v>
      </c>
      <c r="F2870" s="9" t="s">
        <v>5</v>
      </c>
      <c r="G2870" s="9" t="s">
        <v>518</v>
      </c>
      <c r="H2870" s="9" t="s">
        <v>2</v>
      </c>
      <c r="I2870" s="9">
        <v>15</v>
      </c>
      <c r="J2870" s="9" t="s">
        <v>8</v>
      </c>
      <c r="K2870" s="9" t="s">
        <v>7</v>
      </c>
      <c r="L2870" s="9" t="s">
        <v>50</v>
      </c>
      <c r="M2870" s="9">
        <v>91017</v>
      </c>
      <c r="N2870" s="17" t="str">
        <f t="shared" si="273"/>
        <v>18_90-95</v>
      </c>
      <c r="O2870" s="17" t="str">
        <f t="shared" si="274"/>
        <v>9_90-100</v>
      </c>
      <c r="P2870" s="17" t="str">
        <f t="shared" si="275"/>
        <v>08_80&gt;</v>
      </c>
      <c r="Q2870" s="9" t="s">
        <v>1001</v>
      </c>
      <c r="R2870" s="9" t="s">
        <v>954</v>
      </c>
      <c r="S2870" s="9">
        <f t="shared" si="272"/>
        <v>2366442</v>
      </c>
      <c r="T2870" s="9">
        <f t="shared" si="276"/>
        <v>32731</v>
      </c>
    </row>
    <row r="2871" spans="1:20" ht="14.45" x14ac:dyDescent="0.3">
      <c r="A2871" s="104">
        <v>7</v>
      </c>
      <c r="B2871" s="9" t="s">
        <v>16</v>
      </c>
      <c r="C2871" s="9" t="s">
        <v>566</v>
      </c>
      <c r="D2871" s="9" t="s">
        <v>228</v>
      </c>
      <c r="E2871" s="9" t="s">
        <v>223</v>
      </c>
      <c r="F2871" s="9" t="s">
        <v>5</v>
      </c>
      <c r="G2871" s="9" t="s">
        <v>518</v>
      </c>
      <c r="H2871" s="9" t="s">
        <v>112</v>
      </c>
      <c r="I2871" s="9">
        <v>14</v>
      </c>
      <c r="J2871" s="9" t="s">
        <v>8</v>
      </c>
      <c r="K2871" s="9" t="s">
        <v>7</v>
      </c>
      <c r="L2871" s="9" t="s">
        <v>50</v>
      </c>
      <c r="M2871" s="9">
        <v>115427</v>
      </c>
      <c r="N2871" s="17" t="str">
        <f t="shared" si="273"/>
        <v>23_115-120</v>
      </c>
      <c r="O2871" s="17" t="str">
        <f t="shared" si="274"/>
        <v>11_110-120</v>
      </c>
      <c r="P2871" s="17" t="str">
        <f t="shared" si="275"/>
        <v>08_80&gt;</v>
      </c>
      <c r="Q2871" s="9" t="s">
        <v>1001</v>
      </c>
      <c r="R2871" s="9" t="s">
        <v>954</v>
      </c>
      <c r="S2871" s="9">
        <f t="shared" si="272"/>
        <v>807989</v>
      </c>
      <c r="T2871" s="9">
        <f t="shared" si="276"/>
        <v>11176</v>
      </c>
    </row>
    <row r="2872" spans="1:20" ht="14.45" x14ac:dyDescent="0.3">
      <c r="A2872" s="104">
        <v>16</v>
      </c>
      <c r="B2872" s="9" t="s">
        <v>16</v>
      </c>
      <c r="C2872" s="9" t="s">
        <v>567</v>
      </c>
      <c r="D2872" s="9" t="s">
        <v>225</v>
      </c>
      <c r="E2872" s="9" t="s">
        <v>223</v>
      </c>
      <c r="F2872" s="9" t="s">
        <v>5</v>
      </c>
      <c r="G2872" s="9" t="s">
        <v>518</v>
      </c>
      <c r="H2872" s="9" t="s">
        <v>112</v>
      </c>
      <c r="I2872" s="9">
        <v>15</v>
      </c>
      <c r="J2872" s="9" t="s">
        <v>8</v>
      </c>
      <c r="K2872" s="9" t="s">
        <v>7</v>
      </c>
      <c r="L2872" s="9" t="s">
        <v>50</v>
      </c>
      <c r="M2872" s="9">
        <v>132990</v>
      </c>
      <c r="N2872" s="17" t="str">
        <f t="shared" si="273"/>
        <v>26_130-135</v>
      </c>
      <c r="O2872" s="17" t="str">
        <f t="shared" si="274"/>
        <v>13_130-140</v>
      </c>
      <c r="P2872" s="17" t="str">
        <f t="shared" si="275"/>
        <v>08_80&gt;</v>
      </c>
      <c r="Q2872" s="9" t="s">
        <v>1001</v>
      </c>
      <c r="R2872" s="9" t="s">
        <v>954</v>
      </c>
      <c r="S2872" s="9">
        <f t="shared" si="272"/>
        <v>2127840</v>
      </c>
      <c r="T2872" s="9">
        <f t="shared" si="276"/>
        <v>29431</v>
      </c>
    </row>
    <row r="2873" spans="1:20" ht="14.45" x14ac:dyDescent="0.3">
      <c r="A2873" s="103">
        <v>38</v>
      </c>
      <c r="B2873" s="9" t="s">
        <v>284</v>
      </c>
      <c r="C2873" s="9" t="s">
        <v>1061</v>
      </c>
      <c r="D2873" s="9" t="s">
        <v>228</v>
      </c>
      <c r="E2873" s="9" t="s">
        <v>223</v>
      </c>
      <c r="F2873" s="9" t="s">
        <v>5</v>
      </c>
      <c r="G2873" s="9" t="s">
        <v>169</v>
      </c>
      <c r="H2873" s="9" t="s">
        <v>107</v>
      </c>
      <c r="I2873" s="9">
        <v>13</v>
      </c>
      <c r="J2873" s="9" t="s">
        <v>387</v>
      </c>
      <c r="L2873" s="9" t="s">
        <v>50</v>
      </c>
      <c r="M2873" s="9">
        <v>72990</v>
      </c>
      <c r="N2873" s="17" t="str">
        <f t="shared" si="273"/>
        <v>14_70-75</v>
      </c>
      <c r="O2873" s="17" t="str">
        <f t="shared" si="274"/>
        <v>7_70-80</v>
      </c>
      <c r="P2873" s="17" t="str">
        <f t="shared" si="275"/>
        <v>07_70-80</v>
      </c>
      <c r="Q2873" s="9" t="s">
        <v>1001</v>
      </c>
      <c r="R2873" s="9" t="s">
        <v>954</v>
      </c>
      <c r="S2873" s="9">
        <f t="shared" si="272"/>
        <v>2773620</v>
      </c>
      <c r="T2873" s="9">
        <f t="shared" si="276"/>
        <v>38363</v>
      </c>
    </row>
    <row r="2874" spans="1:20" ht="14.45" x14ac:dyDescent="0.3">
      <c r="A2874" s="104">
        <v>19</v>
      </c>
      <c r="B2874" s="9" t="s">
        <v>284</v>
      </c>
      <c r="C2874" s="9" t="s">
        <v>869</v>
      </c>
      <c r="D2874" s="9" t="s">
        <v>224</v>
      </c>
      <c r="E2874" s="9" t="s">
        <v>223</v>
      </c>
      <c r="F2874" s="9" t="s">
        <v>1</v>
      </c>
      <c r="G2874" s="9" t="s">
        <v>303</v>
      </c>
      <c r="H2874" s="9" t="s">
        <v>2</v>
      </c>
      <c r="I2874" s="9">
        <v>16</v>
      </c>
      <c r="J2874" s="9" t="s">
        <v>8</v>
      </c>
      <c r="L2874" s="9" t="s">
        <v>50</v>
      </c>
      <c r="M2874" s="9">
        <v>69890</v>
      </c>
      <c r="N2874" s="17" t="str">
        <f t="shared" si="273"/>
        <v>13_65-70</v>
      </c>
      <c r="O2874" s="17" t="str">
        <f t="shared" si="274"/>
        <v>6_60-70</v>
      </c>
      <c r="P2874" s="17" t="str">
        <f t="shared" si="275"/>
        <v>06_60-70</v>
      </c>
      <c r="Q2874" s="9" t="s">
        <v>1001</v>
      </c>
      <c r="R2874" s="9" t="s">
        <v>954</v>
      </c>
      <c r="S2874" s="9">
        <f t="shared" si="272"/>
        <v>1327910</v>
      </c>
      <c r="T2874" s="9">
        <f t="shared" si="276"/>
        <v>18367</v>
      </c>
    </row>
    <row r="2875" spans="1:20" ht="14.45" x14ac:dyDescent="0.3">
      <c r="A2875" s="104">
        <v>153</v>
      </c>
      <c r="B2875" s="9" t="s">
        <v>284</v>
      </c>
      <c r="C2875" s="9" t="s">
        <v>792</v>
      </c>
      <c r="D2875" s="9" t="s">
        <v>228</v>
      </c>
      <c r="E2875" s="9" t="s">
        <v>223</v>
      </c>
      <c r="F2875" s="9" t="s">
        <v>5</v>
      </c>
      <c r="G2875" s="9" t="s">
        <v>169</v>
      </c>
      <c r="H2875" s="9" t="s">
        <v>2</v>
      </c>
      <c r="I2875" s="9">
        <v>13</v>
      </c>
      <c r="J2875" s="9" t="s">
        <v>474</v>
      </c>
      <c r="K2875" s="9" t="s">
        <v>7</v>
      </c>
      <c r="L2875" s="9" t="s">
        <v>50</v>
      </c>
      <c r="M2875" s="9">
        <v>99993</v>
      </c>
      <c r="N2875" s="17" t="str">
        <f t="shared" si="273"/>
        <v>19_95-100</v>
      </c>
      <c r="O2875" s="17" t="str">
        <f t="shared" si="274"/>
        <v>9_90-100</v>
      </c>
      <c r="P2875" s="17" t="str">
        <f t="shared" si="275"/>
        <v>08_80&gt;</v>
      </c>
      <c r="Q2875" s="9" t="s">
        <v>1001</v>
      </c>
      <c r="R2875" s="9" t="s">
        <v>954</v>
      </c>
      <c r="S2875" s="9">
        <f t="shared" si="272"/>
        <v>15298929</v>
      </c>
      <c r="T2875" s="9">
        <f t="shared" si="276"/>
        <v>211603</v>
      </c>
    </row>
    <row r="2876" spans="1:20" ht="14.45" x14ac:dyDescent="0.3">
      <c r="A2876" s="103">
        <v>90</v>
      </c>
      <c r="B2876" s="9" t="s">
        <v>630</v>
      </c>
      <c r="C2876" s="9" t="s">
        <v>1062</v>
      </c>
      <c r="D2876" s="9" t="s">
        <v>225</v>
      </c>
      <c r="E2876" s="9" t="s">
        <v>223</v>
      </c>
      <c r="F2876" s="9" t="s">
        <v>5</v>
      </c>
      <c r="G2876" s="9" t="s">
        <v>350</v>
      </c>
      <c r="H2876" s="9" t="s">
        <v>98</v>
      </c>
      <c r="I2876" s="9">
        <v>16</v>
      </c>
      <c r="J2876" s="9" t="s">
        <v>8</v>
      </c>
      <c r="L2876" s="9" t="s">
        <v>50</v>
      </c>
      <c r="M2876" s="9">
        <v>134990</v>
      </c>
      <c r="N2876" s="17" t="str">
        <f t="shared" si="273"/>
        <v>26_130-135</v>
      </c>
      <c r="O2876" s="17" t="str">
        <f t="shared" si="274"/>
        <v>13_130-140</v>
      </c>
      <c r="P2876" s="17" t="str">
        <f t="shared" si="275"/>
        <v>08_80&gt;</v>
      </c>
      <c r="Q2876" s="9" t="s">
        <v>1001</v>
      </c>
      <c r="R2876" s="9" t="s">
        <v>954</v>
      </c>
      <c r="S2876" s="9">
        <f t="shared" si="272"/>
        <v>12149100</v>
      </c>
      <c r="T2876" s="9">
        <f t="shared" si="276"/>
        <v>168037</v>
      </c>
    </row>
    <row r="2877" spans="1:20" ht="14.45" x14ac:dyDescent="0.3">
      <c r="A2877" s="104">
        <v>34</v>
      </c>
      <c r="B2877" s="9" t="s">
        <v>630</v>
      </c>
      <c r="C2877" s="9" t="s">
        <v>1063</v>
      </c>
      <c r="D2877" s="9" t="s">
        <v>228</v>
      </c>
      <c r="E2877" s="9" t="s">
        <v>223</v>
      </c>
      <c r="F2877" s="9" t="s">
        <v>5</v>
      </c>
      <c r="G2877" s="9" t="s">
        <v>518</v>
      </c>
      <c r="H2877" s="9" t="s">
        <v>2</v>
      </c>
      <c r="I2877" s="9">
        <v>14</v>
      </c>
      <c r="J2877" s="9" t="s">
        <v>8</v>
      </c>
      <c r="L2877" s="9" t="s">
        <v>50</v>
      </c>
      <c r="M2877" s="9">
        <v>77456</v>
      </c>
      <c r="N2877" s="17" t="str">
        <f t="shared" si="273"/>
        <v>15_75-80</v>
      </c>
      <c r="O2877" s="17" t="str">
        <f t="shared" si="274"/>
        <v>7_70-80</v>
      </c>
      <c r="P2877" s="17" t="str">
        <f t="shared" si="275"/>
        <v>07_70-80</v>
      </c>
      <c r="Q2877" s="9" t="s">
        <v>1001</v>
      </c>
      <c r="R2877" s="9" t="s">
        <v>954</v>
      </c>
      <c r="S2877" s="9">
        <f t="shared" si="272"/>
        <v>2633504</v>
      </c>
      <c r="T2877" s="9">
        <f t="shared" si="276"/>
        <v>36425</v>
      </c>
    </row>
    <row r="2878" spans="1:20" ht="14.45" x14ac:dyDescent="0.3">
      <c r="A2878" s="104">
        <v>71</v>
      </c>
      <c r="B2878" s="9" t="s">
        <v>630</v>
      </c>
      <c r="C2878" s="9" t="s">
        <v>1064</v>
      </c>
      <c r="D2878" s="9" t="s">
        <v>228</v>
      </c>
      <c r="E2878" s="9" t="s">
        <v>223</v>
      </c>
      <c r="F2878" s="9" t="s">
        <v>1</v>
      </c>
      <c r="G2878" s="9" t="s">
        <v>97</v>
      </c>
      <c r="H2878" s="9" t="s">
        <v>2</v>
      </c>
      <c r="I2878" s="9">
        <v>14</v>
      </c>
      <c r="J2878" s="9" t="s">
        <v>8</v>
      </c>
      <c r="L2878" s="9" t="s">
        <v>50</v>
      </c>
      <c r="M2878" s="9">
        <v>52242</v>
      </c>
      <c r="N2878" s="17" t="str">
        <f t="shared" si="273"/>
        <v>10_50-55</v>
      </c>
      <c r="O2878" s="17" t="str">
        <f t="shared" si="274"/>
        <v>5_50-60</v>
      </c>
      <c r="P2878" s="17" t="str">
        <f t="shared" si="275"/>
        <v>05_50-60</v>
      </c>
      <c r="Q2878" s="9" t="s">
        <v>1001</v>
      </c>
      <c r="R2878" s="9" t="s">
        <v>954</v>
      </c>
      <c r="S2878" s="9">
        <f t="shared" si="272"/>
        <v>3709182</v>
      </c>
      <c r="T2878" s="9">
        <f t="shared" si="276"/>
        <v>51303</v>
      </c>
    </row>
    <row r="2879" spans="1:20" ht="14.45" x14ac:dyDescent="0.3">
      <c r="A2879" s="104">
        <v>55</v>
      </c>
      <c r="B2879" s="9" t="s">
        <v>630</v>
      </c>
      <c r="C2879" s="9" t="s">
        <v>1065</v>
      </c>
      <c r="D2879" s="9" t="s">
        <v>224</v>
      </c>
      <c r="E2879" s="9" t="s">
        <v>223</v>
      </c>
      <c r="F2879" s="9" t="s">
        <v>5</v>
      </c>
      <c r="G2879" s="9" t="s">
        <v>518</v>
      </c>
      <c r="H2879" s="9" t="s">
        <v>2</v>
      </c>
      <c r="I2879" s="9">
        <v>15</v>
      </c>
      <c r="J2879" s="9" t="s">
        <v>8</v>
      </c>
      <c r="L2879" s="9" t="s">
        <v>50</v>
      </c>
      <c r="M2879" s="9">
        <v>79025</v>
      </c>
      <c r="N2879" s="17" t="str">
        <f t="shared" si="273"/>
        <v>15_75-80</v>
      </c>
      <c r="O2879" s="17" t="str">
        <f t="shared" si="274"/>
        <v>7_70-80</v>
      </c>
      <c r="P2879" s="17" t="str">
        <f t="shared" si="275"/>
        <v>07_70-80</v>
      </c>
      <c r="Q2879" s="9" t="s">
        <v>1001</v>
      </c>
      <c r="R2879" s="9" t="s">
        <v>954</v>
      </c>
      <c r="S2879" s="9">
        <f t="shared" si="272"/>
        <v>4346375</v>
      </c>
      <c r="T2879" s="9">
        <f t="shared" si="276"/>
        <v>60116</v>
      </c>
    </row>
    <row r="2880" spans="1:20" ht="14.45" x14ac:dyDescent="0.3">
      <c r="A2880" s="104">
        <v>328</v>
      </c>
      <c r="B2880" s="9" t="s">
        <v>630</v>
      </c>
      <c r="C2880" s="9" t="s">
        <v>1066</v>
      </c>
      <c r="D2880" s="9" t="s">
        <v>224</v>
      </c>
      <c r="E2880" s="9" t="s">
        <v>223</v>
      </c>
      <c r="F2880" s="9" t="s">
        <v>1</v>
      </c>
      <c r="G2880" s="9" t="s">
        <v>97</v>
      </c>
      <c r="H2880" s="9" t="s">
        <v>2</v>
      </c>
      <c r="I2880" s="9">
        <v>15</v>
      </c>
      <c r="J2880" s="9" t="s">
        <v>8</v>
      </c>
      <c r="L2880" s="9" t="s">
        <v>50</v>
      </c>
      <c r="M2880" s="9">
        <v>57296</v>
      </c>
      <c r="N2880" s="17" t="str">
        <f t="shared" si="273"/>
        <v>11_55-60</v>
      </c>
      <c r="O2880" s="17" t="str">
        <f t="shared" si="274"/>
        <v>5_50-60</v>
      </c>
      <c r="P2880" s="17" t="str">
        <f t="shared" si="275"/>
        <v>05_50-60</v>
      </c>
      <c r="Q2880" s="9" t="s">
        <v>1001</v>
      </c>
      <c r="R2880" s="9" t="s">
        <v>954</v>
      </c>
      <c r="S2880" s="9">
        <f t="shared" si="272"/>
        <v>18793088</v>
      </c>
      <c r="T2880" s="9">
        <f t="shared" si="276"/>
        <v>259932</v>
      </c>
    </row>
    <row r="2881" spans="1:20" ht="14.45" x14ac:dyDescent="0.3">
      <c r="A2881" s="104">
        <v>3</v>
      </c>
      <c r="B2881" s="9" t="s">
        <v>630</v>
      </c>
      <c r="C2881" s="9" t="s">
        <v>1067</v>
      </c>
      <c r="D2881" s="9" t="s">
        <v>222</v>
      </c>
      <c r="E2881" s="9" t="s">
        <v>223</v>
      </c>
      <c r="F2881" s="9" t="s">
        <v>5</v>
      </c>
      <c r="G2881" s="9" t="s">
        <v>169</v>
      </c>
      <c r="H2881" s="9" t="s">
        <v>331</v>
      </c>
      <c r="I2881" s="9">
        <v>16</v>
      </c>
      <c r="J2881" s="9" t="s">
        <v>8</v>
      </c>
      <c r="L2881" s="9" t="s">
        <v>50</v>
      </c>
      <c r="M2881" s="9">
        <v>86117</v>
      </c>
      <c r="N2881" s="17" t="str">
        <f t="shared" si="273"/>
        <v>17_85-90</v>
      </c>
      <c r="O2881" s="17" t="str">
        <f t="shared" si="274"/>
        <v>8_80-90</v>
      </c>
      <c r="P2881" s="17" t="str">
        <f t="shared" si="275"/>
        <v>08_80&gt;</v>
      </c>
      <c r="Q2881" s="9" t="s">
        <v>1001</v>
      </c>
      <c r="R2881" s="9" t="s">
        <v>954</v>
      </c>
      <c r="S2881" s="9">
        <f t="shared" si="272"/>
        <v>258351</v>
      </c>
      <c r="T2881" s="9">
        <f t="shared" si="276"/>
        <v>3573</v>
      </c>
    </row>
    <row r="2882" spans="1:20" ht="14.45" x14ac:dyDescent="0.3">
      <c r="A2882" s="104">
        <v>539</v>
      </c>
      <c r="B2882" s="9" t="s">
        <v>630</v>
      </c>
      <c r="C2882" s="9" t="s">
        <v>1068</v>
      </c>
      <c r="D2882" s="9" t="s">
        <v>224</v>
      </c>
      <c r="E2882" s="9" t="s">
        <v>223</v>
      </c>
      <c r="F2882" s="9" t="s">
        <v>1</v>
      </c>
      <c r="G2882" s="9" t="s">
        <v>1000</v>
      </c>
      <c r="H2882" s="9" t="s">
        <v>2</v>
      </c>
      <c r="I2882" s="9">
        <v>16</v>
      </c>
      <c r="J2882" s="9" t="s">
        <v>8</v>
      </c>
      <c r="L2882" s="9" t="s">
        <v>50</v>
      </c>
      <c r="M2882" s="9">
        <v>66475</v>
      </c>
      <c r="N2882" s="17" t="str">
        <f t="shared" si="273"/>
        <v>13_65-70</v>
      </c>
      <c r="O2882" s="17" t="str">
        <f t="shared" si="274"/>
        <v>6_60-70</v>
      </c>
      <c r="P2882" s="17" t="str">
        <f t="shared" si="275"/>
        <v>06_60-70</v>
      </c>
      <c r="Q2882" s="9" t="s">
        <v>1001</v>
      </c>
      <c r="R2882" s="9" t="s">
        <v>954</v>
      </c>
      <c r="S2882" s="9">
        <f t="shared" si="272"/>
        <v>35830025</v>
      </c>
      <c r="T2882" s="9">
        <f t="shared" si="276"/>
        <v>495574</v>
      </c>
    </row>
    <row r="2883" spans="1:20" ht="14.45" x14ac:dyDescent="0.3">
      <c r="A2883" s="104">
        <v>320</v>
      </c>
      <c r="B2883" s="9" t="s">
        <v>630</v>
      </c>
      <c r="C2883" s="9" t="s">
        <v>1069</v>
      </c>
      <c r="D2883" s="9" t="s">
        <v>228</v>
      </c>
      <c r="E2883" s="9" t="s">
        <v>223</v>
      </c>
      <c r="F2883" s="9" t="s">
        <v>5</v>
      </c>
      <c r="G2883" s="9" t="s">
        <v>169</v>
      </c>
      <c r="H2883" s="9" t="s">
        <v>2</v>
      </c>
      <c r="I2883" s="9">
        <v>14</v>
      </c>
      <c r="J2883" s="9" t="s">
        <v>8</v>
      </c>
      <c r="L2883" s="9" t="s">
        <v>50</v>
      </c>
      <c r="M2883" s="9">
        <v>45992</v>
      </c>
      <c r="N2883" s="17" t="str">
        <f t="shared" si="273"/>
        <v>9_45-50</v>
      </c>
      <c r="O2883" s="17" t="str">
        <f t="shared" si="274"/>
        <v>4_40-50</v>
      </c>
      <c r="P2883" s="17" t="str">
        <f t="shared" si="275"/>
        <v>04_40-50</v>
      </c>
      <c r="Q2883" s="9" t="s">
        <v>1001</v>
      </c>
      <c r="R2883" s="9" t="s">
        <v>954</v>
      </c>
      <c r="S2883" s="9">
        <f t="shared" ref="S2883:S2946" si="277">M2883*A2883</f>
        <v>14717440</v>
      </c>
      <c r="T2883" s="9">
        <f t="shared" si="276"/>
        <v>203561</v>
      </c>
    </row>
    <row r="2884" spans="1:20" ht="14.45" x14ac:dyDescent="0.3">
      <c r="A2884" s="104">
        <v>532</v>
      </c>
      <c r="B2884" s="9" t="s">
        <v>630</v>
      </c>
      <c r="C2884" s="9" t="s">
        <v>1070</v>
      </c>
      <c r="D2884" s="9" t="s">
        <v>224</v>
      </c>
      <c r="E2884" s="9" t="s">
        <v>223</v>
      </c>
      <c r="F2884" s="9" t="s">
        <v>5</v>
      </c>
      <c r="G2884" s="9" t="s">
        <v>169</v>
      </c>
      <c r="H2884" s="9" t="s">
        <v>2</v>
      </c>
      <c r="I2884" s="9">
        <v>15</v>
      </c>
      <c r="J2884" s="9" t="s">
        <v>8</v>
      </c>
      <c r="L2884" s="9" t="s">
        <v>50</v>
      </c>
      <c r="M2884" s="9">
        <v>51270</v>
      </c>
      <c r="N2884" s="17" t="str">
        <f t="shared" si="273"/>
        <v>10_50-55</v>
      </c>
      <c r="O2884" s="17" t="str">
        <f t="shared" si="274"/>
        <v>5_50-60</v>
      </c>
      <c r="P2884" s="17" t="str">
        <f t="shared" si="275"/>
        <v>05_50-60</v>
      </c>
      <c r="Q2884" s="9" t="s">
        <v>1001</v>
      </c>
      <c r="R2884" s="9" t="s">
        <v>954</v>
      </c>
      <c r="S2884" s="9">
        <f t="shared" si="277"/>
        <v>27275640</v>
      </c>
      <c r="T2884" s="9">
        <f t="shared" si="276"/>
        <v>377256</v>
      </c>
    </row>
    <row r="2885" spans="1:20" ht="14.45" x14ac:dyDescent="0.3">
      <c r="A2885" s="9">
        <v>50</v>
      </c>
      <c r="B2885" s="9" t="s">
        <v>29</v>
      </c>
      <c r="C2885" s="9" t="s">
        <v>29</v>
      </c>
      <c r="D2885" s="9" t="s">
        <v>228</v>
      </c>
      <c r="E2885" s="9" t="s">
        <v>223</v>
      </c>
      <c r="F2885" s="9" t="s">
        <v>5</v>
      </c>
      <c r="G2885" s="9" t="s">
        <v>56</v>
      </c>
      <c r="H2885" s="9" t="s">
        <v>2</v>
      </c>
      <c r="I2885" s="9">
        <v>14</v>
      </c>
      <c r="J2885" s="9" t="s">
        <v>4</v>
      </c>
      <c r="L2885" s="9" t="s">
        <v>47</v>
      </c>
      <c r="M2885" s="9">
        <v>24510</v>
      </c>
      <c r="N2885" s="17" t="str">
        <f t="shared" si="273"/>
        <v>4_20-25</v>
      </c>
      <c r="O2885" s="17" t="str">
        <f t="shared" si="274"/>
        <v>2_20-30</v>
      </c>
      <c r="P2885" s="17" t="str">
        <f t="shared" si="275"/>
        <v>02_20-30</v>
      </c>
      <c r="Q2885" s="9" t="s">
        <v>1001</v>
      </c>
      <c r="R2885" s="9" t="s">
        <v>954</v>
      </c>
      <c r="S2885" s="9">
        <f t="shared" si="277"/>
        <v>1225500</v>
      </c>
      <c r="T2885" s="9">
        <f t="shared" si="276"/>
        <v>16950</v>
      </c>
    </row>
    <row r="2886" spans="1:20" ht="14.45" x14ac:dyDescent="0.3">
      <c r="A2886" s="9">
        <v>370</v>
      </c>
      <c r="B2886" s="9" t="s">
        <v>29</v>
      </c>
      <c r="C2886" s="9" t="s">
        <v>29</v>
      </c>
      <c r="D2886" s="9" t="s">
        <v>224</v>
      </c>
      <c r="E2886" s="9" t="s">
        <v>223</v>
      </c>
      <c r="F2886" s="9" t="s">
        <v>5</v>
      </c>
      <c r="G2886" s="9" t="s">
        <v>76</v>
      </c>
      <c r="H2886" s="9" t="s">
        <v>2</v>
      </c>
      <c r="I2886" s="9">
        <v>15</v>
      </c>
      <c r="L2886" s="9" t="s">
        <v>46</v>
      </c>
      <c r="M2886" s="9">
        <v>31000</v>
      </c>
      <c r="N2886" s="17" t="str">
        <f t="shared" ref="N2886:N2915" si="278">CONCATENATE(ROUNDDOWN(M2886/5000,0),"_",ROUNDDOWN(M2886/5000,0)*5,"-",ROUNDUP((M2886+1)/5000,0)*5)</f>
        <v>6_30-35</v>
      </c>
      <c r="O2886" s="17" t="str">
        <f t="shared" ref="O2886:O2915" si="279">CONCATENATE(ROUNDDOWN(M2886/10000,0),"_",ROUNDDOWN(M2886/10000,0)*10,"-",ROUNDUP((M2886+1)/10000,0)*10)</f>
        <v>3_30-40</v>
      </c>
      <c r="P2886" s="17" t="str">
        <f t="shared" ref="P2886:P2915" si="280">IF(M2886&lt;20000,"01_&lt;20",IF(M2886&lt;80000,CONCATENATE(IF((ROUNDDOWN(M2886/10000,0)+1)&lt;10,0,),ROUNDDOWN(M2886/10000,0),"_",ROUNDDOWN(M2886/10000,0)*10,"-",ROUNDUP((M2886+1)/10000,0)*10),"08_80&gt;"))</f>
        <v>03_30-40</v>
      </c>
      <c r="Q2886" s="9" t="s">
        <v>1001</v>
      </c>
      <c r="R2886" s="9" t="s">
        <v>954</v>
      </c>
      <c r="S2886" s="9">
        <f t="shared" si="277"/>
        <v>11470000</v>
      </c>
      <c r="T2886" s="9">
        <f t="shared" ref="T2886:T2915" si="281">ROUND(S2886/73.8,0)</f>
        <v>155420</v>
      </c>
    </row>
    <row r="2887" spans="1:20" ht="14.45" x14ac:dyDescent="0.3">
      <c r="A2887" s="9">
        <v>1450</v>
      </c>
      <c r="B2887" s="9" t="s">
        <v>29</v>
      </c>
      <c r="C2887" s="9" t="s">
        <v>29</v>
      </c>
      <c r="D2887" s="9" t="s">
        <v>224</v>
      </c>
      <c r="E2887" s="9" t="s">
        <v>223</v>
      </c>
      <c r="F2887" s="9" t="s">
        <v>5</v>
      </c>
      <c r="G2887" s="9" t="s">
        <v>61</v>
      </c>
      <c r="H2887" s="9" t="s">
        <v>2</v>
      </c>
      <c r="I2887" s="9">
        <v>15</v>
      </c>
      <c r="L2887" s="9" t="s">
        <v>46</v>
      </c>
      <c r="M2887" s="9">
        <v>25400</v>
      </c>
      <c r="N2887" s="17" t="str">
        <f t="shared" si="278"/>
        <v>5_25-30</v>
      </c>
      <c r="O2887" s="17" t="str">
        <f t="shared" si="279"/>
        <v>2_20-30</v>
      </c>
      <c r="P2887" s="17" t="str">
        <f t="shared" si="280"/>
        <v>02_20-30</v>
      </c>
      <c r="Q2887" s="9" t="s">
        <v>1001</v>
      </c>
      <c r="R2887" s="9" t="s">
        <v>954</v>
      </c>
      <c r="S2887" s="9">
        <f t="shared" si="277"/>
        <v>36830000</v>
      </c>
      <c r="T2887" s="9">
        <f t="shared" si="281"/>
        <v>499051</v>
      </c>
    </row>
    <row r="2888" spans="1:20" ht="14.45" x14ac:dyDescent="0.3">
      <c r="A2888" s="9">
        <v>50</v>
      </c>
      <c r="B2888" s="9" t="s">
        <v>29</v>
      </c>
      <c r="C2888" s="9" t="s">
        <v>29</v>
      </c>
      <c r="D2888" s="9" t="s">
        <v>224</v>
      </c>
      <c r="E2888" s="9" t="s">
        <v>223</v>
      </c>
      <c r="F2888" s="9" t="s">
        <v>5</v>
      </c>
      <c r="G2888" s="9" t="s">
        <v>798</v>
      </c>
      <c r="H2888" s="9" t="s">
        <v>2</v>
      </c>
      <c r="I2888" s="9">
        <v>15</v>
      </c>
      <c r="L2888" s="9" t="s">
        <v>46</v>
      </c>
      <c r="M2888" s="9">
        <v>23400</v>
      </c>
      <c r="N2888" s="17" t="str">
        <f t="shared" si="278"/>
        <v>4_20-25</v>
      </c>
      <c r="O2888" s="17" t="str">
        <f t="shared" si="279"/>
        <v>2_20-30</v>
      </c>
      <c r="P2888" s="17" t="str">
        <f t="shared" si="280"/>
        <v>02_20-30</v>
      </c>
      <c r="Q2888" s="9" t="s">
        <v>1001</v>
      </c>
      <c r="R2888" s="9" t="s">
        <v>954</v>
      </c>
      <c r="S2888" s="9">
        <f t="shared" si="277"/>
        <v>1170000</v>
      </c>
      <c r="T2888" s="9">
        <f t="shared" si="281"/>
        <v>15854</v>
      </c>
    </row>
    <row r="2889" spans="1:20" ht="14.45" x14ac:dyDescent="0.3">
      <c r="A2889" s="9">
        <v>1340</v>
      </c>
      <c r="B2889" s="9" t="s">
        <v>29</v>
      </c>
      <c r="C2889" s="9" t="s">
        <v>29</v>
      </c>
      <c r="D2889" s="9" t="s">
        <v>224</v>
      </c>
      <c r="E2889" s="9" t="s">
        <v>223</v>
      </c>
      <c r="F2889" s="9" t="s">
        <v>5</v>
      </c>
      <c r="G2889" s="9" t="s">
        <v>93</v>
      </c>
      <c r="H2889" s="9" t="s">
        <v>2</v>
      </c>
      <c r="I2889" s="9">
        <v>15</v>
      </c>
      <c r="L2889" s="9" t="s">
        <v>50</v>
      </c>
      <c r="M2889" s="9">
        <v>35700</v>
      </c>
      <c r="N2889" s="17" t="str">
        <f t="shared" si="278"/>
        <v>7_35-40</v>
      </c>
      <c r="O2889" s="17" t="str">
        <f t="shared" si="279"/>
        <v>3_30-40</v>
      </c>
      <c r="P2889" s="17" t="str">
        <f t="shared" si="280"/>
        <v>03_30-40</v>
      </c>
      <c r="Q2889" s="9" t="s">
        <v>1001</v>
      </c>
      <c r="R2889" s="9" t="s">
        <v>954</v>
      </c>
      <c r="S2889" s="9">
        <f t="shared" si="277"/>
        <v>47838000</v>
      </c>
      <c r="T2889" s="9">
        <f t="shared" si="281"/>
        <v>648211</v>
      </c>
    </row>
    <row r="2890" spans="1:20" ht="14.45" x14ac:dyDescent="0.3">
      <c r="A2890" s="9">
        <v>120</v>
      </c>
      <c r="B2890" s="9" t="s">
        <v>29</v>
      </c>
      <c r="C2890" s="9" t="s">
        <v>29</v>
      </c>
      <c r="D2890" s="9" t="s">
        <v>224</v>
      </c>
      <c r="E2890" s="9" t="s">
        <v>223</v>
      </c>
      <c r="F2890" s="9" t="s">
        <v>5</v>
      </c>
      <c r="G2890" s="9" t="s">
        <v>169</v>
      </c>
      <c r="H2890" s="9" t="s">
        <v>2</v>
      </c>
      <c r="I2890" s="9">
        <v>15</v>
      </c>
      <c r="L2890" s="9" t="s">
        <v>50</v>
      </c>
      <c r="M2890" s="9">
        <v>38000</v>
      </c>
      <c r="N2890" s="17" t="str">
        <f t="shared" si="278"/>
        <v>7_35-40</v>
      </c>
      <c r="O2890" s="17" t="str">
        <f t="shared" si="279"/>
        <v>3_30-40</v>
      </c>
      <c r="P2890" s="17" t="str">
        <f t="shared" si="280"/>
        <v>03_30-40</v>
      </c>
      <c r="Q2890" s="9" t="s">
        <v>1001</v>
      </c>
      <c r="R2890" s="9" t="s">
        <v>954</v>
      </c>
      <c r="S2890" s="9">
        <f t="shared" si="277"/>
        <v>4560000</v>
      </c>
      <c r="T2890" s="9">
        <f t="shared" si="281"/>
        <v>61789</v>
      </c>
    </row>
    <row r="2891" spans="1:20" ht="14.45" x14ac:dyDescent="0.3">
      <c r="A2891" s="9">
        <v>30</v>
      </c>
      <c r="B2891" s="9" t="s">
        <v>29</v>
      </c>
      <c r="C2891" s="9" t="s">
        <v>29</v>
      </c>
      <c r="D2891" s="9" t="s">
        <v>224</v>
      </c>
      <c r="E2891" s="9" t="s">
        <v>223</v>
      </c>
      <c r="F2891" s="9" t="s">
        <v>5</v>
      </c>
      <c r="G2891" s="9" t="s">
        <v>182</v>
      </c>
      <c r="H2891" s="9" t="s">
        <v>2</v>
      </c>
      <c r="I2891" s="9">
        <v>15</v>
      </c>
      <c r="L2891" s="9" t="s">
        <v>50</v>
      </c>
      <c r="M2891" s="9">
        <v>38500</v>
      </c>
      <c r="N2891" s="17" t="str">
        <f t="shared" si="278"/>
        <v>7_35-40</v>
      </c>
      <c r="O2891" s="17" t="str">
        <f t="shared" si="279"/>
        <v>3_30-40</v>
      </c>
      <c r="P2891" s="17" t="str">
        <f t="shared" si="280"/>
        <v>03_30-40</v>
      </c>
      <c r="Q2891" s="9" t="s">
        <v>1001</v>
      </c>
      <c r="R2891" s="9" t="s">
        <v>954</v>
      </c>
      <c r="S2891" s="9">
        <f t="shared" si="277"/>
        <v>1155000</v>
      </c>
      <c r="T2891" s="9">
        <f t="shared" si="281"/>
        <v>15650</v>
      </c>
    </row>
    <row r="2892" spans="1:20" ht="14.45" x14ac:dyDescent="0.3">
      <c r="A2892" s="9">
        <v>110</v>
      </c>
      <c r="B2892" s="9" t="s">
        <v>29</v>
      </c>
      <c r="C2892" s="9" t="s">
        <v>29</v>
      </c>
      <c r="D2892" s="9" t="s">
        <v>222</v>
      </c>
      <c r="E2892" s="9" t="s">
        <v>223</v>
      </c>
      <c r="F2892" s="9" t="s">
        <v>1</v>
      </c>
      <c r="G2892" s="9" t="s">
        <v>97</v>
      </c>
      <c r="H2892" s="9" t="s">
        <v>2</v>
      </c>
      <c r="I2892" s="9">
        <v>15</v>
      </c>
      <c r="L2892" s="9" t="s">
        <v>50</v>
      </c>
      <c r="M2892" s="9">
        <v>35000</v>
      </c>
      <c r="N2892" s="17" t="str">
        <f t="shared" si="278"/>
        <v>7_35-40</v>
      </c>
      <c r="O2892" s="17" t="str">
        <f t="shared" si="279"/>
        <v>3_30-40</v>
      </c>
      <c r="P2892" s="17" t="str">
        <f t="shared" si="280"/>
        <v>03_30-40</v>
      </c>
      <c r="Q2892" s="9" t="s">
        <v>1001</v>
      </c>
      <c r="R2892" s="9" t="s">
        <v>954</v>
      </c>
      <c r="S2892" s="9">
        <f t="shared" si="277"/>
        <v>3850000</v>
      </c>
      <c r="T2892" s="9">
        <f t="shared" si="281"/>
        <v>52168</v>
      </c>
    </row>
    <row r="2893" spans="1:20" ht="14.45" x14ac:dyDescent="0.3">
      <c r="A2893" s="9">
        <v>320</v>
      </c>
      <c r="B2893" s="9" t="s">
        <v>29</v>
      </c>
      <c r="C2893" s="9" t="s">
        <v>29</v>
      </c>
      <c r="D2893" s="9" t="s">
        <v>222</v>
      </c>
      <c r="E2893" s="9" t="s">
        <v>223</v>
      </c>
      <c r="F2893" s="9" t="s">
        <v>1</v>
      </c>
      <c r="G2893" s="9" t="s">
        <v>303</v>
      </c>
      <c r="H2893" s="9" t="s">
        <v>2</v>
      </c>
      <c r="I2893" s="9">
        <v>15</v>
      </c>
      <c r="L2893" s="9" t="s">
        <v>50</v>
      </c>
      <c r="M2893" s="9">
        <v>35000</v>
      </c>
      <c r="N2893" s="17" t="str">
        <f t="shared" si="278"/>
        <v>7_35-40</v>
      </c>
      <c r="O2893" s="17" t="str">
        <f t="shared" si="279"/>
        <v>3_30-40</v>
      </c>
      <c r="P2893" s="17" t="str">
        <f t="shared" si="280"/>
        <v>03_30-40</v>
      </c>
      <c r="Q2893" s="9" t="s">
        <v>1001</v>
      </c>
      <c r="R2893" s="9" t="s">
        <v>954</v>
      </c>
      <c r="S2893" s="9">
        <f t="shared" si="277"/>
        <v>11200000</v>
      </c>
      <c r="T2893" s="9">
        <f t="shared" si="281"/>
        <v>151762</v>
      </c>
    </row>
    <row r="2894" spans="1:20" ht="14.45" x14ac:dyDescent="0.3">
      <c r="A2894" s="9">
        <v>220</v>
      </c>
      <c r="B2894" s="9" t="s">
        <v>29</v>
      </c>
      <c r="C2894" s="9" t="s">
        <v>29</v>
      </c>
      <c r="D2894" s="9" t="s">
        <v>222</v>
      </c>
      <c r="E2894" s="9" t="s">
        <v>223</v>
      </c>
      <c r="F2894" s="9" t="s">
        <v>1</v>
      </c>
      <c r="G2894" s="9" t="s">
        <v>823</v>
      </c>
      <c r="H2894" s="9" t="s">
        <v>2</v>
      </c>
      <c r="I2894" s="9">
        <v>15</v>
      </c>
      <c r="L2894" s="9" t="s">
        <v>50</v>
      </c>
      <c r="M2894" s="9">
        <v>35000</v>
      </c>
      <c r="N2894" s="17" t="str">
        <f t="shared" si="278"/>
        <v>7_35-40</v>
      </c>
      <c r="O2894" s="17" t="str">
        <f t="shared" si="279"/>
        <v>3_30-40</v>
      </c>
      <c r="P2894" s="17" t="str">
        <f t="shared" si="280"/>
        <v>03_30-40</v>
      </c>
      <c r="Q2894" s="9" t="s">
        <v>1001</v>
      </c>
      <c r="R2894" s="9" t="s">
        <v>954</v>
      </c>
      <c r="S2894" s="9">
        <f t="shared" si="277"/>
        <v>7700000</v>
      </c>
      <c r="T2894" s="9">
        <f t="shared" si="281"/>
        <v>104336</v>
      </c>
    </row>
    <row r="2895" spans="1:20" ht="14.45" x14ac:dyDescent="0.3">
      <c r="A2895" s="9">
        <v>70</v>
      </c>
      <c r="B2895" s="9" t="s">
        <v>29</v>
      </c>
      <c r="C2895" s="9" t="s">
        <v>29</v>
      </c>
      <c r="D2895" s="9" t="s">
        <v>225</v>
      </c>
      <c r="E2895" s="9" t="s">
        <v>223</v>
      </c>
      <c r="F2895" s="9" t="s">
        <v>5</v>
      </c>
      <c r="G2895" s="9" t="s">
        <v>75</v>
      </c>
      <c r="H2895" s="9" t="s">
        <v>995</v>
      </c>
      <c r="I2895" s="9">
        <v>15</v>
      </c>
      <c r="L2895" s="9" t="s">
        <v>50</v>
      </c>
      <c r="M2895" s="9">
        <v>61000</v>
      </c>
      <c r="N2895" s="17" t="str">
        <f t="shared" si="278"/>
        <v>12_60-65</v>
      </c>
      <c r="O2895" s="17" t="str">
        <f t="shared" si="279"/>
        <v>6_60-70</v>
      </c>
      <c r="P2895" s="17" t="str">
        <f t="shared" si="280"/>
        <v>06_60-70</v>
      </c>
      <c r="Q2895" s="9" t="s">
        <v>1001</v>
      </c>
      <c r="R2895" s="9" t="s">
        <v>954</v>
      </c>
      <c r="S2895" s="9">
        <f t="shared" si="277"/>
        <v>4270000</v>
      </c>
      <c r="T2895" s="9">
        <f t="shared" si="281"/>
        <v>57859</v>
      </c>
    </row>
    <row r="2896" spans="1:20" ht="14.45" x14ac:dyDescent="0.3">
      <c r="A2896" s="9">
        <v>20</v>
      </c>
      <c r="B2896" s="9" t="s">
        <v>29</v>
      </c>
      <c r="C2896" s="9" t="s">
        <v>29</v>
      </c>
      <c r="D2896" s="9" t="s">
        <v>225</v>
      </c>
      <c r="E2896" s="9" t="s">
        <v>223</v>
      </c>
      <c r="F2896" s="9" t="s">
        <v>1</v>
      </c>
      <c r="G2896" s="9" t="s">
        <v>661</v>
      </c>
      <c r="H2896" s="9" t="s">
        <v>994</v>
      </c>
      <c r="I2896" s="9">
        <v>15</v>
      </c>
      <c r="L2896" s="9" t="s">
        <v>50</v>
      </c>
      <c r="M2896" s="9">
        <v>61000</v>
      </c>
      <c r="N2896" s="17" t="str">
        <f t="shared" si="278"/>
        <v>12_60-65</v>
      </c>
      <c r="O2896" s="17" t="str">
        <f t="shared" si="279"/>
        <v>6_60-70</v>
      </c>
      <c r="P2896" s="17" t="str">
        <f t="shared" si="280"/>
        <v>06_60-70</v>
      </c>
      <c r="Q2896" s="9" t="s">
        <v>1001</v>
      </c>
      <c r="R2896" s="9" t="s">
        <v>954</v>
      </c>
      <c r="S2896" s="9">
        <f t="shared" si="277"/>
        <v>1220000</v>
      </c>
      <c r="T2896" s="9">
        <f t="shared" si="281"/>
        <v>16531</v>
      </c>
    </row>
    <row r="2897" spans="1:20" ht="14.45" x14ac:dyDescent="0.3">
      <c r="A2897" s="9">
        <v>25</v>
      </c>
      <c r="B2897" s="9" t="s">
        <v>29</v>
      </c>
      <c r="C2897" s="9" t="s">
        <v>29</v>
      </c>
      <c r="D2897" s="9" t="s">
        <v>225</v>
      </c>
      <c r="E2897" s="9" t="s">
        <v>223</v>
      </c>
      <c r="F2897" s="9" t="s">
        <v>5</v>
      </c>
      <c r="G2897" s="9" t="s">
        <v>657</v>
      </c>
      <c r="H2897" s="9" t="s">
        <v>994</v>
      </c>
      <c r="I2897" s="9">
        <v>15</v>
      </c>
      <c r="L2897" s="9" t="s">
        <v>50</v>
      </c>
      <c r="M2897" s="9">
        <v>61000</v>
      </c>
      <c r="N2897" s="17" t="str">
        <f t="shared" si="278"/>
        <v>12_60-65</v>
      </c>
      <c r="O2897" s="17" t="str">
        <f t="shared" si="279"/>
        <v>6_60-70</v>
      </c>
      <c r="P2897" s="17" t="str">
        <f t="shared" si="280"/>
        <v>06_60-70</v>
      </c>
      <c r="Q2897" s="9" t="s">
        <v>1001</v>
      </c>
      <c r="R2897" s="9" t="s">
        <v>954</v>
      </c>
      <c r="S2897" s="9">
        <f t="shared" si="277"/>
        <v>1525000</v>
      </c>
      <c r="T2897" s="9">
        <f t="shared" si="281"/>
        <v>20664</v>
      </c>
    </row>
    <row r="2898" spans="1:20" ht="14.45" x14ac:dyDescent="0.3">
      <c r="A2898" s="9">
        <v>1160</v>
      </c>
      <c r="B2898" s="9" t="s">
        <v>29</v>
      </c>
      <c r="C2898" s="9" t="s">
        <v>29</v>
      </c>
      <c r="D2898" s="9" t="s">
        <v>228</v>
      </c>
      <c r="E2898" s="9" t="s">
        <v>223</v>
      </c>
      <c r="F2898" s="9" t="s">
        <v>5</v>
      </c>
      <c r="G2898" s="9" t="s">
        <v>56</v>
      </c>
      <c r="H2898" s="9" t="s">
        <v>2</v>
      </c>
      <c r="I2898" s="9">
        <v>13</v>
      </c>
      <c r="K2898" s="9" t="s">
        <v>7</v>
      </c>
      <c r="L2898" s="9" t="s">
        <v>47</v>
      </c>
      <c r="M2898" s="9">
        <v>28600</v>
      </c>
      <c r="N2898" s="17" t="str">
        <f t="shared" si="278"/>
        <v>5_25-30</v>
      </c>
      <c r="O2898" s="17" t="str">
        <f t="shared" si="279"/>
        <v>2_20-30</v>
      </c>
      <c r="P2898" s="17" t="str">
        <f t="shared" si="280"/>
        <v>02_20-30</v>
      </c>
      <c r="Q2898" s="9" t="s">
        <v>1001</v>
      </c>
      <c r="R2898" s="9" t="s">
        <v>954</v>
      </c>
      <c r="S2898" s="9">
        <f t="shared" si="277"/>
        <v>33176000</v>
      </c>
      <c r="T2898" s="9">
        <f t="shared" si="281"/>
        <v>449539</v>
      </c>
    </row>
    <row r="2899" spans="1:20" ht="14.45" x14ac:dyDescent="0.3">
      <c r="A2899" s="9">
        <v>830</v>
      </c>
      <c r="B2899" s="9" t="s">
        <v>29</v>
      </c>
      <c r="C2899" s="9" t="s">
        <v>29</v>
      </c>
      <c r="D2899" s="9" t="s">
        <v>228</v>
      </c>
      <c r="E2899" s="9" t="s">
        <v>223</v>
      </c>
      <c r="F2899" s="9" t="s">
        <v>5</v>
      </c>
      <c r="G2899" s="9" t="s">
        <v>76</v>
      </c>
      <c r="H2899" s="9" t="s">
        <v>2</v>
      </c>
      <c r="I2899" s="9">
        <v>13</v>
      </c>
      <c r="L2899" s="9" t="s">
        <v>46</v>
      </c>
      <c r="M2899" s="9">
        <v>25400</v>
      </c>
      <c r="N2899" s="17" t="str">
        <f t="shared" si="278"/>
        <v>5_25-30</v>
      </c>
      <c r="O2899" s="17" t="str">
        <f t="shared" si="279"/>
        <v>2_20-30</v>
      </c>
      <c r="P2899" s="17" t="str">
        <f t="shared" si="280"/>
        <v>02_20-30</v>
      </c>
      <c r="Q2899" s="9" t="s">
        <v>1001</v>
      </c>
      <c r="R2899" s="9" t="s">
        <v>954</v>
      </c>
      <c r="S2899" s="9">
        <f t="shared" si="277"/>
        <v>21082000</v>
      </c>
      <c r="T2899" s="9">
        <f t="shared" si="281"/>
        <v>285664</v>
      </c>
    </row>
    <row r="2900" spans="1:20" ht="14.45" x14ac:dyDescent="0.3">
      <c r="A2900" s="9">
        <v>10</v>
      </c>
      <c r="B2900" s="9" t="s">
        <v>29</v>
      </c>
      <c r="C2900" s="9" t="s">
        <v>29</v>
      </c>
      <c r="D2900" s="9" t="s">
        <v>228</v>
      </c>
      <c r="E2900" s="9" t="s">
        <v>223</v>
      </c>
      <c r="F2900" s="9" t="s">
        <v>5</v>
      </c>
      <c r="G2900" s="9" t="s">
        <v>169</v>
      </c>
      <c r="H2900" s="9" t="s">
        <v>2</v>
      </c>
      <c r="I2900" s="9">
        <v>13</v>
      </c>
      <c r="L2900" s="9" t="s">
        <v>50</v>
      </c>
      <c r="M2900" s="9">
        <v>31000</v>
      </c>
      <c r="N2900" s="17" t="str">
        <f t="shared" si="278"/>
        <v>6_30-35</v>
      </c>
      <c r="O2900" s="17" t="str">
        <f t="shared" si="279"/>
        <v>3_30-40</v>
      </c>
      <c r="P2900" s="17" t="str">
        <f t="shared" si="280"/>
        <v>03_30-40</v>
      </c>
      <c r="Q2900" s="9" t="s">
        <v>1001</v>
      </c>
      <c r="R2900" s="9" t="s">
        <v>954</v>
      </c>
      <c r="S2900" s="9">
        <f t="shared" si="277"/>
        <v>310000</v>
      </c>
      <c r="T2900" s="9">
        <f t="shared" si="281"/>
        <v>4201</v>
      </c>
    </row>
    <row r="2901" spans="1:20" ht="14.45" x14ac:dyDescent="0.3">
      <c r="A2901" s="9">
        <v>150</v>
      </c>
      <c r="B2901" s="9" t="s">
        <v>29</v>
      </c>
      <c r="C2901" s="9" t="s">
        <v>29</v>
      </c>
      <c r="D2901" s="9" t="s">
        <v>228</v>
      </c>
      <c r="E2901" s="9" t="s">
        <v>223</v>
      </c>
      <c r="F2901" s="9" t="s">
        <v>5</v>
      </c>
      <c r="G2901" s="9" t="s">
        <v>93</v>
      </c>
      <c r="H2901" s="9" t="s">
        <v>2</v>
      </c>
      <c r="I2901" s="9">
        <v>14</v>
      </c>
      <c r="L2901" s="9" t="s">
        <v>50</v>
      </c>
      <c r="M2901" s="9">
        <v>29000</v>
      </c>
      <c r="N2901" s="17" t="str">
        <f t="shared" si="278"/>
        <v>5_25-30</v>
      </c>
      <c r="O2901" s="17" t="str">
        <f t="shared" si="279"/>
        <v>2_20-30</v>
      </c>
      <c r="P2901" s="17" t="str">
        <f t="shared" si="280"/>
        <v>02_20-30</v>
      </c>
      <c r="Q2901" s="9" t="s">
        <v>1001</v>
      </c>
      <c r="R2901" s="9" t="s">
        <v>954</v>
      </c>
      <c r="S2901" s="9">
        <f t="shared" si="277"/>
        <v>4350000</v>
      </c>
      <c r="T2901" s="9">
        <f t="shared" si="281"/>
        <v>58943</v>
      </c>
    </row>
    <row r="2902" spans="1:20" ht="14.45" x14ac:dyDescent="0.3">
      <c r="A2902" s="9">
        <v>3450</v>
      </c>
      <c r="B2902" s="9" t="s">
        <v>29</v>
      </c>
      <c r="C2902" s="9" t="s">
        <v>29</v>
      </c>
      <c r="D2902" s="9" t="s">
        <v>228</v>
      </c>
      <c r="E2902" s="9" t="s">
        <v>223</v>
      </c>
      <c r="F2902" s="9" t="s">
        <v>5</v>
      </c>
      <c r="G2902" s="9" t="s">
        <v>76</v>
      </c>
      <c r="H2902" s="9" t="s">
        <v>2</v>
      </c>
      <c r="I2902" s="9">
        <v>14</v>
      </c>
      <c r="L2902" s="9" t="s">
        <v>46</v>
      </c>
      <c r="M2902" s="9">
        <v>28300</v>
      </c>
      <c r="N2902" s="17" t="str">
        <f t="shared" si="278"/>
        <v>5_25-30</v>
      </c>
      <c r="O2902" s="17" t="str">
        <f t="shared" si="279"/>
        <v>2_20-30</v>
      </c>
      <c r="P2902" s="17" t="str">
        <f t="shared" si="280"/>
        <v>02_20-30</v>
      </c>
      <c r="Q2902" s="9" t="s">
        <v>1001</v>
      </c>
      <c r="R2902" s="9" t="s">
        <v>954</v>
      </c>
      <c r="S2902" s="9">
        <f t="shared" si="277"/>
        <v>97635000</v>
      </c>
      <c r="T2902" s="9">
        <f t="shared" si="281"/>
        <v>1322967</v>
      </c>
    </row>
    <row r="2903" spans="1:20" ht="14.45" x14ac:dyDescent="0.3">
      <c r="A2903" s="9">
        <v>90</v>
      </c>
      <c r="B2903" s="9" t="s">
        <v>29</v>
      </c>
      <c r="C2903" s="9" t="s">
        <v>29</v>
      </c>
      <c r="D2903" s="9" t="s">
        <v>228</v>
      </c>
      <c r="E2903" s="9" t="s">
        <v>223</v>
      </c>
      <c r="F2903" s="9" t="s">
        <v>1</v>
      </c>
      <c r="G2903" s="9" t="s">
        <v>59</v>
      </c>
      <c r="H2903" s="9" t="s">
        <v>2</v>
      </c>
      <c r="I2903" s="9">
        <v>14</v>
      </c>
      <c r="L2903" s="9" t="s">
        <v>50</v>
      </c>
      <c r="M2903" s="9">
        <v>27300</v>
      </c>
      <c r="N2903" s="17" t="str">
        <f t="shared" si="278"/>
        <v>5_25-30</v>
      </c>
      <c r="O2903" s="17" t="str">
        <f t="shared" si="279"/>
        <v>2_20-30</v>
      </c>
      <c r="P2903" s="17" t="str">
        <f t="shared" si="280"/>
        <v>02_20-30</v>
      </c>
      <c r="Q2903" s="9" t="s">
        <v>1001</v>
      </c>
      <c r="R2903" s="9" t="s">
        <v>954</v>
      </c>
      <c r="S2903" s="9">
        <f t="shared" si="277"/>
        <v>2457000</v>
      </c>
      <c r="T2903" s="9">
        <f t="shared" si="281"/>
        <v>33293</v>
      </c>
    </row>
    <row r="2904" spans="1:20" ht="14.45" x14ac:dyDescent="0.3">
      <c r="A2904" s="9">
        <v>670</v>
      </c>
      <c r="B2904" s="9" t="s">
        <v>29</v>
      </c>
      <c r="C2904" s="9" t="s">
        <v>29</v>
      </c>
      <c r="D2904" s="9" t="s">
        <v>228</v>
      </c>
      <c r="E2904" s="9" t="s">
        <v>223</v>
      </c>
      <c r="F2904" s="9" t="s">
        <v>5</v>
      </c>
      <c r="G2904" s="9" t="s">
        <v>61</v>
      </c>
      <c r="H2904" s="9" t="s">
        <v>2</v>
      </c>
      <c r="I2904" s="9">
        <v>14</v>
      </c>
      <c r="L2904" s="9" t="s">
        <v>46</v>
      </c>
      <c r="M2904" s="9">
        <v>24500</v>
      </c>
      <c r="N2904" s="17" t="str">
        <f t="shared" si="278"/>
        <v>4_20-25</v>
      </c>
      <c r="O2904" s="17" t="str">
        <f t="shared" si="279"/>
        <v>2_20-30</v>
      </c>
      <c r="P2904" s="17" t="str">
        <f t="shared" si="280"/>
        <v>02_20-30</v>
      </c>
      <c r="Q2904" s="9" t="s">
        <v>1001</v>
      </c>
      <c r="R2904" s="9" t="s">
        <v>954</v>
      </c>
      <c r="S2904" s="9">
        <f t="shared" si="277"/>
        <v>16415000</v>
      </c>
      <c r="T2904" s="9">
        <f t="shared" si="281"/>
        <v>222425</v>
      </c>
    </row>
    <row r="2905" spans="1:20" ht="14.45" x14ac:dyDescent="0.3">
      <c r="A2905" s="9">
        <v>1075</v>
      </c>
      <c r="B2905" s="9" t="s">
        <v>29</v>
      </c>
      <c r="C2905" s="9" t="s">
        <v>29</v>
      </c>
      <c r="D2905" s="9" t="s">
        <v>228</v>
      </c>
      <c r="E2905" s="9" t="s">
        <v>223</v>
      </c>
      <c r="F2905" s="9" t="s">
        <v>5</v>
      </c>
      <c r="G2905" s="9" t="s">
        <v>798</v>
      </c>
      <c r="H2905" s="9" t="s">
        <v>2</v>
      </c>
      <c r="I2905" s="9">
        <v>14</v>
      </c>
      <c r="L2905" s="9" t="s">
        <v>46</v>
      </c>
      <c r="M2905" s="9">
        <v>24500</v>
      </c>
      <c r="N2905" s="17" t="str">
        <f t="shared" si="278"/>
        <v>4_20-25</v>
      </c>
      <c r="O2905" s="17" t="str">
        <f t="shared" si="279"/>
        <v>2_20-30</v>
      </c>
      <c r="P2905" s="17" t="str">
        <f t="shared" si="280"/>
        <v>02_20-30</v>
      </c>
      <c r="Q2905" s="9" t="s">
        <v>1001</v>
      </c>
      <c r="R2905" s="9" t="s">
        <v>954</v>
      </c>
      <c r="S2905" s="9">
        <f t="shared" si="277"/>
        <v>26337500</v>
      </c>
      <c r="T2905" s="9">
        <f t="shared" si="281"/>
        <v>356877</v>
      </c>
    </row>
    <row r="2906" spans="1:20" ht="14.45" x14ac:dyDescent="0.3">
      <c r="A2906" s="9">
        <v>150</v>
      </c>
      <c r="B2906" s="9" t="s">
        <v>29</v>
      </c>
      <c r="C2906" s="9" t="s">
        <v>29</v>
      </c>
      <c r="D2906" s="9" t="s">
        <v>228</v>
      </c>
      <c r="E2906" s="9" t="s">
        <v>223</v>
      </c>
      <c r="F2906" s="9" t="s">
        <v>5</v>
      </c>
      <c r="G2906" s="9" t="s">
        <v>56</v>
      </c>
      <c r="H2906" s="9" t="s">
        <v>2</v>
      </c>
      <c r="I2906" s="9">
        <v>14</v>
      </c>
      <c r="L2906" s="9" t="s">
        <v>47</v>
      </c>
      <c r="M2906" s="9">
        <v>19900</v>
      </c>
      <c r="N2906" s="17" t="str">
        <f t="shared" si="278"/>
        <v>3_15-20</v>
      </c>
      <c r="O2906" s="17" t="str">
        <f t="shared" si="279"/>
        <v>1_10-20</v>
      </c>
      <c r="P2906" s="17" t="str">
        <f t="shared" si="280"/>
        <v>01_&lt;20</v>
      </c>
      <c r="Q2906" s="9" t="s">
        <v>1001</v>
      </c>
      <c r="R2906" s="9" t="s">
        <v>954</v>
      </c>
      <c r="S2906" s="9">
        <f t="shared" si="277"/>
        <v>2985000</v>
      </c>
      <c r="T2906" s="9">
        <f t="shared" si="281"/>
        <v>40447</v>
      </c>
    </row>
    <row r="2907" spans="1:20" ht="14.45" x14ac:dyDescent="0.3">
      <c r="A2907" s="9">
        <v>320</v>
      </c>
      <c r="B2907" s="9" t="s">
        <v>29</v>
      </c>
      <c r="C2907" s="9" t="s">
        <v>29</v>
      </c>
      <c r="D2907" s="9" t="s">
        <v>228</v>
      </c>
      <c r="E2907" s="9" t="s">
        <v>223</v>
      </c>
      <c r="F2907" s="9" t="s">
        <v>5</v>
      </c>
      <c r="G2907" s="9" t="s">
        <v>182</v>
      </c>
      <c r="H2907" s="9" t="s">
        <v>2</v>
      </c>
      <c r="I2907" s="9">
        <v>13</v>
      </c>
      <c r="L2907" s="9" t="s">
        <v>50</v>
      </c>
      <c r="M2907" s="9">
        <v>55000</v>
      </c>
      <c r="N2907" s="17" t="str">
        <f t="shared" si="278"/>
        <v>11_55-60</v>
      </c>
      <c r="O2907" s="17" t="str">
        <f t="shared" si="279"/>
        <v>5_50-60</v>
      </c>
      <c r="P2907" s="17" t="str">
        <f t="shared" si="280"/>
        <v>05_50-60</v>
      </c>
      <c r="Q2907" s="9" t="s">
        <v>1001</v>
      </c>
      <c r="R2907" s="9" t="s">
        <v>954</v>
      </c>
      <c r="S2907" s="9">
        <f t="shared" si="277"/>
        <v>17600000</v>
      </c>
      <c r="T2907" s="9">
        <f t="shared" si="281"/>
        <v>238482</v>
      </c>
    </row>
    <row r="2908" spans="1:20" ht="14.45" x14ac:dyDescent="0.3">
      <c r="A2908" s="9">
        <v>350</v>
      </c>
      <c r="B2908" s="9" t="s">
        <v>29</v>
      </c>
      <c r="C2908" s="9" t="s">
        <v>29</v>
      </c>
      <c r="D2908" s="9" t="s">
        <v>228</v>
      </c>
      <c r="E2908" s="9" t="s">
        <v>223</v>
      </c>
      <c r="F2908" s="9" t="s">
        <v>5</v>
      </c>
      <c r="G2908" s="9" t="s">
        <v>182</v>
      </c>
      <c r="H2908" s="9" t="s">
        <v>2</v>
      </c>
      <c r="I2908" s="9">
        <v>14</v>
      </c>
      <c r="L2908" s="9" t="s">
        <v>50</v>
      </c>
      <c r="M2908" s="9">
        <v>45000</v>
      </c>
      <c r="N2908" s="17" t="str">
        <f t="shared" si="278"/>
        <v>9_45-50</v>
      </c>
      <c r="O2908" s="17" t="str">
        <f t="shared" si="279"/>
        <v>4_40-50</v>
      </c>
      <c r="P2908" s="17" t="str">
        <f t="shared" si="280"/>
        <v>04_40-50</v>
      </c>
      <c r="Q2908" s="9" t="s">
        <v>1001</v>
      </c>
      <c r="R2908" s="9" t="s">
        <v>954</v>
      </c>
      <c r="S2908" s="9">
        <f t="shared" si="277"/>
        <v>15750000</v>
      </c>
      <c r="T2908" s="9">
        <f t="shared" si="281"/>
        <v>213415</v>
      </c>
    </row>
    <row r="2909" spans="1:20" ht="14.45" x14ac:dyDescent="0.3">
      <c r="A2909" s="9">
        <v>50</v>
      </c>
      <c r="B2909" s="9" t="s">
        <v>29</v>
      </c>
      <c r="C2909" s="9" t="s">
        <v>29</v>
      </c>
      <c r="D2909" s="9" t="s">
        <v>228</v>
      </c>
      <c r="E2909" s="9" t="s">
        <v>223</v>
      </c>
      <c r="F2909" s="9" t="s">
        <v>5</v>
      </c>
      <c r="G2909" s="9" t="s">
        <v>518</v>
      </c>
      <c r="H2909" s="9" t="s">
        <v>2</v>
      </c>
      <c r="I2909" s="9">
        <v>14</v>
      </c>
      <c r="L2909" s="9" t="s">
        <v>50</v>
      </c>
      <c r="M2909" s="9">
        <v>45000</v>
      </c>
      <c r="N2909" s="17" t="str">
        <f t="shared" si="278"/>
        <v>9_45-50</v>
      </c>
      <c r="O2909" s="17" t="str">
        <f t="shared" si="279"/>
        <v>4_40-50</v>
      </c>
      <c r="P2909" s="17" t="str">
        <f t="shared" si="280"/>
        <v>04_40-50</v>
      </c>
      <c r="Q2909" s="9" t="s">
        <v>1001</v>
      </c>
      <c r="R2909" s="9" t="s">
        <v>954</v>
      </c>
      <c r="S2909" s="9">
        <f t="shared" si="277"/>
        <v>2250000</v>
      </c>
      <c r="T2909" s="9">
        <f t="shared" si="281"/>
        <v>30488</v>
      </c>
    </row>
    <row r="2910" spans="1:20" ht="14.45" x14ac:dyDescent="0.3">
      <c r="A2910" s="9">
        <v>10</v>
      </c>
      <c r="B2910" s="9" t="s">
        <v>29</v>
      </c>
      <c r="C2910" s="9" t="s">
        <v>29</v>
      </c>
      <c r="D2910" s="9" t="s">
        <v>229</v>
      </c>
      <c r="E2910" s="9" t="s">
        <v>223</v>
      </c>
      <c r="F2910" s="9" t="s">
        <v>5</v>
      </c>
      <c r="G2910" s="9" t="s">
        <v>56</v>
      </c>
      <c r="H2910" s="9" t="s">
        <v>2</v>
      </c>
      <c r="I2910" s="9">
        <v>10</v>
      </c>
      <c r="L2910" s="9" t="s">
        <v>47</v>
      </c>
      <c r="M2910" s="9">
        <v>17800</v>
      </c>
      <c r="N2910" s="17" t="str">
        <f t="shared" si="278"/>
        <v>3_15-20</v>
      </c>
      <c r="O2910" s="17" t="str">
        <f t="shared" si="279"/>
        <v>1_10-20</v>
      </c>
      <c r="P2910" s="17" t="str">
        <f t="shared" si="280"/>
        <v>01_&lt;20</v>
      </c>
      <c r="Q2910" s="9" t="s">
        <v>1001</v>
      </c>
      <c r="R2910" s="9" t="s">
        <v>954</v>
      </c>
      <c r="S2910" s="9">
        <f t="shared" si="277"/>
        <v>178000</v>
      </c>
      <c r="T2910" s="9">
        <f t="shared" si="281"/>
        <v>2412</v>
      </c>
    </row>
    <row r="2911" spans="1:20" ht="14.45" x14ac:dyDescent="0.3">
      <c r="A2911" s="9">
        <v>160</v>
      </c>
      <c r="B2911" s="9" t="s">
        <v>29</v>
      </c>
      <c r="C2911" s="9" t="s">
        <v>29</v>
      </c>
      <c r="D2911" s="9" t="s">
        <v>229</v>
      </c>
      <c r="E2911" s="9" t="s">
        <v>223</v>
      </c>
      <c r="F2911" s="9" t="s">
        <v>5</v>
      </c>
      <c r="G2911" s="9" t="s">
        <v>54</v>
      </c>
      <c r="H2911" s="9" t="s">
        <v>2</v>
      </c>
      <c r="I2911" s="9">
        <v>10</v>
      </c>
      <c r="K2911" s="9" t="s">
        <v>7</v>
      </c>
      <c r="L2911" s="9" t="s">
        <v>47</v>
      </c>
      <c r="M2911" s="9">
        <v>19300</v>
      </c>
      <c r="N2911" s="17" t="str">
        <f t="shared" si="278"/>
        <v>3_15-20</v>
      </c>
      <c r="O2911" s="17" t="str">
        <f t="shared" si="279"/>
        <v>1_10-20</v>
      </c>
      <c r="P2911" s="17" t="str">
        <f t="shared" si="280"/>
        <v>01_&lt;20</v>
      </c>
      <c r="Q2911" s="9" t="s">
        <v>1001</v>
      </c>
      <c r="R2911" s="9" t="s">
        <v>954</v>
      </c>
      <c r="S2911" s="9">
        <f t="shared" si="277"/>
        <v>3088000</v>
      </c>
      <c r="T2911" s="9">
        <f t="shared" si="281"/>
        <v>41843</v>
      </c>
    </row>
    <row r="2912" spans="1:20" ht="14.45" x14ac:dyDescent="0.3">
      <c r="A2912" s="9">
        <v>160</v>
      </c>
      <c r="B2912" s="9" t="s">
        <v>29</v>
      </c>
      <c r="C2912" s="9" t="s">
        <v>29</v>
      </c>
      <c r="D2912" s="9" t="s">
        <v>229</v>
      </c>
      <c r="E2912" s="9" t="s">
        <v>223</v>
      </c>
      <c r="F2912" s="9" t="s">
        <v>5</v>
      </c>
      <c r="G2912" s="9" t="s">
        <v>76</v>
      </c>
      <c r="H2912" s="9" t="s">
        <v>2</v>
      </c>
      <c r="I2912" s="9">
        <v>11</v>
      </c>
      <c r="L2912" s="9" t="s">
        <v>46</v>
      </c>
      <c r="M2912" s="9">
        <v>21300</v>
      </c>
      <c r="N2912" s="17" t="str">
        <f t="shared" si="278"/>
        <v>4_20-25</v>
      </c>
      <c r="O2912" s="17" t="str">
        <f t="shared" si="279"/>
        <v>2_20-30</v>
      </c>
      <c r="P2912" s="17" t="str">
        <f t="shared" si="280"/>
        <v>02_20-30</v>
      </c>
      <c r="Q2912" s="9" t="s">
        <v>1001</v>
      </c>
      <c r="R2912" s="9" t="s">
        <v>954</v>
      </c>
      <c r="S2912" s="9">
        <f t="shared" si="277"/>
        <v>3408000</v>
      </c>
      <c r="T2912" s="9">
        <f t="shared" si="281"/>
        <v>46179</v>
      </c>
    </row>
    <row r="2913" spans="1:20" ht="14.45" x14ac:dyDescent="0.3">
      <c r="A2913" s="9">
        <v>870</v>
      </c>
      <c r="B2913" s="9" t="s">
        <v>29</v>
      </c>
      <c r="C2913" s="9" t="s">
        <v>29</v>
      </c>
      <c r="D2913" s="9" t="s">
        <v>229</v>
      </c>
      <c r="E2913" s="9" t="s">
        <v>227</v>
      </c>
      <c r="F2913" s="9" t="s">
        <v>5</v>
      </c>
      <c r="G2913" s="9" t="s">
        <v>56</v>
      </c>
      <c r="H2913" s="9" t="s">
        <v>2</v>
      </c>
      <c r="I2913" s="9">
        <v>11</v>
      </c>
      <c r="K2913" s="9" t="s">
        <v>7</v>
      </c>
      <c r="L2913" s="9" t="s">
        <v>47</v>
      </c>
      <c r="M2913" s="9">
        <v>19600</v>
      </c>
      <c r="N2913" s="17" t="str">
        <f t="shared" si="278"/>
        <v>3_15-20</v>
      </c>
      <c r="O2913" s="17" t="str">
        <f t="shared" si="279"/>
        <v>1_10-20</v>
      </c>
      <c r="P2913" s="17" t="str">
        <f t="shared" si="280"/>
        <v>01_&lt;20</v>
      </c>
      <c r="Q2913" s="9" t="s">
        <v>1001</v>
      </c>
      <c r="R2913" s="9" t="s">
        <v>954</v>
      </c>
      <c r="S2913" s="9">
        <f t="shared" si="277"/>
        <v>17052000</v>
      </c>
      <c r="T2913" s="9">
        <f t="shared" si="281"/>
        <v>231057</v>
      </c>
    </row>
    <row r="2914" spans="1:20" ht="14.45" x14ac:dyDescent="0.3">
      <c r="A2914" s="9">
        <v>2610</v>
      </c>
      <c r="B2914" s="9" t="s">
        <v>29</v>
      </c>
      <c r="C2914" s="9" t="s">
        <v>29</v>
      </c>
      <c r="D2914" s="9" t="s">
        <v>229</v>
      </c>
      <c r="E2914" s="9" t="s">
        <v>227</v>
      </c>
      <c r="F2914" s="9" t="s">
        <v>5</v>
      </c>
      <c r="G2914" s="9" t="s">
        <v>76</v>
      </c>
      <c r="H2914" s="9" t="s">
        <v>2</v>
      </c>
      <c r="I2914" s="9">
        <v>11</v>
      </c>
      <c r="K2914" s="9" t="s">
        <v>7</v>
      </c>
      <c r="L2914" s="9" t="s">
        <v>46</v>
      </c>
      <c r="M2914" s="9">
        <v>26700</v>
      </c>
      <c r="N2914" s="17" t="str">
        <f t="shared" si="278"/>
        <v>5_25-30</v>
      </c>
      <c r="O2914" s="17" t="str">
        <f t="shared" si="279"/>
        <v>2_20-30</v>
      </c>
      <c r="P2914" s="17" t="str">
        <f t="shared" si="280"/>
        <v>02_20-30</v>
      </c>
      <c r="Q2914" s="9" t="s">
        <v>1001</v>
      </c>
      <c r="R2914" s="9" t="s">
        <v>954</v>
      </c>
      <c r="S2914" s="9">
        <f t="shared" si="277"/>
        <v>69687000</v>
      </c>
      <c r="T2914" s="9">
        <f t="shared" si="281"/>
        <v>944268</v>
      </c>
    </row>
    <row r="2915" spans="1:20" ht="14.45" x14ac:dyDescent="0.3">
      <c r="A2915" s="9">
        <v>270</v>
      </c>
      <c r="B2915" s="9" t="s">
        <v>29</v>
      </c>
      <c r="C2915" s="9" t="s">
        <v>29</v>
      </c>
      <c r="D2915" s="9" t="s">
        <v>228</v>
      </c>
      <c r="E2915" s="9" t="s">
        <v>227</v>
      </c>
      <c r="F2915" s="9" t="s">
        <v>5</v>
      </c>
      <c r="G2915" s="9" t="s">
        <v>93</v>
      </c>
      <c r="H2915" s="9" t="s">
        <v>2</v>
      </c>
      <c r="I2915" s="9">
        <v>14</v>
      </c>
      <c r="K2915" s="9" t="s">
        <v>7</v>
      </c>
      <c r="L2915" s="9" t="s">
        <v>50</v>
      </c>
      <c r="M2915" s="9">
        <v>28120</v>
      </c>
      <c r="N2915" s="17" t="str">
        <f t="shared" si="278"/>
        <v>5_25-30</v>
      </c>
      <c r="O2915" s="17" t="str">
        <f t="shared" si="279"/>
        <v>2_20-30</v>
      </c>
      <c r="P2915" s="17" t="str">
        <f t="shared" si="280"/>
        <v>02_20-30</v>
      </c>
      <c r="Q2915" s="9" t="s">
        <v>1001</v>
      </c>
      <c r="R2915" s="9" t="s">
        <v>954</v>
      </c>
      <c r="S2915" s="9">
        <f t="shared" si="277"/>
        <v>7592400</v>
      </c>
      <c r="T2915" s="9">
        <f t="shared" si="281"/>
        <v>102878</v>
      </c>
    </row>
    <row r="2916" spans="1:20" ht="14.45" x14ac:dyDescent="0.3">
      <c r="A2916" s="9">
        <v>1357</v>
      </c>
      <c r="B2916" s="9" t="s">
        <v>0</v>
      </c>
      <c r="C2916" s="9" t="s">
        <v>872</v>
      </c>
      <c r="D2916" s="9" t="s">
        <v>228</v>
      </c>
      <c r="E2916" s="9" t="s">
        <v>223</v>
      </c>
      <c r="F2916" s="9" t="s">
        <v>5</v>
      </c>
      <c r="G2916" s="9" t="s">
        <v>76</v>
      </c>
      <c r="H2916" s="9" t="s">
        <v>2</v>
      </c>
      <c r="I2916" s="9">
        <v>14</v>
      </c>
      <c r="J2916" s="9" t="s">
        <v>4</v>
      </c>
      <c r="L2916" s="9" t="s">
        <v>46</v>
      </c>
      <c r="M2916" s="9">
        <v>25390</v>
      </c>
      <c r="N2916" s="17" t="str">
        <f t="shared" ref="N2916" si="282">CONCATENATE(ROUNDDOWN(M2916/5000,0),"_",ROUNDDOWN(M2916/5000,0)*5,"-",ROUNDUP((M2916+1)/5000,0)*5)</f>
        <v>5_25-30</v>
      </c>
      <c r="O2916" s="17" t="str">
        <f t="shared" ref="O2916" si="283">CONCATENATE(ROUNDDOWN(M2916/10000,0),"_",ROUNDDOWN(M2916/10000,0)*10,"-",ROUNDUP((M2916+1)/10000,0)*10)</f>
        <v>2_20-30</v>
      </c>
      <c r="P2916" s="17" t="str">
        <f t="shared" ref="P2916" si="284">IF(M2916&lt;20000,"01_&lt;20",IF(M2916&lt;80000,CONCATENATE(IF((ROUNDDOWN(M2916/10000,0)+1)&lt;10,0,),ROUNDDOWN(M2916/10000,0),"_",ROUNDDOWN(M2916/10000,0)*10,"-",ROUNDUP((M2916+1)/10000,0)*10),"08_80&gt;"))</f>
        <v>02_20-30</v>
      </c>
      <c r="Q2916" s="9" t="s">
        <v>1076</v>
      </c>
      <c r="R2916" s="9" t="s">
        <v>1137</v>
      </c>
      <c r="S2916" s="9">
        <f t="shared" si="277"/>
        <v>34454230</v>
      </c>
      <c r="T2916" s="9">
        <f t="shared" ref="T2916" si="285">ROUND(S2916/73.8,0)</f>
        <v>466859</v>
      </c>
    </row>
    <row r="2917" spans="1:20" ht="14.45" x14ac:dyDescent="0.3">
      <c r="A2917" s="9">
        <v>146</v>
      </c>
      <c r="B2917" s="9" t="s">
        <v>0</v>
      </c>
      <c r="C2917" s="9" t="s">
        <v>1075</v>
      </c>
      <c r="D2917" s="9" t="s">
        <v>228</v>
      </c>
      <c r="E2917" s="9" t="s">
        <v>223</v>
      </c>
      <c r="F2917" s="9" t="s">
        <v>5</v>
      </c>
      <c r="G2917" s="9" t="s">
        <v>798</v>
      </c>
      <c r="H2917" s="9" t="s">
        <v>2</v>
      </c>
      <c r="I2917" s="9">
        <v>14</v>
      </c>
      <c r="J2917" s="9" t="s">
        <v>4</v>
      </c>
      <c r="L2917" s="9" t="s">
        <v>46</v>
      </c>
      <c r="M2917" s="9">
        <v>25450</v>
      </c>
      <c r="N2917" s="17" t="str">
        <f t="shared" ref="N2917:N2978" si="286">CONCATENATE(ROUNDDOWN(M2917/5000,0),"_",ROUNDDOWN(M2917/5000,0)*5,"-",ROUNDUP((M2917+1)/5000,0)*5)</f>
        <v>5_25-30</v>
      </c>
      <c r="O2917" s="17" t="str">
        <f t="shared" ref="O2917:O2978" si="287">CONCATENATE(ROUNDDOWN(M2917/10000,0),"_",ROUNDDOWN(M2917/10000,0)*10,"-",ROUNDUP((M2917+1)/10000,0)*10)</f>
        <v>2_20-30</v>
      </c>
      <c r="P2917" s="17" t="str">
        <f t="shared" ref="P2917:P2978" si="288">IF(M2917&lt;20000,"01_&lt;20",IF(M2917&lt;80000,CONCATENATE(IF((ROUNDDOWN(M2917/10000,0)+1)&lt;10,0,),ROUNDDOWN(M2917/10000,0),"_",ROUNDDOWN(M2917/10000,0)*10,"-",ROUNDUP((M2917+1)/10000,0)*10),"08_80&gt;"))</f>
        <v>02_20-30</v>
      </c>
      <c r="Q2917" s="9" t="s">
        <v>1076</v>
      </c>
      <c r="R2917" s="9" t="s">
        <v>1137</v>
      </c>
      <c r="S2917" s="9">
        <f t="shared" si="277"/>
        <v>3715700</v>
      </c>
      <c r="T2917" s="9">
        <f t="shared" ref="T2917:T2978" si="289">ROUND(S2917/73.8,0)</f>
        <v>50348</v>
      </c>
    </row>
    <row r="2918" spans="1:20" ht="14.45" x14ac:dyDescent="0.3">
      <c r="A2918" s="9">
        <v>309</v>
      </c>
      <c r="B2918" s="9" t="s">
        <v>0</v>
      </c>
      <c r="C2918" s="9" t="s">
        <v>873</v>
      </c>
      <c r="D2918" s="9" t="s">
        <v>224</v>
      </c>
      <c r="E2918" s="9" t="s">
        <v>223</v>
      </c>
      <c r="F2918" s="9" t="s">
        <v>5</v>
      </c>
      <c r="G2918" s="9" t="s">
        <v>798</v>
      </c>
      <c r="H2918" s="9" t="s">
        <v>2</v>
      </c>
      <c r="I2918" s="9">
        <v>15</v>
      </c>
      <c r="J2918" s="9" t="s">
        <v>4</v>
      </c>
      <c r="L2918" s="9" t="s">
        <v>46</v>
      </c>
      <c r="M2918" s="9">
        <v>27690</v>
      </c>
      <c r="N2918" s="17" t="str">
        <f t="shared" si="286"/>
        <v>5_25-30</v>
      </c>
      <c r="O2918" s="17" t="str">
        <f t="shared" si="287"/>
        <v>2_20-30</v>
      </c>
      <c r="P2918" s="17" t="str">
        <f t="shared" si="288"/>
        <v>02_20-30</v>
      </c>
      <c r="Q2918" s="9" t="s">
        <v>1076</v>
      </c>
      <c r="R2918" s="9" t="s">
        <v>1137</v>
      </c>
      <c r="S2918" s="9">
        <f t="shared" si="277"/>
        <v>8556210</v>
      </c>
      <c r="T2918" s="9">
        <f t="shared" si="289"/>
        <v>115938</v>
      </c>
    </row>
    <row r="2919" spans="1:20" ht="14.45" x14ac:dyDescent="0.3">
      <c r="A2919" s="9">
        <v>23</v>
      </c>
      <c r="B2919" s="9" t="s">
        <v>0</v>
      </c>
      <c r="C2919" s="9" t="s">
        <v>443</v>
      </c>
      <c r="D2919" s="9" t="s">
        <v>224</v>
      </c>
      <c r="E2919" s="9" t="s">
        <v>223</v>
      </c>
      <c r="F2919" s="9" t="s">
        <v>1</v>
      </c>
      <c r="G2919" s="9" t="s">
        <v>97</v>
      </c>
      <c r="H2919" s="9" t="s">
        <v>2</v>
      </c>
      <c r="I2919" s="9">
        <v>15</v>
      </c>
      <c r="J2919" s="9" t="s">
        <v>8</v>
      </c>
      <c r="L2919" s="9" t="s">
        <v>50</v>
      </c>
      <c r="M2919" s="9">
        <v>40547</v>
      </c>
      <c r="N2919" s="17" t="str">
        <f t="shared" si="286"/>
        <v>8_40-45</v>
      </c>
      <c r="O2919" s="17" t="str">
        <f t="shared" si="287"/>
        <v>4_40-50</v>
      </c>
      <c r="P2919" s="17" t="str">
        <f t="shared" si="288"/>
        <v>04_40-50</v>
      </c>
      <c r="Q2919" s="9" t="s">
        <v>1076</v>
      </c>
      <c r="R2919" s="9" t="s">
        <v>1137</v>
      </c>
      <c r="S2919" s="9">
        <f t="shared" si="277"/>
        <v>932581</v>
      </c>
      <c r="T2919" s="9">
        <f t="shared" si="289"/>
        <v>12637</v>
      </c>
    </row>
    <row r="2920" spans="1:20" ht="14.45" x14ac:dyDescent="0.3">
      <c r="A2920" s="9">
        <v>3</v>
      </c>
      <c r="B2920" s="9" t="s">
        <v>0</v>
      </c>
      <c r="C2920" s="9" t="s">
        <v>442</v>
      </c>
      <c r="D2920" s="9" t="s">
        <v>222</v>
      </c>
      <c r="E2920" s="9" t="s">
        <v>223</v>
      </c>
      <c r="F2920" s="9" t="s">
        <v>1</v>
      </c>
      <c r="G2920" s="9" t="s">
        <v>97</v>
      </c>
      <c r="H2920" s="9" t="s">
        <v>875</v>
      </c>
      <c r="I2920" s="9">
        <v>15</v>
      </c>
      <c r="J2920" s="9" t="s">
        <v>8</v>
      </c>
      <c r="L2920" s="9" t="s">
        <v>50</v>
      </c>
      <c r="M2920" s="9">
        <v>40998</v>
      </c>
      <c r="N2920" s="17" t="str">
        <f t="shared" si="286"/>
        <v>8_40-45</v>
      </c>
      <c r="O2920" s="17" t="str">
        <f t="shared" si="287"/>
        <v>4_40-50</v>
      </c>
      <c r="P2920" s="17" t="str">
        <f t="shared" si="288"/>
        <v>04_40-50</v>
      </c>
      <c r="Q2920" s="9" t="s">
        <v>1076</v>
      </c>
      <c r="R2920" s="9" t="s">
        <v>1137</v>
      </c>
      <c r="S2920" s="9">
        <f t="shared" si="277"/>
        <v>122994</v>
      </c>
      <c r="T2920" s="9">
        <f t="shared" si="289"/>
        <v>1667</v>
      </c>
    </row>
    <row r="2921" spans="1:20" ht="14.45" x14ac:dyDescent="0.3">
      <c r="A2921" s="9">
        <v>209</v>
      </c>
      <c r="B2921" s="9" t="s">
        <v>0</v>
      </c>
      <c r="C2921" s="9" t="s">
        <v>189</v>
      </c>
      <c r="D2921" s="9" t="s">
        <v>224</v>
      </c>
      <c r="E2921" s="9" t="s">
        <v>223</v>
      </c>
      <c r="F2921" s="9" t="s">
        <v>5</v>
      </c>
      <c r="G2921" s="9" t="s">
        <v>76</v>
      </c>
      <c r="H2921" s="9" t="s">
        <v>2</v>
      </c>
      <c r="I2921" s="9">
        <v>15</v>
      </c>
      <c r="J2921" s="9" t="s">
        <v>4</v>
      </c>
      <c r="L2921" s="9" t="s">
        <v>46</v>
      </c>
      <c r="M2921" s="9">
        <v>29751</v>
      </c>
      <c r="N2921" s="17" t="str">
        <f t="shared" si="286"/>
        <v>5_25-30</v>
      </c>
      <c r="O2921" s="17" t="str">
        <f t="shared" si="287"/>
        <v>2_20-30</v>
      </c>
      <c r="P2921" s="17" t="str">
        <f t="shared" si="288"/>
        <v>02_20-30</v>
      </c>
      <c r="Q2921" s="9" t="s">
        <v>1076</v>
      </c>
      <c r="R2921" s="9" t="s">
        <v>1137</v>
      </c>
      <c r="S2921" s="9">
        <f t="shared" si="277"/>
        <v>6217959</v>
      </c>
      <c r="T2921" s="9">
        <f t="shared" si="289"/>
        <v>84254</v>
      </c>
    </row>
    <row r="2922" spans="1:20" ht="14.45" x14ac:dyDescent="0.3">
      <c r="A2922" s="9">
        <v>7</v>
      </c>
      <c r="B2922" s="9" t="s">
        <v>0</v>
      </c>
      <c r="C2922" s="9" t="s">
        <v>123</v>
      </c>
      <c r="D2922" s="9" t="s">
        <v>224</v>
      </c>
      <c r="E2922" s="9" t="s">
        <v>223</v>
      </c>
      <c r="F2922" s="9" t="s">
        <v>1</v>
      </c>
      <c r="G2922" s="9" t="s">
        <v>97</v>
      </c>
      <c r="H2922" s="9" t="s">
        <v>2</v>
      </c>
      <c r="I2922" s="9">
        <v>15</v>
      </c>
      <c r="J2922" s="9" t="s">
        <v>91</v>
      </c>
      <c r="L2922" s="9" t="s">
        <v>50</v>
      </c>
      <c r="M2922" s="9">
        <v>42077</v>
      </c>
      <c r="N2922" s="17" t="str">
        <f t="shared" si="286"/>
        <v>8_40-45</v>
      </c>
      <c r="O2922" s="17" t="str">
        <f t="shared" si="287"/>
        <v>4_40-50</v>
      </c>
      <c r="P2922" s="17" t="str">
        <f t="shared" si="288"/>
        <v>04_40-50</v>
      </c>
      <c r="Q2922" s="9" t="s">
        <v>1076</v>
      </c>
      <c r="R2922" s="9" t="s">
        <v>1137</v>
      </c>
      <c r="S2922" s="9">
        <f t="shared" si="277"/>
        <v>294539</v>
      </c>
      <c r="T2922" s="9">
        <f t="shared" si="289"/>
        <v>3991</v>
      </c>
    </row>
    <row r="2923" spans="1:20" ht="14.45" x14ac:dyDescent="0.3">
      <c r="A2923" s="9">
        <v>3</v>
      </c>
      <c r="B2923" s="9" t="s">
        <v>0</v>
      </c>
      <c r="C2923" s="9" t="s">
        <v>150</v>
      </c>
      <c r="D2923" s="9" t="s">
        <v>222</v>
      </c>
      <c r="E2923" s="9" t="s">
        <v>223</v>
      </c>
      <c r="F2923" s="9" t="s">
        <v>1</v>
      </c>
      <c r="G2923" s="9" t="s">
        <v>97</v>
      </c>
      <c r="H2923" s="9" t="s">
        <v>129</v>
      </c>
      <c r="I2923" s="9">
        <v>15</v>
      </c>
      <c r="J2923" s="9" t="s">
        <v>72</v>
      </c>
      <c r="L2923" s="9" t="s">
        <v>50</v>
      </c>
      <c r="M2923" s="9">
        <v>45741</v>
      </c>
      <c r="N2923" s="17" t="str">
        <f t="shared" si="286"/>
        <v>9_45-50</v>
      </c>
      <c r="O2923" s="17" t="str">
        <f t="shared" si="287"/>
        <v>4_40-50</v>
      </c>
      <c r="P2923" s="17" t="str">
        <f t="shared" si="288"/>
        <v>04_40-50</v>
      </c>
      <c r="Q2923" s="9" t="s">
        <v>1076</v>
      </c>
      <c r="R2923" s="9" t="s">
        <v>1137</v>
      </c>
      <c r="S2923" s="9">
        <f t="shared" si="277"/>
        <v>137223</v>
      </c>
      <c r="T2923" s="9">
        <f t="shared" si="289"/>
        <v>1859</v>
      </c>
    </row>
    <row r="2924" spans="1:20" ht="14.45" x14ac:dyDescent="0.3">
      <c r="A2924" s="9">
        <v>357</v>
      </c>
      <c r="B2924" s="9" t="s">
        <v>0</v>
      </c>
      <c r="C2924" s="9" t="s">
        <v>226</v>
      </c>
      <c r="D2924" s="9" t="s">
        <v>224</v>
      </c>
      <c r="E2924" s="9" t="s">
        <v>223</v>
      </c>
      <c r="F2924" s="9" t="s">
        <v>5</v>
      </c>
      <c r="G2924" s="9" t="s">
        <v>182</v>
      </c>
      <c r="H2924" s="9" t="s">
        <v>2</v>
      </c>
      <c r="I2924" s="9">
        <v>15</v>
      </c>
      <c r="J2924" s="9" t="s">
        <v>8</v>
      </c>
      <c r="L2924" s="9" t="s">
        <v>50</v>
      </c>
      <c r="M2924" s="9">
        <v>41702</v>
      </c>
      <c r="N2924" s="17" t="str">
        <f t="shared" si="286"/>
        <v>8_40-45</v>
      </c>
      <c r="O2924" s="17" t="str">
        <f t="shared" si="287"/>
        <v>4_40-50</v>
      </c>
      <c r="P2924" s="17" t="str">
        <f t="shared" si="288"/>
        <v>04_40-50</v>
      </c>
      <c r="Q2924" s="9" t="s">
        <v>1076</v>
      </c>
      <c r="R2924" s="9" t="s">
        <v>1137</v>
      </c>
      <c r="S2924" s="9">
        <f t="shared" si="277"/>
        <v>14887614</v>
      </c>
      <c r="T2924" s="9">
        <f t="shared" si="289"/>
        <v>201729</v>
      </c>
    </row>
    <row r="2925" spans="1:20" ht="14.45" x14ac:dyDescent="0.3">
      <c r="A2925" s="9">
        <v>244</v>
      </c>
      <c r="B2925" s="9" t="s">
        <v>0</v>
      </c>
      <c r="C2925" s="9" t="s">
        <v>509</v>
      </c>
      <c r="D2925" s="9" t="s">
        <v>222</v>
      </c>
      <c r="E2925" s="9" t="s">
        <v>223</v>
      </c>
      <c r="F2925" s="9" t="s">
        <v>5</v>
      </c>
      <c r="G2925" s="9" t="s">
        <v>182</v>
      </c>
      <c r="H2925" s="9" t="s">
        <v>337</v>
      </c>
      <c r="I2925" s="9">
        <v>15</v>
      </c>
      <c r="J2925" s="9" t="s">
        <v>8</v>
      </c>
      <c r="L2925" s="9" t="s">
        <v>50</v>
      </c>
      <c r="M2925" s="9">
        <v>44235</v>
      </c>
      <c r="N2925" s="17" t="str">
        <f t="shared" si="286"/>
        <v>8_40-45</v>
      </c>
      <c r="O2925" s="17" t="str">
        <f t="shared" si="287"/>
        <v>4_40-50</v>
      </c>
      <c r="P2925" s="17" t="str">
        <f t="shared" si="288"/>
        <v>04_40-50</v>
      </c>
      <c r="Q2925" s="9" t="s">
        <v>1076</v>
      </c>
      <c r="R2925" s="9" t="s">
        <v>1137</v>
      </c>
      <c r="S2925" s="9">
        <f t="shared" si="277"/>
        <v>10793340</v>
      </c>
      <c r="T2925" s="9">
        <f t="shared" si="289"/>
        <v>146251</v>
      </c>
    </row>
    <row r="2926" spans="1:20" ht="14.45" x14ac:dyDescent="0.3">
      <c r="A2926" s="9">
        <v>246</v>
      </c>
      <c r="B2926" s="9" t="s">
        <v>0</v>
      </c>
      <c r="C2926" s="9" t="s">
        <v>329</v>
      </c>
      <c r="D2926" s="9" t="s">
        <v>224</v>
      </c>
      <c r="E2926" s="9" t="s">
        <v>223</v>
      </c>
      <c r="F2926" s="9" t="s">
        <v>5</v>
      </c>
      <c r="G2926" s="9" t="s">
        <v>76</v>
      </c>
      <c r="H2926" s="9" t="s">
        <v>2</v>
      </c>
      <c r="I2926" s="9">
        <v>17</v>
      </c>
      <c r="J2926" s="9" t="s">
        <v>6</v>
      </c>
      <c r="L2926" s="9" t="s">
        <v>46</v>
      </c>
      <c r="M2926" s="9">
        <v>35034</v>
      </c>
      <c r="N2926" s="17" t="str">
        <f t="shared" si="286"/>
        <v>7_35-40</v>
      </c>
      <c r="O2926" s="17" t="str">
        <f t="shared" si="287"/>
        <v>3_30-40</v>
      </c>
      <c r="P2926" s="17" t="str">
        <f t="shared" si="288"/>
        <v>03_30-40</v>
      </c>
      <c r="Q2926" s="9" t="s">
        <v>1076</v>
      </c>
      <c r="R2926" s="9" t="s">
        <v>1137</v>
      </c>
      <c r="S2926" s="9">
        <f t="shared" si="277"/>
        <v>8618364</v>
      </c>
      <c r="T2926" s="9">
        <f t="shared" si="289"/>
        <v>116780</v>
      </c>
    </row>
    <row r="2927" spans="1:20" ht="14.45" x14ac:dyDescent="0.3">
      <c r="A2927" s="9">
        <v>603</v>
      </c>
      <c r="B2927" s="9" t="s">
        <v>0</v>
      </c>
      <c r="C2927" s="9" t="s">
        <v>999</v>
      </c>
      <c r="D2927" s="9" t="s">
        <v>224</v>
      </c>
      <c r="E2927" s="9" t="s">
        <v>223</v>
      </c>
      <c r="F2927" s="9" t="s">
        <v>5</v>
      </c>
      <c r="G2927" s="9" t="s">
        <v>798</v>
      </c>
      <c r="H2927" s="9" t="s">
        <v>2</v>
      </c>
      <c r="I2927" s="9">
        <v>17</v>
      </c>
      <c r="J2927" s="9" t="s">
        <v>6</v>
      </c>
      <c r="L2927" s="9" t="s">
        <v>46</v>
      </c>
      <c r="M2927" s="9">
        <v>36291</v>
      </c>
      <c r="N2927" s="17" t="str">
        <f t="shared" si="286"/>
        <v>7_35-40</v>
      </c>
      <c r="O2927" s="17" t="str">
        <f t="shared" si="287"/>
        <v>3_30-40</v>
      </c>
      <c r="P2927" s="17" t="str">
        <f t="shared" si="288"/>
        <v>03_30-40</v>
      </c>
      <c r="Q2927" s="9" t="s">
        <v>1076</v>
      </c>
      <c r="R2927" s="9" t="s">
        <v>1137</v>
      </c>
      <c r="S2927" s="9">
        <f t="shared" si="277"/>
        <v>21883473</v>
      </c>
      <c r="T2927" s="9">
        <f t="shared" si="289"/>
        <v>296524</v>
      </c>
    </row>
    <row r="2928" spans="1:20" ht="14.45" x14ac:dyDescent="0.3">
      <c r="A2928" s="9">
        <v>1275</v>
      </c>
      <c r="B2928" s="9" t="s">
        <v>0</v>
      </c>
      <c r="C2928" s="9" t="s">
        <v>446</v>
      </c>
      <c r="D2928" s="9" t="s">
        <v>224</v>
      </c>
      <c r="E2928" s="9" t="s">
        <v>223</v>
      </c>
      <c r="F2928" s="9" t="s">
        <v>5</v>
      </c>
      <c r="G2928" s="9" t="s">
        <v>182</v>
      </c>
      <c r="H2928" s="9" t="s">
        <v>2</v>
      </c>
      <c r="I2928" s="9">
        <v>17</v>
      </c>
      <c r="J2928" s="9" t="s">
        <v>8</v>
      </c>
      <c r="L2928" s="9" t="s">
        <v>50</v>
      </c>
      <c r="M2928" s="9">
        <v>49760</v>
      </c>
      <c r="N2928" s="17" t="str">
        <f t="shared" si="286"/>
        <v>9_45-50</v>
      </c>
      <c r="O2928" s="17" t="str">
        <f t="shared" si="287"/>
        <v>4_40-50</v>
      </c>
      <c r="P2928" s="17" t="str">
        <f t="shared" si="288"/>
        <v>04_40-50</v>
      </c>
      <c r="Q2928" s="9" t="s">
        <v>1076</v>
      </c>
      <c r="R2928" s="9" t="s">
        <v>1137</v>
      </c>
      <c r="S2928" s="9">
        <f t="shared" si="277"/>
        <v>63444000</v>
      </c>
      <c r="T2928" s="9">
        <f t="shared" si="289"/>
        <v>859675</v>
      </c>
    </row>
    <row r="2929" spans="1:20" ht="14.45" x14ac:dyDescent="0.3">
      <c r="A2929" s="9">
        <v>104</v>
      </c>
      <c r="B2929" s="9" t="s">
        <v>0</v>
      </c>
      <c r="C2929" s="9" t="s">
        <v>482</v>
      </c>
      <c r="D2929" s="9" t="s">
        <v>224</v>
      </c>
      <c r="E2929" s="9" t="s">
        <v>223</v>
      </c>
      <c r="F2929" s="9" t="s">
        <v>1</v>
      </c>
      <c r="G2929" s="9" t="s">
        <v>303</v>
      </c>
      <c r="H2929" s="9" t="s">
        <v>2</v>
      </c>
      <c r="I2929" s="9">
        <v>15</v>
      </c>
      <c r="J2929" s="9" t="s">
        <v>8</v>
      </c>
      <c r="L2929" s="9" t="s">
        <v>50</v>
      </c>
      <c r="M2929" s="9">
        <v>55895</v>
      </c>
      <c r="N2929" s="17" t="str">
        <f t="shared" si="286"/>
        <v>11_55-60</v>
      </c>
      <c r="O2929" s="17" t="str">
        <f t="shared" si="287"/>
        <v>5_50-60</v>
      </c>
      <c r="P2929" s="17" t="str">
        <f t="shared" si="288"/>
        <v>05_50-60</v>
      </c>
      <c r="Q2929" s="9" t="s">
        <v>1076</v>
      </c>
      <c r="R2929" s="9" t="s">
        <v>1137</v>
      </c>
      <c r="S2929" s="9">
        <f t="shared" si="277"/>
        <v>5813080</v>
      </c>
      <c r="T2929" s="9">
        <f t="shared" si="289"/>
        <v>78768</v>
      </c>
    </row>
    <row r="2930" spans="1:20" ht="14.45" x14ac:dyDescent="0.3">
      <c r="A2930" s="9">
        <v>163</v>
      </c>
      <c r="B2930" s="9" t="s">
        <v>0</v>
      </c>
      <c r="C2930" s="9" t="s">
        <v>800</v>
      </c>
      <c r="D2930" s="9" t="s">
        <v>222</v>
      </c>
      <c r="E2930" s="9" t="s">
        <v>223</v>
      </c>
      <c r="F2930" s="9" t="s">
        <v>1</v>
      </c>
      <c r="G2930" s="9" t="s">
        <v>303</v>
      </c>
      <c r="H2930" s="9" t="s">
        <v>801</v>
      </c>
      <c r="I2930" s="9">
        <v>15</v>
      </c>
      <c r="J2930" s="9" t="s">
        <v>8</v>
      </c>
      <c r="L2930" s="9" t="s">
        <v>50</v>
      </c>
      <c r="M2930" s="9">
        <v>53725</v>
      </c>
      <c r="N2930" s="17" t="str">
        <f t="shared" si="286"/>
        <v>10_50-55</v>
      </c>
      <c r="O2930" s="17" t="str">
        <f t="shared" si="287"/>
        <v>5_50-60</v>
      </c>
      <c r="P2930" s="17" t="str">
        <f t="shared" si="288"/>
        <v>05_50-60</v>
      </c>
      <c r="Q2930" s="9" t="s">
        <v>1076</v>
      </c>
      <c r="R2930" s="9" t="s">
        <v>1137</v>
      </c>
      <c r="S2930" s="9">
        <f t="shared" si="277"/>
        <v>8757175</v>
      </c>
      <c r="T2930" s="9">
        <f t="shared" si="289"/>
        <v>118661</v>
      </c>
    </row>
    <row r="2931" spans="1:20" ht="14.45" x14ac:dyDescent="0.3">
      <c r="A2931" s="9">
        <v>108</v>
      </c>
      <c r="B2931" s="9" t="s">
        <v>0</v>
      </c>
      <c r="C2931" s="9" t="s">
        <v>1077</v>
      </c>
      <c r="D2931" s="9" t="s">
        <v>224</v>
      </c>
      <c r="E2931" s="9" t="s">
        <v>223</v>
      </c>
      <c r="F2931" s="9" t="s">
        <v>5</v>
      </c>
      <c r="G2931" s="9" t="s">
        <v>518</v>
      </c>
      <c r="H2931" s="9" t="s">
        <v>2</v>
      </c>
      <c r="I2931" s="9">
        <v>15</v>
      </c>
      <c r="J2931" s="9" t="s">
        <v>11</v>
      </c>
      <c r="L2931" s="9" t="s">
        <v>50</v>
      </c>
      <c r="M2931" s="9">
        <v>51657</v>
      </c>
      <c r="N2931" s="17" t="str">
        <f t="shared" si="286"/>
        <v>10_50-55</v>
      </c>
      <c r="O2931" s="17" t="str">
        <f t="shared" si="287"/>
        <v>5_50-60</v>
      </c>
      <c r="P2931" s="17" t="str">
        <f t="shared" si="288"/>
        <v>05_50-60</v>
      </c>
      <c r="Q2931" s="9" t="s">
        <v>1076</v>
      </c>
      <c r="R2931" s="9" t="s">
        <v>1137</v>
      </c>
      <c r="S2931" s="9">
        <f t="shared" si="277"/>
        <v>5578956</v>
      </c>
      <c r="T2931" s="9">
        <f t="shared" si="289"/>
        <v>75596</v>
      </c>
    </row>
    <row r="2932" spans="1:20" ht="14.45" x14ac:dyDescent="0.3">
      <c r="A2932" s="9">
        <v>41</v>
      </c>
      <c r="B2932" s="9" t="s">
        <v>0</v>
      </c>
      <c r="C2932" s="9" t="s">
        <v>878</v>
      </c>
      <c r="D2932" s="9" t="s">
        <v>224</v>
      </c>
      <c r="E2932" s="9" t="s">
        <v>223</v>
      </c>
      <c r="F2932" s="9" t="s">
        <v>5</v>
      </c>
      <c r="G2932" s="9" t="s">
        <v>518</v>
      </c>
      <c r="H2932" s="9" t="s">
        <v>2</v>
      </c>
      <c r="I2932" s="9">
        <v>17</v>
      </c>
      <c r="J2932" s="9" t="s">
        <v>8</v>
      </c>
      <c r="L2932" s="9" t="s">
        <v>50</v>
      </c>
      <c r="M2932" s="9">
        <v>74168</v>
      </c>
      <c r="N2932" s="17" t="str">
        <f t="shared" si="286"/>
        <v>14_70-75</v>
      </c>
      <c r="O2932" s="17" t="str">
        <f t="shared" si="287"/>
        <v>7_70-80</v>
      </c>
      <c r="P2932" s="17" t="str">
        <f t="shared" si="288"/>
        <v>07_70-80</v>
      </c>
      <c r="Q2932" s="9" t="s">
        <v>1076</v>
      </c>
      <c r="R2932" s="9" t="s">
        <v>1137</v>
      </c>
      <c r="S2932" s="9">
        <f t="shared" si="277"/>
        <v>3040888</v>
      </c>
      <c r="T2932" s="9">
        <f t="shared" si="289"/>
        <v>41204</v>
      </c>
    </row>
    <row r="2933" spans="1:20" ht="14.45" x14ac:dyDescent="0.3">
      <c r="A2933" s="9">
        <v>31</v>
      </c>
      <c r="B2933" s="9" t="s">
        <v>0</v>
      </c>
      <c r="C2933" s="9" t="s">
        <v>483</v>
      </c>
      <c r="D2933" s="9" t="s">
        <v>225</v>
      </c>
      <c r="E2933" s="9" t="s">
        <v>223</v>
      </c>
      <c r="F2933" s="9" t="s">
        <v>1</v>
      </c>
      <c r="G2933" s="9" t="s">
        <v>97</v>
      </c>
      <c r="H2933" s="9" t="s">
        <v>112</v>
      </c>
      <c r="I2933" s="9">
        <v>15</v>
      </c>
      <c r="J2933" s="9" t="s">
        <v>8</v>
      </c>
      <c r="L2933" s="9" t="s">
        <v>50</v>
      </c>
      <c r="M2933" s="9">
        <v>65544</v>
      </c>
      <c r="N2933" s="17" t="str">
        <f t="shared" si="286"/>
        <v>13_65-70</v>
      </c>
      <c r="O2933" s="17" t="str">
        <f t="shared" si="287"/>
        <v>6_60-70</v>
      </c>
      <c r="P2933" s="17" t="str">
        <f t="shared" si="288"/>
        <v>06_60-70</v>
      </c>
      <c r="Q2933" s="9" t="s">
        <v>1076</v>
      </c>
      <c r="R2933" s="9" t="s">
        <v>1137</v>
      </c>
      <c r="S2933" s="9">
        <f t="shared" si="277"/>
        <v>2031864</v>
      </c>
      <c r="T2933" s="9">
        <f t="shared" si="289"/>
        <v>27532</v>
      </c>
    </row>
    <row r="2934" spans="1:20" ht="14.45" x14ac:dyDescent="0.3">
      <c r="A2934" s="9">
        <v>4519</v>
      </c>
      <c r="B2934" s="9" t="s">
        <v>0</v>
      </c>
      <c r="C2934" s="9" t="s">
        <v>958</v>
      </c>
      <c r="D2934" s="9" t="s">
        <v>225</v>
      </c>
      <c r="E2934" s="9" t="s">
        <v>223</v>
      </c>
      <c r="F2934" s="9" t="s">
        <v>1</v>
      </c>
      <c r="G2934" s="9" t="s">
        <v>661</v>
      </c>
      <c r="H2934" s="9" t="s">
        <v>112</v>
      </c>
      <c r="I2934" s="9">
        <v>15</v>
      </c>
      <c r="J2934" s="9" t="s">
        <v>8</v>
      </c>
      <c r="L2934" s="9" t="s">
        <v>50</v>
      </c>
      <c r="M2934" s="9">
        <v>58240</v>
      </c>
      <c r="N2934" s="17" t="str">
        <f t="shared" si="286"/>
        <v>11_55-60</v>
      </c>
      <c r="O2934" s="17" t="str">
        <f t="shared" si="287"/>
        <v>5_50-60</v>
      </c>
      <c r="P2934" s="17" t="str">
        <f t="shared" si="288"/>
        <v>05_50-60</v>
      </c>
      <c r="Q2934" s="9" t="s">
        <v>1076</v>
      </c>
      <c r="R2934" s="9" t="s">
        <v>1137</v>
      </c>
      <c r="S2934" s="9">
        <f t="shared" si="277"/>
        <v>263186560</v>
      </c>
      <c r="T2934" s="9">
        <f t="shared" si="289"/>
        <v>3566214</v>
      </c>
    </row>
    <row r="2935" spans="1:20" ht="14.45" x14ac:dyDescent="0.3">
      <c r="A2935" s="9">
        <v>854</v>
      </c>
      <c r="B2935" s="9" t="s">
        <v>0</v>
      </c>
      <c r="C2935" s="9" t="s">
        <v>638</v>
      </c>
      <c r="D2935" s="9" t="s">
        <v>225</v>
      </c>
      <c r="E2935" s="9" t="s">
        <v>223</v>
      </c>
      <c r="F2935" s="9" t="s">
        <v>5</v>
      </c>
      <c r="G2935" s="9" t="s">
        <v>75</v>
      </c>
      <c r="H2935" s="9" t="s">
        <v>112</v>
      </c>
      <c r="I2935" s="9">
        <v>15</v>
      </c>
      <c r="J2935" s="9" t="s">
        <v>8</v>
      </c>
      <c r="L2935" s="9" t="s">
        <v>50</v>
      </c>
      <c r="M2935" s="9">
        <v>67936</v>
      </c>
      <c r="N2935" s="17" t="str">
        <f t="shared" si="286"/>
        <v>13_65-70</v>
      </c>
      <c r="O2935" s="17" t="str">
        <f t="shared" si="287"/>
        <v>6_60-70</v>
      </c>
      <c r="P2935" s="17" t="str">
        <f t="shared" si="288"/>
        <v>06_60-70</v>
      </c>
      <c r="Q2935" s="9" t="s">
        <v>1076</v>
      </c>
      <c r="R2935" s="9" t="s">
        <v>1137</v>
      </c>
      <c r="S2935" s="9">
        <f t="shared" si="277"/>
        <v>58017344</v>
      </c>
      <c r="T2935" s="9">
        <f t="shared" si="289"/>
        <v>786143</v>
      </c>
    </row>
    <row r="2936" spans="1:20" ht="14.45" x14ac:dyDescent="0.3">
      <c r="A2936" s="9">
        <v>926</v>
      </c>
      <c r="B2936" s="9" t="s">
        <v>0</v>
      </c>
      <c r="C2936" s="9" t="s">
        <v>447</v>
      </c>
      <c r="D2936" s="9" t="s">
        <v>225</v>
      </c>
      <c r="E2936" s="9" t="s">
        <v>223</v>
      </c>
      <c r="F2936" s="9" t="s">
        <v>1</v>
      </c>
      <c r="G2936" s="9" t="s">
        <v>1000</v>
      </c>
      <c r="H2936" s="9" t="s">
        <v>112</v>
      </c>
      <c r="I2936" s="9">
        <v>15</v>
      </c>
      <c r="J2936" s="9" t="s">
        <v>8</v>
      </c>
      <c r="L2936" s="9" t="s">
        <v>50</v>
      </c>
      <c r="M2936" s="9">
        <v>76607</v>
      </c>
      <c r="N2936" s="17" t="str">
        <f t="shared" si="286"/>
        <v>15_75-80</v>
      </c>
      <c r="O2936" s="17" t="str">
        <f t="shared" si="287"/>
        <v>7_70-80</v>
      </c>
      <c r="P2936" s="17" t="str">
        <f t="shared" si="288"/>
        <v>07_70-80</v>
      </c>
      <c r="Q2936" s="9" t="s">
        <v>1076</v>
      </c>
      <c r="R2936" s="9" t="s">
        <v>1137</v>
      </c>
      <c r="S2936" s="9">
        <f t="shared" si="277"/>
        <v>70938082</v>
      </c>
      <c r="T2936" s="9">
        <f t="shared" si="289"/>
        <v>961221</v>
      </c>
    </row>
    <row r="2937" spans="1:20" ht="14.45" x14ac:dyDescent="0.3">
      <c r="A2937" s="9">
        <v>169</v>
      </c>
      <c r="B2937" s="9" t="s">
        <v>0</v>
      </c>
      <c r="C2937" s="9" t="s">
        <v>879</v>
      </c>
      <c r="D2937" s="9" t="s">
        <v>225</v>
      </c>
      <c r="E2937" s="9" t="s">
        <v>223</v>
      </c>
      <c r="F2937" s="9" t="s">
        <v>1</v>
      </c>
      <c r="G2937" s="9" t="s">
        <v>661</v>
      </c>
      <c r="H2937" s="9" t="s">
        <v>784</v>
      </c>
      <c r="I2937" s="9">
        <v>15</v>
      </c>
      <c r="J2937" s="9" t="s">
        <v>8</v>
      </c>
      <c r="L2937" s="9" t="s">
        <v>50</v>
      </c>
      <c r="M2937" s="9">
        <v>139765</v>
      </c>
      <c r="N2937" s="17" t="str">
        <f t="shared" si="286"/>
        <v>27_135-140</v>
      </c>
      <c r="O2937" s="17" t="str">
        <f t="shared" si="287"/>
        <v>13_130-140</v>
      </c>
      <c r="P2937" s="17" t="str">
        <f t="shared" si="288"/>
        <v>08_80&gt;</v>
      </c>
      <c r="Q2937" s="9" t="s">
        <v>1076</v>
      </c>
      <c r="R2937" s="9" t="s">
        <v>1137</v>
      </c>
      <c r="S2937" s="9">
        <f t="shared" si="277"/>
        <v>23620285</v>
      </c>
      <c r="T2937" s="9">
        <f t="shared" si="289"/>
        <v>320058</v>
      </c>
    </row>
    <row r="2938" spans="1:20" ht="14.45" x14ac:dyDescent="0.3">
      <c r="A2938" s="9">
        <v>430</v>
      </c>
      <c r="B2938" s="9" t="s">
        <v>0</v>
      </c>
      <c r="C2938" s="9" t="s">
        <v>126</v>
      </c>
      <c r="D2938" s="9" t="s">
        <v>225</v>
      </c>
      <c r="E2938" s="9" t="s">
        <v>223</v>
      </c>
      <c r="F2938" s="9" t="s">
        <v>5</v>
      </c>
      <c r="G2938" s="9" t="s">
        <v>75</v>
      </c>
      <c r="H2938" s="9" t="s">
        <v>161</v>
      </c>
      <c r="I2938" s="9">
        <v>15</v>
      </c>
      <c r="J2938" s="9" t="s">
        <v>8</v>
      </c>
      <c r="L2938" s="9" t="s">
        <v>50</v>
      </c>
      <c r="M2938" s="9">
        <v>77001</v>
      </c>
      <c r="N2938" s="17" t="str">
        <f t="shared" si="286"/>
        <v>15_75-80</v>
      </c>
      <c r="O2938" s="17" t="str">
        <f t="shared" si="287"/>
        <v>7_70-80</v>
      </c>
      <c r="P2938" s="17" t="str">
        <f t="shared" si="288"/>
        <v>07_70-80</v>
      </c>
      <c r="Q2938" s="9" t="s">
        <v>1076</v>
      </c>
      <c r="R2938" s="9" t="s">
        <v>1137</v>
      </c>
      <c r="S2938" s="9">
        <f t="shared" si="277"/>
        <v>33110430</v>
      </c>
      <c r="T2938" s="9">
        <f t="shared" si="289"/>
        <v>448651</v>
      </c>
    </row>
    <row r="2939" spans="1:20" ht="14.45" x14ac:dyDescent="0.3">
      <c r="A2939" s="9">
        <v>701</v>
      </c>
      <c r="B2939" s="9" t="s">
        <v>0</v>
      </c>
      <c r="C2939" s="9" t="s">
        <v>448</v>
      </c>
      <c r="D2939" s="9" t="s">
        <v>225</v>
      </c>
      <c r="E2939" s="9" t="s">
        <v>223</v>
      </c>
      <c r="F2939" s="9" t="s">
        <v>5</v>
      </c>
      <c r="G2939" s="9" t="s">
        <v>350</v>
      </c>
      <c r="H2939" s="9" t="s">
        <v>882</v>
      </c>
      <c r="I2939" s="9">
        <v>15</v>
      </c>
      <c r="J2939" s="9" t="s">
        <v>8</v>
      </c>
      <c r="L2939" s="9" t="s">
        <v>50</v>
      </c>
      <c r="M2939" s="9">
        <v>85295</v>
      </c>
      <c r="N2939" s="17" t="str">
        <f t="shared" si="286"/>
        <v>17_85-90</v>
      </c>
      <c r="O2939" s="17" t="str">
        <f t="shared" si="287"/>
        <v>8_80-90</v>
      </c>
      <c r="P2939" s="17" t="str">
        <f t="shared" si="288"/>
        <v>08_80&gt;</v>
      </c>
      <c r="Q2939" s="9" t="s">
        <v>1076</v>
      </c>
      <c r="R2939" s="9" t="s">
        <v>1137</v>
      </c>
      <c r="S2939" s="9">
        <f t="shared" si="277"/>
        <v>59791795</v>
      </c>
      <c r="T2939" s="9">
        <f t="shared" si="289"/>
        <v>810187</v>
      </c>
    </row>
    <row r="2940" spans="1:20" ht="14.45" x14ac:dyDescent="0.3">
      <c r="A2940" s="9">
        <v>3</v>
      </c>
      <c r="B2940" s="9" t="s">
        <v>0</v>
      </c>
      <c r="C2940" s="9" t="s">
        <v>127</v>
      </c>
      <c r="D2940" s="9" t="s">
        <v>225</v>
      </c>
      <c r="E2940" s="9" t="s">
        <v>223</v>
      </c>
      <c r="F2940" s="9" t="s">
        <v>5</v>
      </c>
      <c r="G2940" s="9" t="s">
        <v>75</v>
      </c>
      <c r="H2940" s="9" t="s">
        <v>63</v>
      </c>
      <c r="I2940" s="9">
        <v>17</v>
      </c>
      <c r="J2940" s="9" t="s">
        <v>8</v>
      </c>
      <c r="L2940" s="9" t="s">
        <v>50</v>
      </c>
      <c r="M2940" s="9">
        <v>67978</v>
      </c>
      <c r="N2940" s="17" t="str">
        <f t="shared" si="286"/>
        <v>13_65-70</v>
      </c>
      <c r="O2940" s="17" t="str">
        <f t="shared" si="287"/>
        <v>6_60-70</v>
      </c>
      <c r="P2940" s="17" t="str">
        <f t="shared" si="288"/>
        <v>06_60-70</v>
      </c>
      <c r="Q2940" s="9" t="s">
        <v>1076</v>
      </c>
      <c r="R2940" s="9" t="s">
        <v>1137</v>
      </c>
      <c r="S2940" s="9">
        <f t="shared" si="277"/>
        <v>203934</v>
      </c>
      <c r="T2940" s="9">
        <f t="shared" si="289"/>
        <v>2763</v>
      </c>
    </row>
    <row r="2941" spans="1:20" ht="14.45" x14ac:dyDescent="0.3">
      <c r="A2941" s="9">
        <v>438</v>
      </c>
      <c r="B2941" s="9" t="s">
        <v>0</v>
      </c>
      <c r="C2941" s="9" t="s">
        <v>444</v>
      </c>
      <c r="D2941" s="9" t="s">
        <v>225</v>
      </c>
      <c r="E2941" s="9" t="s">
        <v>223</v>
      </c>
      <c r="F2941" s="9" t="s">
        <v>5</v>
      </c>
      <c r="G2941" s="9" t="s">
        <v>350</v>
      </c>
      <c r="H2941" s="9" t="s">
        <v>445</v>
      </c>
      <c r="I2941" s="9">
        <v>17</v>
      </c>
      <c r="J2941" s="9" t="s">
        <v>8</v>
      </c>
      <c r="L2941" s="9" t="s">
        <v>50</v>
      </c>
      <c r="M2941" s="9">
        <v>78751</v>
      </c>
      <c r="N2941" s="17" t="str">
        <f t="shared" si="286"/>
        <v>15_75-80</v>
      </c>
      <c r="O2941" s="17" t="str">
        <f t="shared" si="287"/>
        <v>7_70-80</v>
      </c>
      <c r="P2941" s="17" t="str">
        <f t="shared" si="288"/>
        <v>07_70-80</v>
      </c>
      <c r="Q2941" s="9" t="s">
        <v>1076</v>
      </c>
      <c r="R2941" s="9" t="s">
        <v>1137</v>
      </c>
      <c r="S2941" s="9">
        <f t="shared" si="277"/>
        <v>34492938</v>
      </c>
      <c r="T2941" s="9">
        <f t="shared" si="289"/>
        <v>467384</v>
      </c>
    </row>
    <row r="2942" spans="1:20" ht="14.45" x14ac:dyDescent="0.3">
      <c r="A2942" s="9">
        <v>1187</v>
      </c>
      <c r="B2942" s="9" t="s">
        <v>0</v>
      </c>
      <c r="C2942" s="9" t="s">
        <v>960</v>
      </c>
      <c r="D2942" s="9" t="s">
        <v>225</v>
      </c>
      <c r="E2942" s="9" t="s">
        <v>223</v>
      </c>
      <c r="F2942" s="9" t="s">
        <v>1</v>
      </c>
      <c r="G2942" s="9" t="s">
        <v>661</v>
      </c>
      <c r="H2942" s="9" t="s">
        <v>788</v>
      </c>
      <c r="I2942" s="9">
        <v>17</v>
      </c>
      <c r="J2942" s="9" t="s">
        <v>8</v>
      </c>
      <c r="L2942" s="9" t="s">
        <v>50</v>
      </c>
      <c r="M2942" s="9">
        <v>152138</v>
      </c>
      <c r="N2942" s="17" t="str">
        <f t="shared" si="286"/>
        <v>30_150-155</v>
      </c>
      <c r="O2942" s="17" t="str">
        <f t="shared" si="287"/>
        <v>15_150-160</v>
      </c>
      <c r="P2942" s="17" t="str">
        <f t="shared" si="288"/>
        <v>08_80&gt;</v>
      </c>
      <c r="Q2942" s="9" t="s">
        <v>1076</v>
      </c>
      <c r="R2942" s="9" t="s">
        <v>1137</v>
      </c>
      <c r="S2942" s="9">
        <f t="shared" si="277"/>
        <v>180587806</v>
      </c>
      <c r="T2942" s="9">
        <f t="shared" si="289"/>
        <v>2446989</v>
      </c>
    </row>
    <row r="2943" spans="1:20" ht="14.45" x14ac:dyDescent="0.3">
      <c r="A2943" s="9">
        <v>3</v>
      </c>
      <c r="B2943" s="9" t="s">
        <v>0</v>
      </c>
      <c r="C2943" s="9" t="s">
        <v>1078</v>
      </c>
      <c r="D2943" s="9" t="s">
        <v>230</v>
      </c>
      <c r="E2943" s="9" t="s">
        <v>223</v>
      </c>
      <c r="F2943" s="9" t="s">
        <v>5</v>
      </c>
      <c r="G2943" s="9" t="s">
        <v>350</v>
      </c>
      <c r="H2943" s="9" t="s">
        <v>112</v>
      </c>
      <c r="I2943" s="9">
        <v>14</v>
      </c>
      <c r="J2943" s="9" t="s">
        <v>8</v>
      </c>
      <c r="L2943" s="9" t="s">
        <v>50</v>
      </c>
      <c r="M2943" s="9">
        <v>169090</v>
      </c>
      <c r="N2943" s="17" t="str">
        <f t="shared" si="286"/>
        <v>33_165-170</v>
      </c>
      <c r="O2943" s="17" t="str">
        <f t="shared" si="287"/>
        <v>16_160-170</v>
      </c>
      <c r="P2943" s="17" t="str">
        <f t="shared" si="288"/>
        <v>08_80&gt;</v>
      </c>
      <c r="Q2943" s="9" t="s">
        <v>1076</v>
      </c>
      <c r="R2943" s="9" t="s">
        <v>1137</v>
      </c>
      <c r="S2943" s="9">
        <f t="shared" si="277"/>
        <v>507270</v>
      </c>
      <c r="T2943" s="9">
        <f t="shared" si="289"/>
        <v>6874</v>
      </c>
    </row>
    <row r="2944" spans="1:20" ht="14.45" x14ac:dyDescent="0.3">
      <c r="A2944" s="9">
        <v>4</v>
      </c>
      <c r="B2944" s="9" t="s">
        <v>0</v>
      </c>
      <c r="C2944" s="9" t="s">
        <v>639</v>
      </c>
      <c r="D2944" s="9" t="s">
        <v>230</v>
      </c>
      <c r="E2944" s="9" t="s">
        <v>227</v>
      </c>
      <c r="F2944" s="9" t="s">
        <v>5</v>
      </c>
      <c r="G2944" s="9" t="s">
        <v>350</v>
      </c>
      <c r="H2944" s="9" t="s">
        <v>112</v>
      </c>
      <c r="I2944" s="9">
        <v>15</v>
      </c>
      <c r="J2944" s="9" t="s">
        <v>8</v>
      </c>
      <c r="L2944" s="9" t="s">
        <v>50</v>
      </c>
      <c r="M2944" s="9">
        <v>164298</v>
      </c>
      <c r="N2944" s="17" t="str">
        <f t="shared" si="286"/>
        <v>32_160-165</v>
      </c>
      <c r="O2944" s="17" t="str">
        <f t="shared" si="287"/>
        <v>16_160-170</v>
      </c>
      <c r="P2944" s="17" t="str">
        <f t="shared" si="288"/>
        <v>08_80&gt;</v>
      </c>
      <c r="Q2944" s="9" t="s">
        <v>1076</v>
      </c>
      <c r="R2944" s="9" t="s">
        <v>1137</v>
      </c>
      <c r="S2944" s="9">
        <f t="shared" si="277"/>
        <v>657192</v>
      </c>
      <c r="T2944" s="9">
        <f t="shared" si="289"/>
        <v>8905</v>
      </c>
    </row>
    <row r="2945" spans="1:20" ht="14.45" x14ac:dyDescent="0.3">
      <c r="A2945" s="9">
        <v>1</v>
      </c>
      <c r="B2945" s="9" t="s">
        <v>0</v>
      </c>
      <c r="C2945" s="9" t="s">
        <v>1079</v>
      </c>
      <c r="D2945" s="9" t="s">
        <v>230</v>
      </c>
      <c r="E2945" s="9" t="s">
        <v>227</v>
      </c>
      <c r="F2945" s="9" t="s">
        <v>5</v>
      </c>
      <c r="G2945" s="9" t="s">
        <v>350</v>
      </c>
      <c r="H2945" s="9" t="s">
        <v>112</v>
      </c>
      <c r="I2945" s="9">
        <v>15</v>
      </c>
      <c r="J2945" s="9" t="s">
        <v>8</v>
      </c>
      <c r="K2945" s="9" t="s">
        <v>7</v>
      </c>
      <c r="L2945" s="9" t="s">
        <v>50</v>
      </c>
      <c r="M2945" s="9">
        <v>200490</v>
      </c>
      <c r="N2945" s="17" t="str">
        <f t="shared" si="286"/>
        <v>40_200-205</v>
      </c>
      <c r="O2945" s="17" t="str">
        <f t="shared" si="287"/>
        <v>20_200-210</v>
      </c>
      <c r="P2945" s="17" t="str">
        <f t="shared" si="288"/>
        <v>08_80&gt;</v>
      </c>
      <c r="Q2945" s="9" t="s">
        <v>1076</v>
      </c>
      <c r="R2945" s="9" t="s">
        <v>1137</v>
      </c>
      <c r="S2945" s="9">
        <f t="shared" si="277"/>
        <v>200490</v>
      </c>
      <c r="T2945" s="9">
        <f t="shared" si="289"/>
        <v>2717</v>
      </c>
    </row>
    <row r="2946" spans="1:20" ht="14.45" x14ac:dyDescent="0.3">
      <c r="A2946" s="9">
        <v>12</v>
      </c>
      <c r="B2946" s="9" t="s">
        <v>0</v>
      </c>
      <c r="C2946" s="9" t="s">
        <v>640</v>
      </c>
      <c r="D2946" s="9" t="s">
        <v>230</v>
      </c>
      <c r="E2946" s="9" t="s">
        <v>227</v>
      </c>
      <c r="F2946" s="9" t="s">
        <v>5</v>
      </c>
      <c r="G2946" s="9" t="s">
        <v>350</v>
      </c>
      <c r="H2946" s="9" t="s">
        <v>184</v>
      </c>
      <c r="I2946" s="9">
        <v>15</v>
      </c>
      <c r="J2946" s="9" t="s">
        <v>8</v>
      </c>
      <c r="L2946" s="9" t="s">
        <v>50</v>
      </c>
      <c r="M2946" s="9">
        <v>201015</v>
      </c>
      <c r="N2946" s="17" t="str">
        <f t="shared" si="286"/>
        <v>40_200-205</v>
      </c>
      <c r="O2946" s="17" t="str">
        <f t="shared" si="287"/>
        <v>20_200-210</v>
      </c>
      <c r="P2946" s="17" t="str">
        <f t="shared" si="288"/>
        <v>08_80&gt;</v>
      </c>
      <c r="Q2946" s="9" t="s">
        <v>1076</v>
      </c>
      <c r="R2946" s="9" t="s">
        <v>1137</v>
      </c>
      <c r="S2946" s="9">
        <f t="shared" si="277"/>
        <v>2412180</v>
      </c>
      <c r="T2946" s="9">
        <f t="shared" si="289"/>
        <v>32685</v>
      </c>
    </row>
    <row r="2947" spans="1:20" x14ac:dyDescent="0.25">
      <c r="A2947" s="9">
        <v>7</v>
      </c>
      <c r="B2947" s="9" t="s">
        <v>0</v>
      </c>
      <c r="C2947" s="9" t="s">
        <v>1080</v>
      </c>
      <c r="D2947" s="9" t="s">
        <v>230</v>
      </c>
      <c r="E2947" s="9" t="s">
        <v>227</v>
      </c>
      <c r="F2947" s="9" t="s">
        <v>5</v>
      </c>
      <c r="G2947" s="9" t="s">
        <v>350</v>
      </c>
      <c r="H2947" s="9" t="s">
        <v>1081</v>
      </c>
      <c r="I2947" s="9">
        <v>15</v>
      </c>
      <c r="J2947" s="9" t="s">
        <v>885</v>
      </c>
      <c r="L2947" s="9" t="s">
        <v>50</v>
      </c>
      <c r="M2947" s="9">
        <v>283900</v>
      </c>
      <c r="N2947" s="17" t="str">
        <f t="shared" si="286"/>
        <v>56_280-285</v>
      </c>
      <c r="O2947" s="17" t="str">
        <f t="shared" si="287"/>
        <v>28_280-290</v>
      </c>
      <c r="P2947" s="17" t="str">
        <f t="shared" si="288"/>
        <v>08_80&gt;</v>
      </c>
      <c r="Q2947" s="9" t="s">
        <v>1076</v>
      </c>
      <c r="R2947" s="9" t="s">
        <v>1137</v>
      </c>
      <c r="S2947" s="9">
        <f t="shared" ref="S2947:S3010" si="290">M2947*A2947</f>
        <v>1987300</v>
      </c>
      <c r="T2947" s="9">
        <f t="shared" si="289"/>
        <v>26928</v>
      </c>
    </row>
    <row r="2948" spans="1:20" ht="14.45" x14ac:dyDescent="0.3">
      <c r="A2948" s="9">
        <v>1</v>
      </c>
      <c r="B2948" s="9" t="s">
        <v>0</v>
      </c>
      <c r="C2948" s="9" t="s">
        <v>802</v>
      </c>
      <c r="D2948" s="9" t="s">
        <v>230</v>
      </c>
      <c r="E2948" s="9" t="s">
        <v>227</v>
      </c>
      <c r="F2948" s="9" t="s">
        <v>5</v>
      </c>
      <c r="G2948" s="9" t="s">
        <v>350</v>
      </c>
      <c r="H2948" s="9" t="s">
        <v>803</v>
      </c>
      <c r="I2948" s="9">
        <v>15</v>
      </c>
      <c r="J2948" s="9" t="s">
        <v>55</v>
      </c>
      <c r="L2948" s="9" t="s">
        <v>50</v>
      </c>
      <c r="M2948" s="9">
        <v>319990</v>
      </c>
      <c r="N2948" s="17" t="str">
        <f t="shared" si="286"/>
        <v>63_315-320</v>
      </c>
      <c r="O2948" s="17" t="str">
        <f t="shared" si="287"/>
        <v>31_310-320</v>
      </c>
      <c r="P2948" s="17" t="str">
        <f t="shared" si="288"/>
        <v>08_80&gt;</v>
      </c>
      <c r="Q2948" s="9" t="s">
        <v>1076</v>
      </c>
      <c r="R2948" s="9" t="s">
        <v>1137</v>
      </c>
      <c r="S2948" s="9">
        <f t="shared" si="290"/>
        <v>319990</v>
      </c>
      <c r="T2948" s="9">
        <f t="shared" si="289"/>
        <v>4336</v>
      </c>
    </row>
    <row r="2949" spans="1:20" x14ac:dyDescent="0.25">
      <c r="A2949" s="9">
        <v>1</v>
      </c>
      <c r="B2949" s="9" t="s">
        <v>0</v>
      </c>
      <c r="C2949" s="9" t="s">
        <v>1082</v>
      </c>
      <c r="D2949" s="9" t="s">
        <v>230</v>
      </c>
      <c r="E2949" s="9" t="s">
        <v>227</v>
      </c>
      <c r="F2949" s="9" t="s">
        <v>5</v>
      </c>
      <c r="G2949" s="9" t="s">
        <v>75</v>
      </c>
      <c r="H2949" s="9" t="s">
        <v>1083</v>
      </c>
      <c r="I2949" s="9">
        <v>17</v>
      </c>
      <c r="J2949" s="9" t="s">
        <v>1084</v>
      </c>
      <c r="K2949" s="9" t="s">
        <v>7</v>
      </c>
      <c r="L2949" s="9" t="s">
        <v>50</v>
      </c>
      <c r="M2949" s="9">
        <v>498490</v>
      </c>
      <c r="N2949" s="17" t="str">
        <f t="shared" si="286"/>
        <v>99_495-500</v>
      </c>
      <c r="O2949" s="17" t="str">
        <f t="shared" si="287"/>
        <v>49_490-500</v>
      </c>
      <c r="P2949" s="17" t="str">
        <f t="shared" si="288"/>
        <v>08_80&gt;</v>
      </c>
      <c r="Q2949" s="9" t="s">
        <v>1076</v>
      </c>
      <c r="R2949" s="9" t="s">
        <v>1137</v>
      </c>
      <c r="S2949" s="9">
        <f t="shared" si="290"/>
        <v>498490</v>
      </c>
      <c r="T2949" s="9">
        <f t="shared" si="289"/>
        <v>6755</v>
      </c>
    </row>
    <row r="2950" spans="1:20" ht="14.45" x14ac:dyDescent="0.3">
      <c r="A2950" s="9">
        <v>205</v>
      </c>
      <c r="B2950" s="9" t="s">
        <v>0</v>
      </c>
      <c r="C2950" s="9" t="s">
        <v>642</v>
      </c>
      <c r="D2950" s="9" t="s">
        <v>228</v>
      </c>
      <c r="E2950" s="9" t="s">
        <v>227</v>
      </c>
      <c r="F2950" s="9" t="s">
        <v>5</v>
      </c>
      <c r="G2950" s="9" t="s">
        <v>169</v>
      </c>
      <c r="H2950" s="9" t="s">
        <v>2</v>
      </c>
      <c r="I2950" s="9">
        <v>14</v>
      </c>
      <c r="J2950" s="9" t="s">
        <v>8</v>
      </c>
      <c r="L2950" s="9" t="s">
        <v>50</v>
      </c>
      <c r="M2950" s="9">
        <v>120281</v>
      </c>
      <c r="N2950" s="17" t="str">
        <f t="shared" si="286"/>
        <v>24_120-125</v>
      </c>
      <c r="O2950" s="17" t="str">
        <f t="shared" si="287"/>
        <v>12_120-130</v>
      </c>
      <c r="P2950" s="17" t="str">
        <f t="shared" si="288"/>
        <v>08_80&gt;</v>
      </c>
      <c r="Q2950" s="9" t="s">
        <v>1076</v>
      </c>
      <c r="R2950" s="9" t="s">
        <v>1137</v>
      </c>
      <c r="S2950" s="9">
        <f t="shared" si="290"/>
        <v>24657605</v>
      </c>
      <c r="T2950" s="9">
        <f t="shared" si="289"/>
        <v>334114</v>
      </c>
    </row>
    <row r="2951" spans="1:20" ht="14.45" x14ac:dyDescent="0.3">
      <c r="A2951" s="9">
        <v>9851</v>
      </c>
      <c r="B2951" s="9" t="s">
        <v>0</v>
      </c>
      <c r="C2951" s="9" t="s">
        <v>190</v>
      </c>
      <c r="D2951" s="9" t="s">
        <v>224</v>
      </c>
      <c r="E2951" s="9" t="s">
        <v>223</v>
      </c>
      <c r="F2951" s="9" t="s">
        <v>5</v>
      </c>
      <c r="G2951" s="9" t="s">
        <v>76</v>
      </c>
      <c r="H2951" s="9" t="s">
        <v>2</v>
      </c>
      <c r="I2951" s="9">
        <v>15</v>
      </c>
      <c r="J2951" s="9" t="s">
        <v>11</v>
      </c>
      <c r="L2951" s="9" t="s">
        <v>46</v>
      </c>
      <c r="M2951" s="9">
        <v>29363</v>
      </c>
      <c r="N2951" s="17" t="str">
        <f t="shared" si="286"/>
        <v>5_25-30</v>
      </c>
      <c r="O2951" s="17" t="str">
        <f t="shared" si="287"/>
        <v>2_20-30</v>
      </c>
      <c r="P2951" s="17" t="str">
        <f t="shared" si="288"/>
        <v>02_20-30</v>
      </c>
      <c r="Q2951" s="9" t="s">
        <v>1076</v>
      </c>
      <c r="R2951" s="9" t="s">
        <v>1137</v>
      </c>
      <c r="S2951" s="9">
        <f t="shared" si="290"/>
        <v>289254913</v>
      </c>
      <c r="T2951" s="9">
        <f t="shared" si="289"/>
        <v>3919443</v>
      </c>
    </row>
    <row r="2952" spans="1:20" ht="14.45" x14ac:dyDescent="0.3">
      <c r="A2952" s="9">
        <v>820</v>
      </c>
      <c r="B2952" s="9" t="s">
        <v>0</v>
      </c>
      <c r="C2952" s="9" t="s">
        <v>441</v>
      </c>
      <c r="D2952" s="9" t="s">
        <v>224</v>
      </c>
      <c r="E2952" s="9" t="s">
        <v>223</v>
      </c>
      <c r="F2952" s="9" t="s">
        <v>5</v>
      </c>
      <c r="G2952" s="9" t="s">
        <v>182</v>
      </c>
      <c r="H2952" s="9" t="s">
        <v>2</v>
      </c>
      <c r="I2952" s="9">
        <v>15</v>
      </c>
      <c r="J2952" s="9" t="s">
        <v>8</v>
      </c>
      <c r="L2952" s="9" t="s">
        <v>50</v>
      </c>
      <c r="M2952" s="9">
        <v>49570</v>
      </c>
      <c r="N2952" s="17" t="str">
        <f t="shared" si="286"/>
        <v>9_45-50</v>
      </c>
      <c r="O2952" s="17" t="str">
        <f t="shared" si="287"/>
        <v>4_40-50</v>
      </c>
      <c r="P2952" s="17" t="str">
        <f t="shared" si="288"/>
        <v>04_40-50</v>
      </c>
      <c r="Q2952" s="9" t="s">
        <v>1076</v>
      </c>
      <c r="R2952" s="9" t="s">
        <v>1137</v>
      </c>
      <c r="S2952" s="9">
        <f t="shared" si="290"/>
        <v>40647400</v>
      </c>
      <c r="T2952" s="9">
        <f t="shared" si="289"/>
        <v>550778</v>
      </c>
    </row>
    <row r="2953" spans="1:20" ht="14.45" x14ac:dyDescent="0.3">
      <c r="A2953" s="9">
        <v>3516</v>
      </c>
      <c r="B2953" s="9" t="s">
        <v>0</v>
      </c>
      <c r="C2953" s="9" t="s">
        <v>511</v>
      </c>
      <c r="D2953" s="9" t="s">
        <v>224</v>
      </c>
      <c r="E2953" s="9" t="s">
        <v>223</v>
      </c>
      <c r="F2953" s="9" t="s">
        <v>1</v>
      </c>
      <c r="G2953" s="9" t="s">
        <v>97</v>
      </c>
      <c r="H2953" s="9" t="s">
        <v>2</v>
      </c>
      <c r="I2953" s="9">
        <v>15</v>
      </c>
      <c r="J2953" s="9" t="s">
        <v>8</v>
      </c>
      <c r="L2953" s="9" t="s">
        <v>50</v>
      </c>
      <c r="M2953" s="9">
        <v>40138</v>
      </c>
      <c r="N2953" s="17" t="str">
        <f t="shared" si="286"/>
        <v>8_40-45</v>
      </c>
      <c r="O2953" s="17" t="str">
        <f t="shared" si="287"/>
        <v>4_40-50</v>
      </c>
      <c r="P2953" s="17" t="str">
        <f t="shared" si="288"/>
        <v>04_40-50</v>
      </c>
      <c r="Q2953" s="9" t="s">
        <v>1076</v>
      </c>
      <c r="R2953" s="9" t="s">
        <v>1137</v>
      </c>
      <c r="S2953" s="9">
        <f t="shared" si="290"/>
        <v>141125208</v>
      </c>
      <c r="T2953" s="9">
        <f t="shared" si="289"/>
        <v>1912266</v>
      </c>
    </row>
    <row r="2954" spans="1:20" ht="14.45" x14ac:dyDescent="0.3">
      <c r="A2954" s="9">
        <v>44</v>
      </c>
      <c r="B2954" s="9" t="s">
        <v>0</v>
      </c>
      <c r="C2954" s="9" t="s">
        <v>512</v>
      </c>
      <c r="D2954" s="9" t="s">
        <v>222</v>
      </c>
      <c r="E2954" s="9" t="s">
        <v>223</v>
      </c>
      <c r="F2954" s="9" t="s">
        <v>1</v>
      </c>
      <c r="G2954" s="9" t="s">
        <v>97</v>
      </c>
      <c r="H2954" s="9" t="s">
        <v>888</v>
      </c>
      <c r="I2954" s="9">
        <v>15</v>
      </c>
      <c r="J2954" s="9" t="s">
        <v>8</v>
      </c>
      <c r="L2954" s="9" t="s">
        <v>50</v>
      </c>
      <c r="M2954" s="9">
        <v>46990</v>
      </c>
      <c r="N2954" s="17" t="str">
        <f t="shared" si="286"/>
        <v>9_45-50</v>
      </c>
      <c r="O2954" s="17" t="str">
        <f t="shared" si="287"/>
        <v>4_40-50</v>
      </c>
      <c r="P2954" s="17" t="str">
        <f t="shared" si="288"/>
        <v>04_40-50</v>
      </c>
      <c r="Q2954" s="9" t="s">
        <v>1076</v>
      </c>
      <c r="R2954" s="9" t="s">
        <v>1137</v>
      </c>
      <c r="S2954" s="9">
        <f t="shared" si="290"/>
        <v>2067560</v>
      </c>
      <c r="T2954" s="9">
        <f t="shared" si="289"/>
        <v>28016</v>
      </c>
    </row>
    <row r="2955" spans="1:20" ht="14.45" x14ac:dyDescent="0.3">
      <c r="A2955" s="9">
        <v>71</v>
      </c>
      <c r="B2955" s="9" t="s">
        <v>0</v>
      </c>
      <c r="C2955" s="9" t="s">
        <v>480</v>
      </c>
      <c r="D2955" s="9" t="s">
        <v>224</v>
      </c>
      <c r="E2955" s="9" t="s">
        <v>223</v>
      </c>
      <c r="F2955" s="9" t="s">
        <v>5</v>
      </c>
      <c r="G2955" s="9" t="s">
        <v>169</v>
      </c>
      <c r="H2955" s="9" t="s">
        <v>2</v>
      </c>
      <c r="I2955" s="9">
        <v>15</v>
      </c>
      <c r="J2955" s="9" t="s">
        <v>8</v>
      </c>
      <c r="L2955" s="9" t="s">
        <v>50</v>
      </c>
      <c r="M2955" s="9">
        <v>44765</v>
      </c>
      <c r="N2955" s="17" t="str">
        <f t="shared" si="286"/>
        <v>8_40-45</v>
      </c>
      <c r="O2955" s="17" t="str">
        <f t="shared" si="287"/>
        <v>4_40-50</v>
      </c>
      <c r="P2955" s="17" t="str">
        <f t="shared" si="288"/>
        <v>04_40-50</v>
      </c>
      <c r="Q2955" s="9" t="s">
        <v>1076</v>
      </c>
      <c r="R2955" s="9" t="s">
        <v>1137</v>
      </c>
      <c r="S2955" s="9">
        <f t="shared" si="290"/>
        <v>3178315</v>
      </c>
      <c r="T2955" s="9">
        <f t="shared" si="289"/>
        <v>43067</v>
      </c>
    </row>
    <row r="2956" spans="1:20" ht="14.45" x14ac:dyDescent="0.3">
      <c r="A2956" s="9">
        <v>443</v>
      </c>
      <c r="B2956" s="9" t="s">
        <v>0</v>
      </c>
      <c r="C2956" s="9" t="s">
        <v>536</v>
      </c>
      <c r="D2956" s="9" t="s">
        <v>222</v>
      </c>
      <c r="E2956" s="9" t="s">
        <v>223</v>
      </c>
      <c r="F2956" s="9" t="s">
        <v>5</v>
      </c>
      <c r="G2956" s="9" t="s">
        <v>182</v>
      </c>
      <c r="H2956" s="9" t="s">
        <v>337</v>
      </c>
      <c r="I2956" s="9">
        <v>15</v>
      </c>
      <c r="J2956" s="9" t="s">
        <v>8</v>
      </c>
      <c r="L2956" s="9" t="s">
        <v>50</v>
      </c>
      <c r="M2956" s="9">
        <v>53087</v>
      </c>
      <c r="N2956" s="17" t="str">
        <f t="shared" si="286"/>
        <v>10_50-55</v>
      </c>
      <c r="O2956" s="17" t="str">
        <f t="shared" si="287"/>
        <v>5_50-60</v>
      </c>
      <c r="P2956" s="17" t="str">
        <f t="shared" si="288"/>
        <v>05_50-60</v>
      </c>
      <c r="Q2956" s="9" t="s">
        <v>1076</v>
      </c>
      <c r="R2956" s="9" t="s">
        <v>1137</v>
      </c>
      <c r="S2956" s="9">
        <f t="shared" si="290"/>
        <v>23517541</v>
      </c>
      <c r="T2956" s="9">
        <f t="shared" si="289"/>
        <v>318666</v>
      </c>
    </row>
    <row r="2957" spans="1:20" ht="14.45" x14ac:dyDescent="0.3">
      <c r="A2957" s="9">
        <v>115</v>
      </c>
      <c r="B2957" s="9" t="s">
        <v>0</v>
      </c>
      <c r="C2957" s="9" t="s">
        <v>393</v>
      </c>
      <c r="D2957" s="9" t="s">
        <v>225</v>
      </c>
      <c r="E2957" s="9" t="s">
        <v>223</v>
      </c>
      <c r="F2957" s="9" t="s">
        <v>5</v>
      </c>
      <c r="G2957" s="9" t="s">
        <v>350</v>
      </c>
      <c r="H2957" s="9" t="s">
        <v>118</v>
      </c>
      <c r="I2957" s="9">
        <v>15</v>
      </c>
      <c r="J2957" s="9" t="s">
        <v>8</v>
      </c>
      <c r="L2957" s="9" t="s">
        <v>50</v>
      </c>
      <c r="M2957" s="9">
        <v>145165</v>
      </c>
      <c r="N2957" s="17" t="str">
        <f t="shared" si="286"/>
        <v>29_145-150</v>
      </c>
      <c r="O2957" s="17" t="str">
        <f t="shared" si="287"/>
        <v>14_140-150</v>
      </c>
      <c r="P2957" s="17" t="str">
        <f t="shared" si="288"/>
        <v>08_80&gt;</v>
      </c>
      <c r="Q2957" s="9" t="s">
        <v>1076</v>
      </c>
      <c r="R2957" s="9" t="s">
        <v>1137</v>
      </c>
      <c r="S2957" s="9">
        <f t="shared" si="290"/>
        <v>16693975</v>
      </c>
      <c r="T2957" s="9">
        <f t="shared" si="289"/>
        <v>226206</v>
      </c>
    </row>
    <row r="2958" spans="1:20" ht="14.45" x14ac:dyDescent="0.3">
      <c r="A2958" s="9">
        <v>16</v>
      </c>
      <c r="B2958" s="9" t="s">
        <v>0</v>
      </c>
      <c r="C2958" s="9" t="s">
        <v>81</v>
      </c>
      <c r="D2958" s="9" t="s">
        <v>225</v>
      </c>
      <c r="E2958" s="9" t="s">
        <v>223</v>
      </c>
      <c r="F2958" s="9" t="s">
        <v>5</v>
      </c>
      <c r="G2958" s="9" t="s">
        <v>75</v>
      </c>
      <c r="H2958" s="9" t="s">
        <v>65</v>
      </c>
      <c r="I2958" s="9">
        <v>17</v>
      </c>
      <c r="J2958" s="9" t="s">
        <v>8</v>
      </c>
      <c r="L2958" s="9" t="s">
        <v>50</v>
      </c>
      <c r="M2958" s="9">
        <v>97990</v>
      </c>
      <c r="N2958" s="17" t="str">
        <f t="shared" si="286"/>
        <v>19_95-100</v>
      </c>
      <c r="O2958" s="17" t="str">
        <f t="shared" si="287"/>
        <v>9_90-100</v>
      </c>
      <c r="P2958" s="17" t="str">
        <f t="shared" si="288"/>
        <v>08_80&gt;</v>
      </c>
      <c r="Q2958" s="9" t="s">
        <v>1076</v>
      </c>
      <c r="R2958" s="9" t="s">
        <v>1137</v>
      </c>
      <c r="S2958" s="9">
        <f t="shared" si="290"/>
        <v>1567840</v>
      </c>
      <c r="T2958" s="9">
        <f t="shared" si="289"/>
        <v>21244</v>
      </c>
    </row>
    <row r="2959" spans="1:20" ht="14.45" x14ac:dyDescent="0.3">
      <c r="A2959" s="9">
        <v>340</v>
      </c>
      <c r="B2959" s="9" t="s">
        <v>0</v>
      </c>
      <c r="C2959" s="9" t="s">
        <v>889</v>
      </c>
      <c r="D2959" s="9" t="s">
        <v>228</v>
      </c>
      <c r="E2959" s="9" t="s">
        <v>223</v>
      </c>
      <c r="F2959" s="9" t="s">
        <v>5</v>
      </c>
      <c r="G2959" s="9" t="s">
        <v>182</v>
      </c>
      <c r="H2959" s="9" t="s">
        <v>2</v>
      </c>
      <c r="I2959" s="9">
        <v>14</v>
      </c>
      <c r="J2959" s="9" t="s">
        <v>8</v>
      </c>
      <c r="K2959" s="9" t="s">
        <v>7</v>
      </c>
      <c r="L2959" s="9" t="s">
        <v>50</v>
      </c>
      <c r="M2959" s="9">
        <v>52990</v>
      </c>
      <c r="N2959" s="17" t="str">
        <f t="shared" si="286"/>
        <v>10_50-55</v>
      </c>
      <c r="O2959" s="17" t="str">
        <f t="shared" si="287"/>
        <v>5_50-60</v>
      </c>
      <c r="P2959" s="17" t="str">
        <f t="shared" si="288"/>
        <v>05_50-60</v>
      </c>
      <c r="Q2959" s="9" t="s">
        <v>1076</v>
      </c>
      <c r="R2959" s="9" t="s">
        <v>1137</v>
      </c>
      <c r="S2959" s="9">
        <f t="shared" si="290"/>
        <v>18016600</v>
      </c>
      <c r="T2959" s="9">
        <f t="shared" si="289"/>
        <v>244127</v>
      </c>
    </row>
    <row r="2960" spans="1:20" ht="14.45" x14ac:dyDescent="0.3">
      <c r="A2960" s="9">
        <v>492</v>
      </c>
      <c r="B2960" s="9" t="s">
        <v>0</v>
      </c>
      <c r="C2960" s="9" t="s">
        <v>891</v>
      </c>
      <c r="D2960" s="9" t="s">
        <v>228</v>
      </c>
      <c r="E2960" s="9" t="s">
        <v>223</v>
      </c>
      <c r="F2960" s="9" t="s">
        <v>5</v>
      </c>
      <c r="G2960" s="9" t="s">
        <v>798</v>
      </c>
      <c r="H2960" s="9" t="s">
        <v>2</v>
      </c>
      <c r="I2960" s="9">
        <v>14</v>
      </c>
      <c r="J2960" s="9" t="s">
        <v>8</v>
      </c>
      <c r="L2960" s="9" t="s">
        <v>46</v>
      </c>
      <c r="M2960" s="9">
        <v>31877</v>
      </c>
      <c r="N2960" s="17" t="str">
        <f t="shared" si="286"/>
        <v>6_30-35</v>
      </c>
      <c r="O2960" s="17" t="str">
        <f t="shared" si="287"/>
        <v>3_30-40</v>
      </c>
      <c r="P2960" s="17" t="str">
        <f t="shared" si="288"/>
        <v>03_30-40</v>
      </c>
      <c r="Q2960" s="9" t="s">
        <v>1076</v>
      </c>
      <c r="R2960" s="9" t="s">
        <v>1137</v>
      </c>
      <c r="S2960" s="9">
        <f t="shared" si="290"/>
        <v>15683484</v>
      </c>
      <c r="T2960" s="9">
        <f t="shared" si="289"/>
        <v>212513</v>
      </c>
    </row>
    <row r="2961" spans="1:20" ht="14.45" x14ac:dyDescent="0.3">
      <c r="A2961" s="9">
        <v>15</v>
      </c>
      <c r="B2961" s="9" t="s">
        <v>0</v>
      </c>
      <c r="C2961" s="9" t="s">
        <v>302</v>
      </c>
      <c r="D2961" s="9" t="s">
        <v>228</v>
      </c>
      <c r="E2961" s="9" t="s">
        <v>223</v>
      </c>
      <c r="F2961" s="9" t="s">
        <v>1</v>
      </c>
      <c r="G2961" s="9" t="s">
        <v>303</v>
      </c>
      <c r="H2961" s="9" t="s">
        <v>2</v>
      </c>
      <c r="I2961" s="9">
        <v>14</v>
      </c>
      <c r="J2961" s="9" t="s">
        <v>8</v>
      </c>
      <c r="L2961" s="9" t="s">
        <v>50</v>
      </c>
      <c r="M2961" s="9">
        <v>63666</v>
      </c>
      <c r="N2961" s="17" t="str">
        <f t="shared" si="286"/>
        <v>12_60-65</v>
      </c>
      <c r="O2961" s="17" t="str">
        <f t="shared" si="287"/>
        <v>6_60-70</v>
      </c>
      <c r="P2961" s="17" t="str">
        <f t="shared" si="288"/>
        <v>06_60-70</v>
      </c>
      <c r="Q2961" s="9" t="s">
        <v>1076</v>
      </c>
      <c r="R2961" s="9" t="s">
        <v>1137</v>
      </c>
      <c r="S2961" s="9">
        <f t="shared" si="290"/>
        <v>954990</v>
      </c>
      <c r="T2961" s="9">
        <f t="shared" si="289"/>
        <v>12940</v>
      </c>
    </row>
    <row r="2962" spans="1:20" ht="14.45" x14ac:dyDescent="0.3">
      <c r="A2962" s="9">
        <v>36</v>
      </c>
      <c r="B2962" s="9" t="s">
        <v>0</v>
      </c>
      <c r="C2962" s="9" t="s">
        <v>645</v>
      </c>
      <c r="D2962" s="9" t="s">
        <v>228</v>
      </c>
      <c r="E2962" s="9" t="s">
        <v>223</v>
      </c>
      <c r="F2962" s="9" t="s">
        <v>5</v>
      </c>
      <c r="G2962" s="9" t="s">
        <v>518</v>
      </c>
      <c r="H2962" s="9" t="s">
        <v>646</v>
      </c>
      <c r="I2962" s="9">
        <v>14</v>
      </c>
      <c r="J2962" s="9" t="s">
        <v>8</v>
      </c>
      <c r="L2962" s="9" t="s">
        <v>50</v>
      </c>
      <c r="M2962" s="9">
        <v>86027</v>
      </c>
      <c r="N2962" s="17" t="str">
        <f t="shared" si="286"/>
        <v>17_85-90</v>
      </c>
      <c r="O2962" s="17" t="str">
        <f t="shared" si="287"/>
        <v>8_80-90</v>
      </c>
      <c r="P2962" s="17" t="str">
        <f t="shared" si="288"/>
        <v>08_80&gt;</v>
      </c>
      <c r="Q2962" s="9" t="s">
        <v>1076</v>
      </c>
      <c r="R2962" s="9" t="s">
        <v>1137</v>
      </c>
      <c r="S2962" s="9">
        <f t="shared" si="290"/>
        <v>3096972</v>
      </c>
      <c r="T2962" s="9">
        <f t="shared" si="289"/>
        <v>41964</v>
      </c>
    </row>
    <row r="2963" spans="1:20" ht="14.45" x14ac:dyDescent="0.3">
      <c r="A2963" s="9">
        <v>4</v>
      </c>
      <c r="B2963" s="9" t="s">
        <v>0</v>
      </c>
      <c r="C2963" s="9" t="s">
        <v>192</v>
      </c>
      <c r="D2963" s="9" t="s">
        <v>228</v>
      </c>
      <c r="E2963" s="9" t="s">
        <v>223</v>
      </c>
      <c r="F2963" s="9" t="s">
        <v>5</v>
      </c>
      <c r="G2963" s="9" t="s">
        <v>182</v>
      </c>
      <c r="H2963" s="9" t="s">
        <v>109</v>
      </c>
      <c r="I2963" s="9">
        <v>14</v>
      </c>
      <c r="J2963" s="9" t="s">
        <v>8</v>
      </c>
      <c r="L2963" s="9" t="s">
        <v>50</v>
      </c>
      <c r="M2963" s="9">
        <v>64237</v>
      </c>
      <c r="N2963" s="17" t="str">
        <f t="shared" si="286"/>
        <v>12_60-65</v>
      </c>
      <c r="O2963" s="17" t="str">
        <f t="shared" si="287"/>
        <v>6_60-70</v>
      </c>
      <c r="P2963" s="17" t="str">
        <f t="shared" si="288"/>
        <v>06_60-70</v>
      </c>
      <c r="Q2963" s="9" t="s">
        <v>1076</v>
      </c>
      <c r="R2963" s="9" t="s">
        <v>1137</v>
      </c>
      <c r="S2963" s="9">
        <f t="shared" si="290"/>
        <v>256948</v>
      </c>
      <c r="T2963" s="9">
        <f t="shared" si="289"/>
        <v>3482</v>
      </c>
    </row>
    <row r="2964" spans="1:20" ht="14.45" x14ac:dyDescent="0.3">
      <c r="A2964" s="9">
        <v>29</v>
      </c>
      <c r="B2964" s="9" t="s">
        <v>0</v>
      </c>
      <c r="C2964" s="9" t="s">
        <v>570</v>
      </c>
      <c r="D2964" s="9" t="s">
        <v>228</v>
      </c>
      <c r="E2964" s="9" t="s">
        <v>223</v>
      </c>
      <c r="F2964" s="9" t="s">
        <v>5</v>
      </c>
      <c r="G2964" s="9" t="s">
        <v>518</v>
      </c>
      <c r="H2964" s="9" t="s">
        <v>2</v>
      </c>
      <c r="I2964" s="9">
        <v>14</v>
      </c>
      <c r="J2964" s="9" t="s">
        <v>8</v>
      </c>
      <c r="L2964" s="9" t="s">
        <v>50</v>
      </c>
      <c r="M2964" s="9">
        <v>68712</v>
      </c>
      <c r="N2964" s="17" t="str">
        <f t="shared" si="286"/>
        <v>13_65-70</v>
      </c>
      <c r="O2964" s="17" t="str">
        <f t="shared" si="287"/>
        <v>6_60-70</v>
      </c>
      <c r="P2964" s="17" t="str">
        <f t="shared" si="288"/>
        <v>06_60-70</v>
      </c>
      <c r="Q2964" s="9" t="s">
        <v>1076</v>
      </c>
      <c r="R2964" s="9" t="s">
        <v>1137</v>
      </c>
      <c r="S2964" s="9">
        <f t="shared" si="290"/>
        <v>1992648</v>
      </c>
      <c r="T2964" s="9">
        <f t="shared" si="289"/>
        <v>27001</v>
      </c>
    </row>
    <row r="2965" spans="1:20" ht="14.45" x14ac:dyDescent="0.3">
      <c r="A2965" s="9">
        <v>4</v>
      </c>
      <c r="B2965" s="9" t="s">
        <v>0</v>
      </c>
      <c r="C2965" s="9" t="s">
        <v>813</v>
      </c>
      <c r="D2965" s="9" t="s">
        <v>228</v>
      </c>
      <c r="E2965" s="9" t="s">
        <v>223</v>
      </c>
      <c r="F2965" s="9" t="s">
        <v>5</v>
      </c>
      <c r="G2965" s="9" t="s">
        <v>182</v>
      </c>
      <c r="H2965" s="9" t="s">
        <v>107</v>
      </c>
      <c r="I2965" s="9">
        <v>14</v>
      </c>
      <c r="J2965" s="9" t="s">
        <v>8</v>
      </c>
      <c r="K2965" s="9" t="s">
        <v>7</v>
      </c>
      <c r="L2965" s="9" t="s">
        <v>50</v>
      </c>
      <c r="M2965" s="9">
        <v>97040</v>
      </c>
      <c r="N2965" s="17" t="str">
        <f t="shared" si="286"/>
        <v>19_95-100</v>
      </c>
      <c r="O2965" s="17" t="str">
        <f t="shared" si="287"/>
        <v>9_90-100</v>
      </c>
      <c r="P2965" s="17" t="str">
        <f t="shared" si="288"/>
        <v>08_80&gt;</v>
      </c>
      <c r="Q2965" s="9" t="s">
        <v>1076</v>
      </c>
      <c r="R2965" s="9" t="s">
        <v>1137</v>
      </c>
      <c r="S2965" s="9">
        <f t="shared" si="290"/>
        <v>388160</v>
      </c>
      <c r="T2965" s="9">
        <f t="shared" si="289"/>
        <v>5260</v>
      </c>
    </row>
    <row r="2966" spans="1:20" ht="14.45" x14ac:dyDescent="0.3">
      <c r="A2966" s="9">
        <v>8</v>
      </c>
      <c r="B2966" s="9" t="s">
        <v>0</v>
      </c>
      <c r="C2966" s="9" t="s">
        <v>894</v>
      </c>
      <c r="D2966" s="9" t="s">
        <v>228</v>
      </c>
      <c r="E2966" s="9" t="s">
        <v>223</v>
      </c>
      <c r="F2966" s="9" t="s">
        <v>5</v>
      </c>
      <c r="G2966" s="9" t="s">
        <v>182</v>
      </c>
      <c r="H2966" s="9" t="s">
        <v>2</v>
      </c>
      <c r="I2966" s="9">
        <v>14</v>
      </c>
      <c r="J2966" s="9" t="s">
        <v>8</v>
      </c>
      <c r="K2966" s="9" t="s">
        <v>7</v>
      </c>
      <c r="L2966" s="9" t="s">
        <v>50</v>
      </c>
      <c r="M2966" s="9">
        <v>92848</v>
      </c>
      <c r="N2966" s="17" t="str">
        <f t="shared" si="286"/>
        <v>18_90-95</v>
      </c>
      <c r="O2966" s="17" t="str">
        <f t="shared" si="287"/>
        <v>9_90-100</v>
      </c>
      <c r="P2966" s="17" t="str">
        <f t="shared" si="288"/>
        <v>08_80&gt;</v>
      </c>
      <c r="Q2966" s="9" t="s">
        <v>1076</v>
      </c>
      <c r="R2966" s="9" t="s">
        <v>1137</v>
      </c>
      <c r="S2966" s="9">
        <f t="shared" si="290"/>
        <v>742784</v>
      </c>
      <c r="T2966" s="9">
        <f t="shared" si="289"/>
        <v>10065</v>
      </c>
    </row>
    <row r="2967" spans="1:20" ht="14.45" x14ac:dyDescent="0.3">
      <c r="A2967" s="9">
        <v>21</v>
      </c>
      <c r="B2967" s="9" t="s">
        <v>0</v>
      </c>
      <c r="C2967" s="9" t="s">
        <v>647</v>
      </c>
      <c r="D2967" s="9" t="s">
        <v>228</v>
      </c>
      <c r="E2967" s="9" t="s">
        <v>223</v>
      </c>
      <c r="F2967" s="9" t="s">
        <v>5</v>
      </c>
      <c r="G2967" s="9" t="s">
        <v>518</v>
      </c>
      <c r="H2967" s="9" t="s">
        <v>2</v>
      </c>
      <c r="I2967" s="9">
        <v>14</v>
      </c>
      <c r="J2967" s="9" t="s">
        <v>8</v>
      </c>
      <c r="K2967" s="9" t="s">
        <v>7</v>
      </c>
      <c r="L2967" s="9" t="s">
        <v>50</v>
      </c>
      <c r="M2967" s="9">
        <v>84562</v>
      </c>
      <c r="N2967" s="17" t="str">
        <f t="shared" si="286"/>
        <v>16_80-85</v>
      </c>
      <c r="O2967" s="17" t="str">
        <f t="shared" si="287"/>
        <v>8_80-90</v>
      </c>
      <c r="P2967" s="17" t="str">
        <f t="shared" si="288"/>
        <v>08_80&gt;</v>
      </c>
      <c r="Q2967" s="9" t="s">
        <v>1076</v>
      </c>
      <c r="R2967" s="9" t="s">
        <v>1137</v>
      </c>
      <c r="S2967" s="9">
        <f t="shared" si="290"/>
        <v>1775802</v>
      </c>
      <c r="T2967" s="9">
        <f t="shared" si="289"/>
        <v>24062</v>
      </c>
    </row>
    <row r="2968" spans="1:20" ht="14.45" x14ac:dyDescent="0.3">
      <c r="A2968" s="9">
        <v>11</v>
      </c>
      <c r="B2968" s="9" t="s">
        <v>0</v>
      </c>
      <c r="C2968" s="9" t="s">
        <v>815</v>
      </c>
      <c r="D2968" s="9" t="s">
        <v>228</v>
      </c>
      <c r="E2968" s="9" t="s">
        <v>223</v>
      </c>
      <c r="F2968" s="9" t="s">
        <v>5</v>
      </c>
      <c r="G2968" s="9" t="s">
        <v>653</v>
      </c>
      <c r="H2968" s="9" t="s">
        <v>2</v>
      </c>
      <c r="I2968" s="9">
        <v>14</v>
      </c>
      <c r="J2968" s="9" t="s">
        <v>8</v>
      </c>
      <c r="K2968" s="9" t="s">
        <v>7</v>
      </c>
      <c r="L2968" s="9" t="s">
        <v>47</v>
      </c>
      <c r="M2968" s="9">
        <v>111147</v>
      </c>
      <c r="N2968" s="17" t="str">
        <f t="shared" si="286"/>
        <v>22_110-115</v>
      </c>
      <c r="O2968" s="17" t="str">
        <f t="shared" si="287"/>
        <v>11_110-120</v>
      </c>
      <c r="P2968" s="17" t="str">
        <f t="shared" si="288"/>
        <v>08_80&gt;</v>
      </c>
      <c r="Q2968" s="9" t="s">
        <v>1076</v>
      </c>
      <c r="R2968" s="9" t="s">
        <v>1137</v>
      </c>
      <c r="S2968" s="9">
        <f t="shared" si="290"/>
        <v>1222617</v>
      </c>
      <c r="T2968" s="9">
        <f t="shared" si="289"/>
        <v>16567</v>
      </c>
    </row>
    <row r="2969" spans="1:20" ht="14.45" x14ac:dyDescent="0.3">
      <c r="A2969" s="9">
        <v>357</v>
      </c>
      <c r="B2969" s="9" t="s">
        <v>0</v>
      </c>
      <c r="C2969" s="9" t="s">
        <v>330</v>
      </c>
      <c r="D2969" s="9" t="s">
        <v>228</v>
      </c>
      <c r="E2969" s="9" t="s">
        <v>227</v>
      </c>
      <c r="F2969" s="9" t="s">
        <v>5</v>
      </c>
      <c r="G2969" s="9" t="s">
        <v>169</v>
      </c>
      <c r="H2969" s="9" t="s">
        <v>2</v>
      </c>
      <c r="I2969" s="9">
        <v>14</v>
      </c>
      <c r="J2969" s="9" t="s">
        <v>8</v>
      </c>
      <c r="L2969" s="9" t="s">
        <v>50</v>
      </c>
      <c r="M2969" s="9">
        <v>63401</v>
      </c>
      <c r="N2969" s="17" t="str">
        <f t="shared" si="286"/>
        <v>12_60-65</v>
      </c>
      <c r="O2969" s="17" t="str">
        <f t="shared" si="287"/>
        <v>6_60-70</v>
      </c>
      <c r="P2969" s="17" t="str">
        <f t="shared" si="288"/>
        <v>06_60-70</v>
      </c>
      <c r="Q2969" s="9" t="s">
        <v>1076</v>
      </c>
      <c r="R2969" s="9" t="s">
        <v>1137</v>
      </c>
      <c r="S2969" s="9">
        <f t="shared" si="290"/>
        <v>22634157</v>
      </c>
      <c r="T2969" s="9">
        <f t="shared" si="289"/>
        <v>306696</v>
      </c>
    </row>
    <row r="2970" spans="1:20" ht="14.45" x14ac:dyDescent="0.3">
      <c r="A2970" s="9">
        <v>116</v>
      </c>
      <c r="B2970" s="9" t="s">
        <v>0</v>
      </c>
      <c r="C2970" s="9" t="s">
        <v>648</v>
      </c>
      <c r="D2970" s="9" t="s">
        <v>228</v>
      </c>
      <c r="E2970" s="9" t="s">
        <v>227</v>
      </c>
      <c r="F2970" s="9" t="s">
        <v>5</v>
      </c>
      <c r="G2970" s="9" t="s">
        <v>518</v>
      </c>
      <c r="H2970" s="9" t="s">
        <v>2</v>
      </c>
      <c r="I2970" s="9">
        <v>14</v>
      </c>
      <c r="J2970" s="9" t="s">
        <v>8</v>
      </c>
      <c r="L2970" s="9" t="s">
        <v>50</v>
      </c>
      <c r="M2970" s="9">
        <v>65988</v>
      </c>
      <c r="N2970" s="17" t="str">
        <f t="shared" si="286"/>
        <v>13_65-70</v>
      </c>
      <c r="O2970" s="17" t="str">
        <f t="shared" si="287"/>
        <v>6_60-70</v>
      </c>
      <c r="P2970" s="17" t="str">
        <f t="shared" si="288"/>
        <v>06_60-70</v>
      </c>
      <c r="Q2970" s="9" t="s">
        <v>1076</v>
      </c>
      <c r="R2970" s="9" t="s">
        <v>1137</v>
      </c>
      <c r="S2970" s="9">
        <f t="shared" si="290"/>
        <v>7654608</v>
      </c>
      <c r="T2970" s="9">
        <f t="shared" si="289"/>
        <v>103721</v>
      </c>
    </row>
    <row r="2971" spans="1:20" ht="14.45" x14ac:dyDescent="0.3">
      <c r="A2971" s="9">
        <v>110</v>
      </c>
      <c r="B2971" s="9" t="s">
        <v>0</v>
      </c>
      <c r="C2971" s="9" t="s">
        <v>301</v>
      </c>
      <c r="D2971" s="9" t="s">
        <v>224</v>
      </c>
      <c r="E2971" s="9" t="s">
        <v>227</v>
      </c>
      <c r="F2971" s="9" t="s">
        <v>5</v>
      </c>
      <c r="G2971" s="9" t="s">
        <v>169</v>
      </c>
      <c r="H2971" s="9" t="s">
        <v>2</v>
      </c>
      <c r="I2971" s="9">
        <v>15</v>
      </c>
      <c r="J2971" s="9" t="s">
        <v>8</v>
      </c>
      <c r="L2971" s="9" t="s">
        <v>50</v>
      </c>
      <c r="M2971" s="9">
        <v>69354</v>
      </c>
      <c r="N2971" s="17" t="str">
        <f t="shared" si="286"/>
        <v>13_65-70</v>
      </c>
      <c r="O2971" s="17" t="str">
        <f t="shared" si="287"/>
        <v>6_60-70</v>
      </c>
      <c r="P2971" s="17" t="str">
        <f t="shared" si="288"/>
        <v>06_60-70</v>
      </c>
      <c r="Q2971" s="9" t="s">
        <v>1076</v>
      </c>
      <c r="R2971" s="9" t="s">
        <v>1137</v>
      </c>
      <c r="S2971" s="9">
        <f t="shared" si="290"/>
        <v>7628940</v>
      </c>
      <c r="T2971" s="9">
        <f t="shared" si="289"/>
        <v>103373</v>
      </c>
    </row>
    <row r="2972" spans="1:20" ht="14.45" x14ac:dyDescent="0.3">
      <c r="A2972" s="9">
        <v>14044</v>
      </c>
      <c r="B2972" s="9" t="s">
        <v>0</v>
      </c>
      <c r="C2972" s="9" t="s">
        <v>650</v>
      </c>
      <c r="D2972" s="9" t="s">
        <v>224</v>
      </c>
      <c r="E2972" s="9" t="s">
        <v>227</v>
      </c>
      <c r="F2972" s="9" t="s">
        <v>5</v>
      </c>
      <c r="G2972" s="9" t="s">
        <v>518</v>
      </c>
      <c r="H2972" s="9" t="s">
        <v>2</v>
      </c>
      <c r="I2972" s="9">
        <v>15</v>
      </c>
      <c r="J2972" s="9" t="s">
        <v>8</v>
      </c>
      <c r="L2972" s="9" t="s">
        <v>50</v>
      </c>
      <c r="M2972" s="9">
        <v>73425</v>
      </c>
      <c r="N2972" s="17" t="str">
        <f t="shared" si="286"/>
        <v>14_70-75</v>
      </c>
      <c r="O2972" s="17" t="str">
        <f t="shared" si="287"/>
        <v>7_70-80</v>
      </c>
      <c r="P2972" s="17" t="str">
        <f t="shared" si="288"/>
        <v>07_70-80</v>
      </c>
      <c r="Q2972" s="9" t="s">
        <v>1076</v>
      </c>
      <c r="R2972" s="9" t="s">
        <v>1137</v>
      </c>
      <c r="S2972" s="9">
        <f t="shared" si="290"/>
        <v>1031180700</v>
      </c>
      <c r="T2972" s="9">
        <f t="shared" si="289"/>
        <v>13972638</v>
      </c>
    </row>
    <row r="2973" spans="1:20" ht="14.45" x14ac:dyDescent="0.3">
      <c r="A2973" s="9">
        <v>4</v>
      </c>
      <c r="B2973" s="9" t="s">
        <v>0</v>
      </c>
      <c r="C2973" s="9" t="s">
        <v>895</v>
      </c>
      <c r="D2973" s="9" t="s">
        <v>225</v>
      </c>
      <c r="E2973" s="9" t="s">
        <v>227</v>
      </c>
      <c r="F2973" s="9" t="s">
        <v>5</v>
      </c>
      <c r="G2973" s="9" t="s">
        <v>60</v>
      </c>
      <c r="H2973" s="9" t="s">
        <v>896</v>
      </c>
      <c r="I2973" s="9">
        <v>15</v>
      </c>
      <c r="J2973" s="9" t="s">
        <v>8</v>
      </c>
      <c r="L2973" s="9" t="s">
        <v>50</v>
      </c>
      <c r="M2973" s="9">
        <v>35990</v>
      </c>
      <c r="N2973" s="17" t="str">
        <f t="shared" si="286"/>
        <v>7_35-40</v>
      </c>
      <c r="O2973" s="17" t="str">
        <f t="shared" si="287"/>
        <v>3_30-40</v>
      </c>
      <c r="P2973" s="17" t="str">
        <f t="shared" si="288"/>
        <v>03_30-40</v>
      </c>
      <c r="Q2973" s="9" t="s">
        <v>1076</v>
      </c>
      <c r="R2973" s="9" t="s">
        <v>1137</v>
      </c>
      <c r="S2973" s="9">
        <f t="shared" si="290"/>
        <v>143960</v>
      </c>
      <c r="T2973" s="9">
        <f t="shared" si="289"/>
        <v>1951</v>
      </c>
    </row>
    <row r="2974" spans="1:20" ht="14.45" x14ac:dyDescent="0.3">
      <c r="A2974" s="9">
        <v>3</v>
      </c>
      <c r="B2974" s="9" t="s">
        <v>0</v>
      </c>
      <c r="C2974" s="9" t="s">
        <v>816</v>
      </c>
      <c r="D2974" s="9" t="s">
        <v>228</v>
      </c>
      <c r="E2974" s="9" t="s">
        <v>227</v>
      </c>
      <c r="F2974" s="9" t="s">
        <v>5</v>
      </c>
      <c r="G2974" s="9" t="s">
        <v>518</v>
      </c>
      <c r="H2974" s="9" t="s">
        <v>2</v>
      </c>
      <c r="I2974" s="9">
        <v>14</v>
      </c>
      <c r="J2974" s="9" t="s">
        <v>8</v>
      </c>
      <c r="L2974" s="9" t="s">
        <v>50</v>
      </c>
      <c r="M2974" s="9">
        <v>78130</v>
      </c>
      <c r="N2974" s="17" t="str">
        <f t="shared" si="286"/>
        <v>15_75-80</v>
      </c>
      <c r="O2974" s="17" t="str">
        <f t="shared" si="287"/>
        <v>7_70-80</v>
      </c>
      <c r="P2974" s="17" t="str">
        <f t="shared" si="288"/>
        <v>07_70-80</v>
      </c>
      <c r="Q2974" s="9" t="s">
        <v>1076</v>
      </c>
      <c r="R2974" s="9" t="s">
        <v>1137</v>
      </c>
      <c r="S2974" s="9">
        <f t="shared" si="290"/>
        <v>234390</v>
      </c>
      <c r="T2974" s="9">
        <f t="shared" si="289"/>
        <v>3176</v>
      </c>
    </row>
    <row r="2975" spans="1:20" ht="14.45" x14ac:dyDescent="0.3">
      <c r="A2975" s="9">
        <v>469</v>
      </c>
      <c r="B2975" s="9" t="s">
        <v>9</v>
      </c>
      <c r="C2975" s="9" t="s">
        <v>654</v>
      </c>
      <c r="D2975" s="9" t="s">
        <v>228</v>
      </c>
      <c r="E2975" s="9" t="s">
        <v>223</v>
      </c>
      <c r="F2975" s="9" t="s">
        <v>5</v>
      </c>
      <c r="G2975" s="9" t="s">
        <v>182</v>
      </c>
      <c r="H2975" s="9" t="s">
        <v>2</v>
      </c>
      <c r="I2975" s="9">
        <v>13</v>
      </c>
      <c r="J2975" s="9" t="s">
        <v>92</v>
      </c>
      <c r="L2975" s="9" t="s">
        <v>50</v>
      </c>
      <c r="M2975" s="9">
        <v>143695</v>
      </c>
      <c r="N2975" s="17" t="str">
        <f t="shared" si="286"/>
        <v>28_140-145</v>
      </c>
      <c r="O2975" s="17" t="str">
        <f t="shared" si="287"/>
        <v>14_140-150</v>
      </c>
      <c r="P2975" s="17" t="str">
        <f t="shared" si="288"/>
        <v>08_80&gt;</v>
      </c>
      <c r="Q2975" s="9" t="s">
        <v>1076</v>
      </c>
      <c r="R2975" s="9" t="s">
        <v>1137</v>
      </c>
      <c r="S2975" s="9">
        <f t="shared" si="290"/>
        <v>67392955</v>
      </c>
      <c r="T2975" s="9">
        <f t="shared" si="289"/>
        <v>913184</v>
      </c>
    </row>
    <row r="2976" spans="1:20" ht="14.45" x14ac:dyDescent="0.3">
      <c r="A2976" s="9">
        <v>19512</v>
      </c>
      <c r="B2976" s="9" t="s">
        <v>9</v>
      </c>
      <c r="C2976" s="9" t="s">
        <v>537</v>
      </c>
      <c r="D2976" s="9" t="s">
        <v>228</v>
      </c>
      <c r="E2976" s="9" t="s">
        <v>223</v>
      </c>
      <c r="F2976" s="9" t="s">
        <v>9</v>
      </c>
      <c r="G2976" s="9" t="s">
        <v>538</v>
      </c>
      <c r="H2976" s="9" t="s">
        <v>2</v>
      </c>
      <c r="I2976" s="9">
        <v>13</v>
      </c>
      <c r="J2976" s="9" t="s">
        <v>43</v>
      </c>
      <c r="L2976" s="9" t="s">
        <v>539</v>
      </c>
      <c r="M2976" s="9">
        <v>128450</v>
      </c>
      <c r="N2976" s="17" t="str">
        <f t="shared" si="286"/>
        <v>25_125-130</v>
      </c>
      <c r="O2976" s="17" t="str">
        <f t="shared" si="287"/>
        <v>12_120-130</v>
      </c>
      <c r="P2976" s="17" t="str">
        <f t="shared" si="288"/>
        <v>08_80&gt;</v>
      </c>
      <c r="Q2976" s="9" t="s">
        <v>1076</v>
      </c>
      <c r="R2976" s="9" t="s">
        <v>1137</v>
      </c>
      <c r="S2976" s="9">
        <f t="shared" si="290"/>
        <v>2506316400</v>
      </c>
      <c r="T2976" s="9">
        <f t="shared" si="289"/>
        <v>33960927</v>
      </c>
    </row>
    <row r="2977" spans="1:20" ht="14.45" x14ac:dyDescent="0.3">
      <c r="A2977" s="9">
        <v>87</v>
      </c>
      <c r="B2977" s="9" t="s">
        <v>9</v>
      </c>
      <c r="C2977" s="9" t="s">
        <v>332</v>
      </c>
      <c r="D2977" s="9" t="s">
        <v>228</v>
      </c>
      <c r="E2977" s="9" t="s">
        <v>223</v>
      </c>
      <c r="F2977" s="9" t="s">
        <v>5</v>
      </c>
      <c r="G2977" s="9" t="s">
        <v>182</v>
      </c>
      <c r="H2977" s="9" t="s">
        <v>2</v>
      </c>
      <c r="I2977" s="9">
        <v>13</v>
      </c>
      <c r="J2977" s="9" t="s">
        <v>43</v>
      </c>
      <c r="L2977" s="9" t="s">
        <v>50</v>
      </c>
      <c r="M2977" s="9">
        <v>221611</v>
      </c>
      <c r="N2977" s="17" t="str">
        <f t="shared" si="286"/>
        <v>44_220-225</v>
      </c>
      <c r="O2977" s="17" t="str">
        <f t="shared" si="287"/>
        <v>22_220-230</v>
      </c>
      <c r="P2977" s="17" t="str">
        <f t="shared" si="288"/>
        <v>08_80&gt;</v>
      </c>
      <c r="Q2977" s="9" t="s">
        <v>1076</v>
      </c>
      <c r="R2977" s="9" t="s">
        <v>1137</v>
      </c>
      <c r="S2977" s="9">
        <f t="shared" si="290"/>
        <v>19280157</v>
      </c>
      <c r="T2977" s="9">
        <f t="shared" si="289"/>
        <v>261249</v>
      </c>
    </row>
    <row r="2978" spans="1:20" ht="14.45" x14ac:dyDescent="0.3">
      <c r="A2978" s="9">
        <v>7663</v>
      </c>
      <c r="B2978" s="9" t="s">
        <v>9</v>
      </c>
      <c r="C2978" s="9" t="s">
        <v>540</v>
      </c>
      <c r="D2978" s="9" t="s">
        <v>228</v>
      </c>
      <c r="E2978" s="9" t="s">
        <v>223</v>
      </c>
      <c r="F2978" s="9" t="s">
        <v>9</v>
      </c>
      <c r="G2978" s="9" t="s">
        <v>538</v>
      </c>
      <c r="H2978" s="9" t="s">
        <v>2</v>
      </c>
      <c r="I2978" s="9">
        <v>13</v>
      </c>
      <c r="J2978" s="9" t="s">
        <v>43</v>
      </c>
      <c r="L2978" s="9" t="s">
        <v>539</v>
      </c>
      <c r="M2978" s="9">
        <v>154310</v>
      </c>
      <c r="N2978" s="17" t="str">
        <f t="shared" si="286"/>
        <v>30_150-155</v>
      </c>
      <c r="O2978" s="17" t="str">
        <f t="shared" si="287"/>
        <v>15_150-160</v>
      </c>
      <c r="P2978" s="17" t="str">
        <f t="shared" si="288"/>
        <v>08_80&gt;</v>
      </c>
      <c r="Q2978" s="9" t="s">
        <v>1076</v>
      </c>
      <c r="R2978" s="9" t="s">
        <v>1137</v>
      </c>
      <c r="S2978" s="9">
        <f t="shared" si="290"/>
        <v>1182477530</v>
      </c>
      <c r="T2978" s="9">
        <f t="shared" si="289"/>
        <v>16022731</v>
      </c>
    </row>
    <row r="2979" spans="1:20" ht="14.45" x14ac:dyDescent="0.3">
      <c r="A2979" s="9">
        <v>2009</v>
      </c>
      <c r="B2979" s="9" t="s">
        <v>9</v>
      </c>
      <c r="C2979" s="9" t="s">
        <v>194</v>
      </c>
      <c r="D2979" s="9" t="s">
        <v>225</v>
      </c>
      <c r="E2979" s="9" t="s">
        <v>223</v>
      </c>
      <c r="F2979" s="9" t="s">
        <v>5</v>
      </c>
      <c r="G2979" s="9" t="s">
        <v>75</v>
      </c>
      <c r="H2979" s="9" t="s">
        <v>449</v>
      </c>
      <c r="I2979" s="9">
        <v>16</v>
      </c>
      <c r="J2979" s="9" t="s">
        <v>195</v>
      </c>
      <c r="L2979" s="9" t="s">
        <v>50</v>
      </c>
      <c r="M2979" s="9">
        <v>356780</v>
      </c>
      <c r="N2979" s="17" t="str">
        <f t="shared" ref="N2979:N3042" si="291">CONCATENATE(ROUNDDOWN(M2979/5000,0),"_",ROUNDDOWN(M2979/5000,0)*5,"-",ROUNDUP((M2979+1)/5000,0)*5)</f>
        <v>71_355-360</v>
      </c>
      <c r="O2979" s="17" t="str">
        <f t="shared" ref="O2979:O3042" si="292">CONCATENATE(ROUNDDOWN(M2979/10000,0),"_",ROUNDDOWN(M2979/10000,0)*10,"-",ROUNDUP((M2979+1)/10000,0)*10)</f>
        <v>35_350-360</v>
      </c>
      <c r="P2979" s="17" t="str">
        <f t="shared" ref="P2979:P3042" si="293">IF(M2979&lt;20000,"01_&lt;20",IF(M2979&lt;80000,CONCATENATE(IF((ROUNDDOWN(M2979/10000,0)+1)&lt;10,0,),ROUNDDOWN(M2979/10000,0),"_",ROUNDDOWN(M2979/10000,0)*10,"-",ROUNDUP((M2979+1)/10000,0)*10),"08_80&gt;"))</f>
        <v>08_80&gt;</v>
      </c>
      <c r="Q2979" s="9" t="s">
        <v>1076</v>
      </c>
      <c r="R2979" s="9" t="s">
        <v>1137</v>
      </c>
      <c r="S2979" s="9">
        <f t="shared" si="290"/>
        <v>716771020</v>
      </c>
      <c r="T2979" s="9">
        <f t="shared" ref="T2979:T3042" si="294">ROUND(S2979/73.8,0)</f>
        <v>9712344</v>
      </c>
    </row>
    <row r="2980" spans="1:20" ht="14.45" x14ac:dyDescent="0.3">
      <c r="A2980" s="9">
        <v>214</v>
      </c>
      <c r="B2980" s="9" t="s">
        <v>10</v>
      </c>
      <c r="C2980" s="9" t="s">
        <v>967</v>
      </c>
      <c r="D2980" s="9" t="s">
        <v>224</v>
      </c>
      <c r="E2980" s="9" t="s">
        <v>223</v>
      </c>
      <c r="F2980" s="9" t="s">
        <v>5</v>
      </c>
      <c r="G2980" s="9" t="s">
        <v>76</v>
      </c>
      <c r="H2980" s="9" t="s">
        <v>2</v>
      </c>
      <c r="I2980" s="9">
        <v>15</v>
      </c>
      <c r="J2980" s="9" t="s">
        <v>4</v>
      </c>
      <c r="L2980" s="9" t="s">
        <v>46</v>
      </c>
      <c r="M2980" s="9">
        <v>29120</v>
      </c>
      <c r="N2980" s="17" t="str">
        <f t="shared" si="291"/>
        <v>5_25-30</v>
      </c>
      <c r="O2980" s="17" t="str">
        <f t="shared" si="292"/>
        <v>2_20-30</v>
      </c>
      <c r="P2980" s="17" t="str">
        <f t="shared" si="293"/>
        <v>02_20-30</v>
      </c>
      <c r="Q2980" s="9" t="s">
        <v>1076</v>
      </c>
      <c r="R2980" s="9" t="s">
        <v>1137</v>
      </c>
      <c r="S2980" s="9">
        <f t="shared" si="290"/>
        <v>6231680</v>
      </c>
      <c r="T2980" s="9">
        <f t="shared" si="294"/>
        <v>84440</v>
      </c>
    </row>
    <row r="2981" spans="1:20" ht="14.45" x14ac:dyDescent="0.3">
      <c r="A2981" s="9">
        <v>4</v>
      </c>
      <c r="B2981" s="9" t="s">
        <v>10</v>
      </c>
      <c r="C2981" s="9" t="s">
        <v>968</v>
      </c>
      <c r="D2981" s="9" t="s">
        <v>224</v>
      </c>
      <c r="E2981" s="9" t="s">
        <v>223</v>
      </c>
      <c r="F2981" s="9" t="s">
        <v>1</v>
      </c>
      <c r="G2981" s="9" t="s">
        <v>97</v>
      </c>
      <c r="H2981" s="9" t="s">
        <v>2</v>
      </c>
      <c r="I2981" s="9">
        <v>15</v>
      </c>
      <c r="J2981" s="9" t="s">
        <v>8</v>
      </c>
      <c r="L2981" s="9" t="s">
        <v>50</v>
      </c>
      <c r="M2981" s="9">
        <v>41875</v>
      </c>
      <c r="N2981" s="17" t="str">
        <f t="shared" si="291"/>
        <v>8_40-45</v>
      </c>
      <c r="O2981" s="17" t="str">
        <f t="shared" si="292"/>
        <v>4_40-50</v>
      </c>
      <c r="P2981" s="17" t="str">
        <f t="shared" si="293"/>
        <v>04_40-50</v>
      </c>
      <c r="Q2981" s="9" t="s">
        <v>1076</v>
      </c>
      <c r="R2981" s="9" t="s">
        <v>1137</v>
      </c>
      <c r="S2981" s="9">
        <f t="shared" si="290"/>
        <v>167500</v>
      </c>
      <c r="T2981" s="9">
        <f t="shared" si="294"/>
        <v>2270</v>
      </c>
    </row>
    <row r="2982" spans="1:20" ht="14.45" x14ac:dyDescent="0.3">
      <c r="A2982" s="9">
        <v>4758</v>
      </c>
      <c r="B2982" s="9" t="s">
        <v>10</v>
      </c>
      <c r="C2982" s="9" t="s">
        <v>514</v>
      </c>
      <c r="D2982" s="9" t="s">
        <v>225</v>
      </c>
      <c r="E2982" s="9" t="s">
        <v>223</v>
      </c>
      <c r="F2982" s="9" t="s">
        <v>5</v>
      </c>
      <c r="G2982" s="9" t="s">
        <v>350</v>
      </c>
      <c r="H2982" s="9" t="s">
        <v>112</v>
      </c>
      <c r="I2982" s="9">
        <v>15</v>
      </c>
      <c r="J2982" s="9" t="s">
        <v>8</v>
      </c>
      <c r="L2982" s="9" t="s">
        <v>50</v>
      </c>
      <c r="M2982" s="9">
        <v>71103</v>
      </c>
      <c r="N2982" s="17" t="str">
        <f t="shared" si="291"/>
        <v>14_70-75</v>
      </c>
      <c r="O2982" s="17" t="str">
        <f t="shared" si="292"/>
        <v>7_70-80</v>
      </c>
      <c r="P2982" s="17" t="str">
        <f t="shared" si="293"/>
        <v>07_70-80</v>
      </c>
      <c r="Q2982" s="9" t="s">
        <v>1076</v>
      </c>
      <c r="R2982" s="9" t="s">
        <v>1137</v>
      </c>
      <c r="S2982" s="9">
        <f t="shared" si="290"/>
        <v>338308074</v>
      </c>
      <c r="T2982" s="9">
        <f t="shared" si="294"/>
        <v>4584120</v>
      </c>
    </row>
    <row r="2983" spans="1:20" ht="14.45" x14ac:dyDescent="0.3">
      <c r="A2983" s="9">
        <v>176</v>
      </c>
      <c r="B2983" s="9" t="s">
        <v>10</v>
      </c>
      <c r="C2983" s="9" t="s">
        <v>969</v>
      </c>
      <c r="D2983" s="9" t="s">
        <v>225</v>
      </c>
      <c r="E2983" s="9" t="s">
        <v>223</v>
      </c>
      <c r="F2983" s="9" t="s">
        <v>1</v>
      </c>
      <c r="G2983" s="9" t="s">
        <v>661</v>
      </c>
      <c r="H2983" s="9" t="s">
        <v>784</v>
      </c>
      <c r="I2983" s="9">
        <v>15</v>
      </c>
      <c r="J2983" s="9" t="s">
        <v>8</v>
      </c>
      <c r="L2983" s="9" t="s">
        <v>50</v>
      </c>
      <c r="M2983" s="9">
        <v>109654</v>
      </c>
      <c r="N2983" s="17" t="str">
        <f t="shared" si="291"/>
        <v>21_105-110</v>
      </c>
      <c r="O2983" s="17" t="str">
        <f t="shared" si="292"/>
        <v>10_100-110</v>
      </c>
      <c r="P2983" s="17" t="str">
        <f t="shared" si="293"/>
        <v>08_80&gt;</v>
      </c>
      <c r="Q2983" s="9" t="s">
        <v>1076</v>
      </c>
      <c r="R2983" s="9" t="s">
        <v>1137</v>
      </c>
      <c r="S2983" s="9">
        <f t="shared" si="290"/>
        <v>19299104</v>
      </c>
      <c r="T2983" s="9">
        <f t="shared" si="294"/>
        <v>261505</v>
      </c>
    </row>
    <row r="2984" spans="1:20" ht="14.45" x14ac:dyDescent="0.3">
      <c r="A2984" s="9">
        <v>742</v>
      </c>
      <c r="B2984" s="9" t="s">
        <v>10</v>
      </c>
      <c r="C2984" s="9" t="s">
        <v>336</v>
      </c>
      <c r="D2984" s="9" t="s">
        <v>225</v>
      </c>
      <c r="E2984" s="9" t="s">
        <v>223</v>
      </c>
      <c r="F2984" s="9" t="s">
        <v>1</v>
      </c>
      <c r="G2984" s="9" t="s">
        <v>1000</v>
      </c>
      <c r="H2984" s="9" t="s">
        <v>197</v>
      </c>
      <c r="I2984" s="9">
        <v>17</v>
      </c>
      <c r="J2984" s="9" t="s">
        <v>8</v>
      </c>
      <c r="L2984" s="9" t="s">
        <v>50</v>
      </c>
      <c r="M2984" s="9">
        <v>77721</v>
      </c>
      <c r="N2984" s="17" t="str">
        <f t="shared" si="291"/>
        <v>15_75-80</v>
      </c>
      <c r="O2984" s="17" t="str">
        <f t="shared" si="292"/>
        <v>7_70-80</v>
      </c>
      <c r="P2984" s="17" t="str">
        <f t="shared" si="293"/>
        <v>07_70-80</v>
      </c>
      <c r="Q2984" s="9" t="s">
        <v>1076</v>
      </c>
      <c r="R2984" s="9" t="s">
        <v>1137</v>
      </c>
      <c r="S2984" s="9">
        <f t="shared" si="290"/>
        <v>57668982</v>
      </c>
      <c r="T2984" s="9">
        <f t="shared" si="294"/>
        <v>781423</v>
      </c>
    </row>
    <row r="2985" spans="1:20" ht="14.45" x14ac:dyDescent="0.3">
      <c r="A2985" s="9">
        <v>698</v>
      </c>
      <c r="B2985" s="9" t="s">
        <v>10</v>
      </c>
      <c r="C2985" s="9" t="s">
        <v>659</v>
      </c>
      <c r="D2985" s="9" t="s">
        <v>225</v>
      </c>
      <c r="E2985" s="9" t="s">
        <v>223</v>
      </c>
      <c r="F2985" s="9" t="s">
        <v>5</v>
      </c>
      <c r="G2985" s="9" t="s">
        <v>350</v>
      </c>
      <c r="H2985" s="9" t="s">
        <v>197</v>
      </c>
      <c r="I2985" s="9">
        <v>17</v>
      </c>
      <c r="J2985" s="9" t="s">
        <v>8</v>
      </c>
      <c r="L2985" s="9" t="s">
        <v>50</v>
      </c>
      <c r="M2985" s="9">
        <v>76570</v>
      </c>
      <c r="N2985" s="17" t="str">
        <f t="shared" si="291"/>
        <v>15_75-80</v>
      </c>
      <c r="O2985" s="17" t="str">
        <f t="shared" si="292"/>
        <v>7_70-80</v>
      </c>
      <c r="P2985" s="17" t="str">
        <f t="shared" si="293"/>
        <v>07_70-80</v>
      </c>
      <c r="Q2985" s="9" t="s">
        <v>1076</v>
      </c>
      <c r="R2985" s="9" t="s">
        <v>1137</v>
      </c>
      <c r="S2985" s="9">
        <f t="shared" si="290"/>
        <v>53445860</v>
      </c>
      <c r="T2985" s="9">
        <f t="shared" si="294"/>
        <v>724199</v>
      </c>
    </row>
    <row r="2986" spans="1:20" ht="14.45" x14ac:dyDescent="0.3">
      <c r="A2986" s="9">
        <v>667</v>
      </c>
      <c r="B2986" s="9" t="s">
        <v>10</v>
      </c>
      <c r="C2986" s="9" t="s">
        <v>660</v>
      </c>
      <c r="D2986" s="9" t="s">
        <v>225</v>
      </c>
      <c r="E2986" s="9" t="s">
        <v>223</v>
      </c>
      <c r="F2986" s="9" t="s">
        <v>1</v>
      </c>
      <c r="G2986" s="9" t="s">
        <v>661</v>
      </c>
      <c r="H2986" s="9" t="s">
        <v>1005</v>
      </c>
      <c r="I2986" s="9">
        <v>15</v>
      </c>
      <c r="J2986" s="9" t="s">
        <v>8</v>
      </c>
      <c r="L2986" s="9" t="s">
        <v>50</v>
      </c>
      <c r="M2986" s="9">
        <v>107580</v>
      </c>
      <c r="N2986" s="17" t="str">
        <f t="shared" si="291"/>
        <v>21_105-110</v>
      </c>
      <c r="O2986" s="17" t="str">
        <f t="shared" si="292"/>
        <v>10_100-110</v>
      </c>
      <c r="P2986" s="17" t="str">
        <f t="shared" si="293"/>
        <v>08_80&gt;</v>
      </c>
      <c r="Q2986" s="9" t="s">
        <v>1076</v>
      </c>
      <c r="R2986" s="9" t="s">
        <v>1137</v>
      </c>
      <c r="S2986" s="9">
        <f t="shared" si="290"/>
        <v>71755860</v>
      </c>
      <c r="T2986" s="9">
        <f t="shared" si="294"/>
        <v>972302</v>
      </c>
    </row>
    <row r="2987" spans="1:20" ht="14.45" x14ac:dyDescent="0.3">
      <c r="A2987" s="9">
        <v>37</v>
      </c>
      <c r="B2987" s="9" t="s">
        <v>10</v>
      </c>
      <c r="C2987" s="9" t="s">
        <v>662</v>
      </c>
      <c r="D2987" s="9" t="s">
        <v>225</v>
      </c>
      <c r="E2987" s="9" t="s">
        <v>223</v>
      </c>
      <c r="F2987" s="9" t="s">
        <v>1</v>
      </c>
      <c r="G2987" s="9" t="s">
        <v>661</v>
      </c>
      <c r="H2987" s="9" t="s">
        <v>658</v>
      </c>
      <c r="I2987" s="9">
        <v>15</v>
      </c>
      <c r="J2987" s="9" t="s">
        <v>8</v>
      </c>
      <c r="L2987" s="9" t="s">
        <v>50</v>
      </c>
      <c r="M2987" s="9">
        <v>146389</v>
      </c>
      <c r="N2987" s="17" t="str">
        <f t="shared" si="291"/>
        <v>29_145-150</v>
      </c>
      <c r="O2987" s="17" t="str">
        <f t="shared" si="292"/>
        <v>14_140-150</v>
      </c>
      <c r="P2987" s="17" t="str">
        <f t="shared" si="293"/>
        <v>08_80&gt;</v>
      </c>
      <c r="Q2987" s="9" t="s">
        <v>1076</v>
      </c>
      <c r="R2987" s="9" t="s">
        <v>1137</v>
      </c>
      <c r="S2987" s="9">
        <f t="shared" si="290"/>
        <v>5416393</v>
      </c>
      <c r="T2987" s="9">
        <f t="shared" si="294"/>
        <v>73393</v>
      </c>
    </row>
    <row r="2988" spans="1:20" ht="14.45" x14ac:dyDescent="0.3">
      <c r="A2988" s="9">
        <v>4</v>
      </c>
      <c r="B2988" s="9" t="s">
        <v>10</v>
      </c>
      <c r="C2988" s="9" t="s">
        <v>349</v>
      </c>
      <c r="D2988" s="9" t="s">
        <v>225</v>
      </c>
      <c r="E2988" s="9" t="s">
        <v>223</v>
      </c>
      <c r="F2988" s="9" t="s">
        <v>5</v>
      </c>
      <c r="G2988" s="9" t="s">
        <v>350</v>
      </c>
      <c r="H2988" s="9" t="s">
        <v>98</v>
      </c>
      <c r="I2988" s="9">
        <v>17</v>
      </c>
      <c r="J2988" s="9" t="s">
        <v>8</v>
      </c>
      <c r="L2988" s="9" t="s">
        <v>50</v>
      </c>
      <c r="M2988" s="9">
        <v>124799</v>
      </c>
      <c r="N2988" s="17" t="str">
        <f t="shared" si="291"/>
        <v>24_120-125</v>
      </c>
      <c r="O2988" s="17" t="str">
        <f t="shared" si="292"/>
        <v>12_120-130</v>
      </c>
      <c r="P2988" s="17" t="str">
        <f t="shared" si="293"/>
        <v>08_80&gt;</v>
      </c>
      <c r="Q2988" s="9" t="s">
        <v>1076</v>
      </c>
      <c r="R2988" s="9" t="s">
        <v>1137</v>
      </c>
      <c r="S2988" s="9">
        <f t="shared" si="290"/>
        <v>499196</v>
      </c>
      <c r="T2988" s="9">
        <f t="shared" si="294"/>
        <v>6764</v>
      </c>
    </row>
    <row r="2989" spans="1:20" ht="14.45" x14ac:dyDescent="0.3">
      <c r="A2989" s="9">
        <v>738</v>
      </c>
      <c r="B2989" s="9" t="s">
        <v>10</v>
      </c>
      <c r="C2989" s="9" t="s">
        <v>663</v>
      </c>
      <c r="D2989" s="9" t="s">
        <v>225</v>
      </c>
      <c r="E2989" s="9" t="s">
        <v>223</v>
      </c>
      <c r="F2989" s="9" t="s">
        <v>1</v>
      </c>
      <c r="G2989" s="9" t="s">
        <v>661</v>
      </c>
      <c r="H2989" s="9" t="s">
        <v>1006</v>
      </c>
      <c r="I2989" s="9">
        <v>17</v>
      </c>
      <c r="J2989" s="9" t="s">
        <v>8</v>
      </c>
      <c r="L2989" s="9" t="s">
        <v>50</v>
      </c>
      <c r="M2989" s="9">
        <v>136013</v>
      </c>
      <c r="N2989" s="17" t="str">
        <f t="shared" si="291"/>
        <v>27_135-140</v>
      </c>
      <c r="O2989" s="17" t="str">
        <f t="shared" si="292"/>
        <v>13_130-140</v>
      </c>
      <c r="P2989" s="17" t="str">
        <f t="shared" si="293"/>
        <v>08_80&gt;</v>
      </c>
      <c r="Q2989" s="9" t="s">
        <v>1076</v>
      </c>
      <c r="R2989" s="9" t="s">
        <v>1137</v>
      </c>
      <c r="S2989" s="9">
        <f t="shared" si="290"/>
        <v>100377594</v>
      </c>
      <c r="T2989" s="9">
        <f t="shared" si="294"/>
        <v>1360130</v>
      </c>
    </row>
    <row r="2990" spans="1:20" ht="14.45" x14ac:dyDescent="0.3">
      <c r="A2990" s="9">
        <v>386</v>
      </c>
      <c r="B2990" s="9" t="s">
        <v>10</v>
      </c>
      <c r="C2990" s="9" t="s">
        <v>664</v>
      </c>
      <c r="D2990" s="9" t="s">
        <v>225</v>
      </c>
      <c r="E2990" s="9" t="s">
        <v>223</v>
      </c>
      <c r="F2990" s="9" t="s">
        <v>1</v>
      </c>
      <c r="G2990" s="9" t="s">
        <v>661</v>
      </c>
      <c r="H2990" s="9" t="s">
        <v>665</v>
      </c>
      <c r="I2990" s="9">
        <v>17</v>
      </c>
      <c r="J2990" s="9" t="s">
        <v>49</v>
      </c>
      <c r="L2990" s="9" t="s">
        <v>50</v>
      </c>
      <c r="M2990" s="9">
        <v>247675</v>
      </c>
      <c r="N2990" s="17" t="str">
        <f t="shared" si="291"/>
        <v>49_245-250</v>
      </c>
      <c r="O2990" s="17" t="str">
        <f t="shared" si="292"/>
        <v>24_240-250</v>
      </c>
      <c r="P2990" s="17" t="str">
        <f t="shared" si="293"/>
        <v>08_80&gt;</v>
      </c>
      <c r="Q2990" s="9" t="s">
        <v>1076</v>
      </c>
      <c r="R2990" s="9" t="s">
        <v>1137</v>
      </c>
      <c r="S2990" s="9">
        <f t="shared" si="290"/>
        <v>95602550</v>
      </c>
      <c r="T2990" s="9">
        <f t="shared" si="294"/>
        <v>1295428</v>
      </c>
    </row>
    <row r="2991" spans="1:20" ht="14.45" x14ac:dyDescent="0.3">
      <c r="A2991" s="9">
        <v>658</v>
      </c>
      <c r="B2991" s="9" t="s">
        <v>10</v>
      </c>
      <c r="C2991" s="9" t="s">
        <v>1085</v>
      </c>
      <c r="D2991" s="9" t="s">
        <v>228</v>
      </c>
      <c r="E2991" s="9" t="s">
        <v>223</v>
      </c>
      <c r="F2991" s="9" t="s">
        <v>1</v>
      </c>
      <c r="G2991" s="9" t="s">
        <v>823</v>
      </c>
      <c r="H2991" s="9" t="s">
        <v>2</v>
      </c>
      <c r="I2991" s="9">
        <v>14</v>
      </c>
      <c r="J2991" s="9" t="s">
        <v>8</v>
      </c>
      <c r="L2991" s="9" t="s">
        <v>50</v>
      </c>
      <c r="M2991" s="9">
        <v>47990</v>
      </c>
      <c r="N2991" s="17" t="str">
        <f t="shared" si="291"/>
        <v>9_45-50</v>
      </c>
      <c r="O2991" s="17" t="str">
        <f t="shared" si="292"/>
        <v>4_40-50</v>
      </c>
      <c r="P2991" s="17" t="str">
        <f t="shared" si="293"/>
        <v>04_40-50</v>
      </c>
      <c r="Q2991" s="9" t="s">
        <v>1076</v>
      </c>
      <c r="R2991" s="9" t="s">
        <v>1137</v>
      </c>
      <c r="S2991" s="9">
        <f t="shared" si="290"/>
        <v>31577420</v>
      </c>
      <c r="T2991" s="9">
        <f t="shared" si="294"/>
        <v>427878</v>
      </c>
    </row>
    <row r="2992" spans="1:20" ht="14.45" x14ac:dyDescent="0.3">
      <c r="A2992" s="9">
        <v>146</v>
      </c>
      <c r="B2992" s="9" t="s">
        <v>10</v>
      </c>
      <c r="C2992" s="9" t="s">
        <v>666</v>
      </c>
      <c r="D2992" s="9" t="s">
        <v>224</v>
      </c>
      <c r="E2992" s="9" t="s">
        <v>223</v>
      </c>
      <c r="F2992" s="9" t="s">
        <v>1</v>
      </c>
      <c r="G2992" s="9" t="s">
        <v>97</v>
      </c>
      <c r="H2992" s="9" t="s">
        <v>2</v>
      </c>
      <c r="I2992" s="9">
        <v>15</v>
      </c>
      <c r="J2992" s="9" t="s">
        <v>4</v>
      </c>
      <c r="L2992" s="9" t="s">
        <v>50</v>
      </c>
      <c r="M2992" s="9">
        <v>38183</v>
      </c>
      <c r="N2992" s="17" t="str">
        <f t="shared" si="291"/>
        <v>7_35-40</v>
      </c>
      <c r="O2992" s="17" t="str">
        <f t="shared" si="292"/>
        <v>3_30-40</v>
      </c>
      <c r="P2992" s="17" t="str">
        <f t="shared" si="293"/>
        <v>03_30-40</v>
      </c>
      <c r="Q2992" s="9" t="s">
        <v>1076</v>
      </c>
      <c r="R2992" s="9" t="s">
        <v>1137</v>
      </c>
      <c r="S2992" s="9">
        <f t="shared" si="290"/>
        <v>5574718</v>
      </c>
      <c r="T2992" s="9">
        <f t="shared" si="294"/>
        <v>75538</v>
      </c>
    </row>
    <row r="2993" spans="1:20" ht="14.45" x14ac:dyDescent="0.3">
      <c r="A2993" s="9">
        <v>235</v>
      </c>
      <c r="B2993" s="9" t="s">
        <v>10</v>
      </c>
      <c r="C2993" s="9" t="s">
        <v>1007</v>
      </c>
      <c r="D2993" s="9" t="s">
        <v>224</v>
      </c>
      <c r="E2993" s="9" t="s">
        <v>223</v>
      </c>
      <c r="F2993" s="9" t="s">
        <v>1</v>
      </c>
      <c r="G2993" s="9" t="s">
        <v>823</v>
      </c>
      <c r="H2993" s="9" t="s">
        <v>2</v>
      </c>
      <c r="I2993" s="9">
        <v>15</v>
      </c>
      <c r="J2993" s="9" t="s">
        <v>11</v>
      </c>
      <c r="L2993" s="9" t="s">
        <v>50</v>
      </c>
      <c r="M2993" s="9">
        <v>53815</v>
      </c>
      <c r="N2993" s="17" t="str">
        <f t="shared" si="291"/>
        <v>10_50-55</v>
      </c>
      <c r="O2993" s="17" t="str">
        <f t="shared" si="292"/>
        <v>5_50-60</v>
      </c>
      <c r="P2993" s="17" t="str">
        <f t="shared" si="293"/>
        <v>05_50-60</v>
      </c>
      <c r="Q2993" s="9" t="s">
        <v>1076</v>
      </c>
      <c r="R2993" s="9" t="s">
        <v>1137</v>
      </c>
      <c r="S2993" s="9">
        <f t="shared" si="290"/>
        <v>12646525</v>
      </c>
      <c r="T2993" s="9">
        <f t="shared" si="294"/>
        <v>171362</v>
      </c>
    </row>
    <row r="2994" spans="1:20" ht="14.45" x14ac:dyDescent="0.3">
      <c r="A2994" s="9">
        <v>139</v>
      </c>
      <c r="B2994" s="9" t="s">
        <v>10</v>
      </c>
      <c r="C2994" s="9" t="s">
        <v>177</v>
      </c>
      <c r="D2994" s="9" t="s">
        <v>228</v>
      </c>
      <c r="E2994" s="9" t="s">
        <v>227</v>
      </c>
      <c r="F2994" s="9" t="s">
        <v>5</v>
      </c>
      <c r="G2994" s="9" t="s">
        <v>169</v>
      </c>
      <c r="H2994" s="9" t="s">
        <v>2</v>
      </c>
      <c r="I2994" s="9">
        <v>14</v>
      </c>
      <c r="J2994" s="9" t="s">
        <v>8</v>
      </c>
      <c r="L2994" s="9" t="s">
        <v>50</v>
      </c>
      <c r="M2994" s="9">
        <v>43062</v>
      </c>
      <c r="N2994" s="17" t="str">
        <f t="shared" si="291"/>
        <v>8_40-45</v>
      </c>
      <c r="O2994" s="17" t="str">
        <f t="shared" si="292"/>
        <v>4_40-50</v>
      </c>
      <c r="P2994" s="17" t="str">
        <f t="shared" si="293"/>
        <v>04_40-50</v>
      </c>
      <c r="Q2994" s="9" t="s">
        <v>1076</v>
      </c>
      <c r="R2994" s="9" t="s">
        <v>1137</v>
      </c>
      <c r="S2994" s="9">
        <f t="shared" si="290"/>
        <v>5985618</v>
      </c>
      <c r="T2994" s="9">
        <f t="shared" si="294"/>
        <v>81106</v>
      </c>
    </row>
    <row r="2995" spans="1:20" ht="14.45" x14ac:dyDescent="0.3">
      <c r="A2995" s="9">
        <v>109</v>
      </c>
      <c r="B2995" s="9" t="s">
        <v>10</v>
      </c>
      <c r="C2995" s="9" t="s">
        <v>178</v>
      </c>
      <c r="D2995" s="9" t="s">
        <v>222</v>
      </c>
      <c r="E2995" s="9" t="s">
        <v>227</v>
      </c>
      <c r="F2995" s="9" t="s">
        <v>5</v>
      </c>
      <c r="G2995" s="9" t="s">
        <v>169</v>
      </c>
      <c r="H2995" s="9" t="s">
        <v>128</v>
      </c>
      <c r="I2995" s="9">
        <v>15</v>
      </c>
      <c r="J2995" s="9" t="s">
        <v>8</v>
      </c>
      <c r="L2995" s="9" t="s">
        <v>50</v>
      </c>
      <c r="M2995" s="9">
        <v>53231</v>
      </c>
      <c r="N2995" s="17" t="str">
        <f t="shared" si="291"/>
        <v>10_50-55</v>
      </c>
      <c r="O2995" s="17" t="str">
        <f t="shared" si="292"/>
        <v>5_50-60</v>
      </c>
      <c r="P2995" s="17" t="str">
        <f t="shared" si="293"/>
        <v>05_50-60</v>
      </c>
      <c r="Q2995" s="9" t="s">
        <v>1076</v>
      </c>
      <c r="R2995" s="9" t="s">
        <v>1137</v>
      </c>
      <c r="S2995" s="9">
        <f t="shared" si="290"/>
        <v>5802179</v>
      </c>
      <c r="T2995" s="9">
        <f t="shared" si="294"/>
        <v>78620</v>
      </c>
    </row>
    <row r="2996" spans="1:20" ht="14.45" x14ac:dyDescent="0.3">
      <c r="A2996" s="9">
        <v>1212</v>
      </c>
      <c r="B2996" s="9" t="s">
        <v>10</v>
      </c>
      <c r="C2996" s="9" t="s">
        <v>667</v>
      </c>
      <c r="D2996" s="9" t="s">
        <v>224</v>
      </c>
      <c r="E2996" s="9" t="s">
        <v>227</v>
      </c>
      <c r="F2996" s="9" t="s">
        <v>5</v>
      </c>
      <c r="G2996" s="9" t="s">
        <v>169</v>
      </c>
      <c r="H2996" s="9" t="s">
        <v>2</v>
      </c>
      <c r="I2996" s="9">
        <v>15</v>
      </c>
      <c r="J2996" s="9" t="s">
        <v>8</v>
      </c>
      <c r="L2996" s="9" t="s">
        <v>50</v>
      </c>
      <c r="M2996" s="9">
        <v>56334</v>
      </c>
      <c r="N2996" s="17" t="str">
        <f t="shared" si="291"/>
        <v>11_55-60</v>
      </c>
      <c r="O2996" s="17" t="str">
        <f t="shared" si="292"/>
        <v>5_50-60</v>
      </c>
      <c r="P2996" s="17" t="str">
        <f t="shared" si="293"/>
        <v>05_50-60</v>
      </c>
      <c r="Q2996" s="9" t="s">
        <v>1076</v>
      </c>
      <c r="R2996" s="9" t="s">
        <v>1137</v>
      </c>
      <c r="S2996" s="9">
        <f t="shared" si="290"/>
        <v>68276808</v>
      </c>
      <c r="T2996" s="9">
        <f t="shared" si="294"/>
        <v>925160</v>
      </c>
    </row>
    <row r="2997" spans="1:20" ht="14.45" x14ac:dyDescent="0.3">
      <c r="A2997" s="9">
        <v>77</v>
      </c>
      <c r="B2997" s="9" t="s">
        <v>10</v>
      </c>
      <c r="C2997" s="9" t="s">
        <v>206</v>
      </c>
      <c r="D2997" s="9" t="s">
        <v>224</v>
      </c>
      <c r="E2997" s="9" t="s">
        <v>227</v>
      </c>
      <c r="F2997" s="9" t="s">
        <v>5</v>
      </c>
      <c r="G2997" s="9" t="s">
        <v>169</v>
      </c>
      <c r="H2997" s="9" t="s">
        <v>2</v>
      </c>
      <c r="I2997" s="9">
        <v>15</v>
      </c>
      <c r="J2997" s="9" t="s">
        <v>8</v>
      </c>
      <c r="L2997" s="9" t="s">
        <v>50</v>
      </c>
      <c r="M2997" s="9">
        <v>61004</v>
      </c>
      <c r="N2997" s="17" t="str">
        <f t="shared" si="291"/>
        <v>12_60-65</v>
      </c>
      <c r="O2997" s="17" t="str">
        <f t="shared" si="292"/>
        <v>6_60-70</v>
      </c>
      <c r="P2997" s="17" t="str">
        <f t="shared" si="293"/>
        <v>06_60-70</v>
      </c>
      <c r="Q2997" s="9" t="s">
        <v>1076</v>
      </c>
      <c r="R2997" s="9" t="s">
        <v>1137</v>
      </c>
      <c r="S2997" s="9">
        <f t="shared" si="290"/>
        <v>4697308</v>
      </c>
      <c r="T2997" s="9">
        <f t="shared" si="294"/>
        <v>63649</v>
      </c>
    </row>
    <row r="2998" spans="1:20" ht="14.45" x14ac:dyDescent="0.3">
      <c r="A2998" s="9">
        <v>4952</v>
      </c>
      <c r="B2998" s="9" t="s">
        <v>10</v>
      </c>
      <c r="C2998" s="9" t="s">
        <v>970</v>
      </c>
      <c r="D2998" s="9" t="s">
        <v>224</v>
      </c>
      <c r="E2998" s="9" t="s">
        <v>223</v>
      </c>
      <c r="F2998" s="9" t="s">
        <v>5</v>
      </c>
      <c r="G2998" s="9" t="s">
        <v>182</v>
      </c>
      <c r="H2998" s="9" t="s">
        <v>2</v>
      </c>
      <c r="I2998" s="9">
        <v>15</v>
      </c>
      <c r="J2998" s="9" t="s">
        <v>4</v>
      </c>
      <c r="L2998" s="9" t="s">
        <v>50</v>
      </c>
      <c r="M2998" s="9">
        <v>44101</v>
      </c>
      <c r="N2998" s="17" t="str">
        <f t="shared" si="291"/>
        <v>8_40-45</v>
      </c>
      <c r="O2998" s="17" t="str">
        <f t="shared" si="292"/>
        <v>4_40-50</v>
      </c>
      <c r="P2998" s="17" t="str">
        <f t="shared" si="293"/>
        <v>04_40-50</v>
      </c>
      <c r="Q2998" s="9" t="s">
        <v>1076</v>
      </c>
      <c r="R2998" s="9" t="s">
        <v>1137</v>
      </c>
      <c r="S2998" s="9">
        <f t="shared" si="290"/>
        <v>218388152</v>
      </c>
      <c r="T2998" s="9">
        <f t="shared" si="294"/>
        <v>2959189</v>
      </c>
    </row>
    <row r="2999" spans="1:20" ht="14.45" x14ac:dyDescent="0.3">
      <c r="A2999" s="9">
        <v>1995</v>
      </c>
      <c r="B2999" s="9" t="s">
        <v>10</v>
      </c>
      <c r="C2999" s="9" t="s">
        <v>898</v>
      </c>
      <c r="D2999" s="9" t="s">
        <v>224</v>
      </c>
      <c r="E2999" s="9" t="s">
        <v>223</v>
      </c>
      <c r="F2999" s="9" t="s">
        <v>5</v>
      </c>
      <c r="G2999" s="9" t="s">
        <v>76</v>
      </c>
      <c r="H2999" s="9" t="s">
        <v>2</v>
      </c>
      <c r="I2999" s="9">
        <v>15</v>
      </c>
      <c r="J2999" s="9" t="s">
        <v>4</v>
      </c>
      <c r="L2999" s="9" t="s">
        <v>46</v>
      </c>
      <c r="M2999" s="9">
        <v>28398</v>
      </c>
      <c r="N2999" s="17" t="str">
        <f t="shared" si="291"/>
        <v>5_25-30</v>
      </c>
      <c r="O2999" s="17" t="str">
        <f t="shared" si="292"/>
        <v>2_20-30</v>
      </c>
      <c r="P2999" s="17" t="str">
        <f t="shared" si="293"/>
        <v>02_20-30</v>
      </c>
      <c r="Q2999" s="9" t="s">
        <v>1076</v>
      </c>
      <c r="R2999" s="9" t="s">
        <v>1137</v>
      </c>
      <c r="S2999" s="9">
        <f t="shared" si="290"/>
        <v>56654010</v>
      </c>
      <c r="T2999" s="9">
        <f t="shared" si="294"/>
        <v>767670</v>
      </c>
    </row>
    <row r="3000" spans="1:20" ht="14.45" x14ac:dyDescent="0.3">
      <c r="A3000" s="9">
        <v>53</v>
      </c>
      <c r="B3000" s="9" t="s">
        <v>10</v>
      </c>
      <c r="C3000" s="9" t="s">
        <v>1008</v>
      </c>
      <c r="D3000" s="9" t="s">
        <v>228</v>
      </c>
      <c r="E3000" s="9" t="s">
        <v>223</v>
      </c>
      <c r="F3000" s="9" t="s">
        <v>5</v>
      </c>
      <c r="G3000" s="9" t="s">
        <v>518</v>
      </c>
      <c r="H3000" s="9" t="s">
        <v>2</v>
      </c>
      <c r="I3000" s="9">
        <v>14</v>
      </c>
      <c r="J3000" s="9" t="s">
        <v>8</v>
      </c>
      <c r="L3000" s="9" t="s">
        <v>50</v>
      </c>
      <c r="M3000" s="9">
        <v>42823</v>
      </c>
      <c r="N3000" s="17" t="str">
        <f t="shared" si="291"/>
        <v>8_40-45</v>
      </c>
      <c r="O3000" s="17" t="str">
        <f t="shared" si="292"/>
        <v>4_40-50</v>
      </c>
      <c r="P3000" s="17" t="str">
        <f t="shared" si="293"/>
        <v>04_40-50</v>
      </c>
      <c r="Q3000" s="9" t="s">
        <v>1076</v>
      </c>
      <c r="R3000" s="9" t="s">
        <v>1137</v>
      </c>
      <c r="S3000" s="9">
        <f t="shared" si="290"/>
        <v>2269619</v>
      </c>
      <c r="T3000" s="9">
        <f t="shared" si="294"/>
        <v>30754</v>
      </c>
    </row>
    <row r="3001" spans="1:20" ht="14.45" x14ac:dyDescent="0.3">
      <c r="A3001" s="9">
        <v>281</v>
      </c>
      <c r="B3001" s="9" t="s">
        <v>10</v>
      </c>
      <c r="C3001" s="9" t="s">
        <v>971</v>
      </c>
      <c r="D3001" s="9" t="s">
        <v>228</v>
      </c>
      <c r="E3001" s="9" t="s">
        <v>223</v>
      </c>
      <c r="F3001" s="9" t="s">
        <v>5</v>
      </c>
      <c r="G3001" s="9" t="s">
        <v>182</v>
      </c>
      <c r="H3001" s="9" t="s">
        <v>2</v>
      </c>
      <c r="I3001" s="9">
        <v>14</v>
      </c>
      <c r="J3001" s="9" t="s">
        <v>8</v>
      </c>
      <c r="L3001" s="9" t="s">
        <v>50</v>
      </c>
      <c r="M3001" s="9">
        <v>46429</v>
      </c>
      <c r="N3001" s="17" t="str">
        <f t="shared" si="291"/>
        <v>9_45-50</v>
      </c>
      <c r="O3001" s="17" t="str">
        <f t="shared" si="292"/>
        <v>4_40-50</v>
      </c>
      <c r="P3001" s="17" t="str">
        <f t="shared" si="293"/>
        <v>04_40-50</v>
      </c>
      <c r="Q3001" s="9" t="s">
        <v>1076</v>
      </c>
      <c r="R3001" s="9" t="s">
        <v>1137</v>
      </c>
      <c r="S3001" s="9">
        <f t="shared" si="290"/>
        <v>13046549</v>
      </c>
      <c r="T3001" s="9">
        <f t="shared" si="294"/>
        <v>176783</v>
      </c>
    </row>
    <row r="3002" spans="1:20" ht="14.45" x14ac:dyDescent="0.3">
      <c r="A3002" s="9">
        <v>37</v>
      </c>
      <c r="B3002" s="9" t="s">
        <v>10</v>
      </c>
      <c r="C3002" s="9" t="s">
        <v>819</v>
      </c>
      <c r="D3002" s="9" t="s">
        <v>228</v>
      </c>
      <c r="E3002" s="9" t="s">
        <v>223</v>
      </c>
      <c r="F3002" s="9" t="s">
        <v>5</v>
      </c>
      <c r="G3002" s="9" t="s">
        <v>76</v>
      </c>
      <c r="H3002" s="9" t="s">
        <v>2</v>
      </c>
      <c r="I3002" s="9">
        <v>14</v>
      </c>
      <c r="J3002" s="9" t="s">
        <v>8</v>
      </c>
      <c r="L3002" s="9" t="s">
        <v>46</v>
      </c>
      <c r="M3002" s="9">
        <v>26977</v>
      </c>
      <c r="N3002" s="17" t="str">
        <f t="shared" si="291"/>
        <v>5_25-30</v>
      </c>
      <c r="O3002" s="17" t="str">
        <f t="shared" si="292"/>
        <v>2_20-30</v>
      </c>
      <c r="P3002" s="17" t="str">
        <f t="shared" si="293"/>
        <v>02_20-30</v>
      </c>
      <c r="Q3002" s="9" t="s">
        <v>1076</v>
      </c>
      <c r="R3002" s="9" t="s">
        <v>1137</v>
      </c>
      <c r="S3002" s="9">
        <f t="shared" si="290"/>
        <v>998149</v>
      </c>
      <c r="T3002" s="9">
        <f t="shared" si="294"/>
        <v>13525</v>
      </c>
    </row>
    <row r="3003" spans="1:20" ht="14.45" x14ac:dyDescent="0.3">
      <c r="A3003" s="9">
        <v>1770</v>
      </c>
      <c r="B3003" s="9" t="s">
        <v>10</v>
      </c>
      <c r="C3003" s="9" t="s">
        <v>1009</v>
      </c>
      <c r="D3003" s="9" t="s">
        <v>224</v>
      </c>
      <c r="E3003" s="9" t="s">
        <v>223</v>
      </c>
      <c r="F3003" s="9" t="s">
        <v>5</v>
      </c>
      <c r="G3003" s="9" t="s">
        <v>76</v>
      </c>
      <c r="H3003" s="9" t="s">
        <v>2</v>
      </c>
      <c r="I3003" s="9">
        <v>15</v>
      </c>
      <c r="J3003" s="9" t="s">
        <v>8</v>
      </c>
      <c r="L3003" s="9" t="s">
        <v>46</v>
      </c>
      <c r="M3003" s="9">
        <v>31326</v>
      </c>
      <c r="N3003" s="17" t="str">
        <f t="shared" si="291"/>
        <v>6_30-35</v>
      </c>
      <c r="O3003" s="17" t="str">
        <f t="shared" si="292"/>
        <v>3_30-40</v>
      </c>
      <c r="P3003" s="17" t="str">
        <f t="shared" si="293"/>
        <v>03_30-40</v>
      </c>
      <c r="Q3003" s="9" t="s">
        <v>1076</v>
      </c>
      <c r="R3003" s="9" t="s">
        <v>1137</v>
      </c>
      <c r="S3003" s="9">
        <f t="shared" si="290"/>
        <v>55447020</v>
      </c>
      <c r="T3003" s="9">
        <f t="shared" si="294"/>
        <v>751315</v>
      </c>
    </row>
    <row r="3004" spans="1:20" ht="14.45" x14ac:dyDescent="0.3">
      <c r="A3004" s="9">
        <v>4117</v>
      </c>
      <c r="B3004" s="9" t="s">
        <v>10</v>
      </c>
      <c r="C3004" s="9" t="s">
        <v>515</v>
      </c>
      <c r="D3004" s="9" t="s">
        <v>222</v>
      </c>
      <c r="E3004" s="9" t="s">
        <v>223</v>
      </c>
      <c r="F3004" s="9" t="s">
        <v>5</v>
      </c>
      <c r="G3004" s="9" t="s">
        <v>182</v>
      </c>
      <c r="H3004" s="9" t="s">
        <v>73</v>
      </c>
      <c r="I3004" s="9">
        <v>15</v>
      </c>
      <c r="J3004" s="9" t="s">
        <v>8</v>
      </c>
      <c r="L3004" s="9" t="s">
        <v>50</v>
      </c>
      <c r="M3004" s="9">
        <v>48241</v>
      </c>
      <c r="N3004" s="17" t="str">
        <f t="shared" si="291"/>
        <v>9_45-50</v>
      </c>
      <c r="O3004" s="17" t="str">
        <f t="shared" si="292"/>
        <v>4_40-50</v>
      </c>
      <c r="P3004" s="17" t="str">
        <f t="shared" si="293"/>
        <v>04_40-50</v>
      </c>
      <c r="Q3004" s="9" t="s">
        <v>1076</v>
      </c>
      <c r="R3004" s="9" t="s">
        <v>1137</v>
      </c>
      <c r="S3004" s="9">
        <f t="shared" si="290"/>
        <v>198608197</v>
      </c>
      <c r="T3004" s="9">
        <f t="shared" si="294"/>
        <v>2691168</v>
      </c>
    </row>
    <row r="3005" spans="1:20" ht="14.45" x14ac:dyDescent="0.3">
      <c r="A3005" s="9">
        <v>4</v>
      </c>
      <c r="B3005" s="9" t="s">
        <v>10</v>
      </c>
      <c r="C3005" s="9" t="s">
        <v>541</v>
      </c>
      <c r="D3005" s="9" t="s">
        <v>228</v>
      </c>
      <c r="E3005" s="9" t="s">
        <v>227</v>
      </c>
      <c r="F3005" s="9" t="s">
        <v>5</v>
      </c>
      <c r="G3005" s="9" t="s">
        <v>518</v>
      </c>
      <c r="H3005" s="9" t="s">
        <v>2</v>
      </c>
      <c r="I3005" s="9">
        <v>14</v>
      </c>
      <c r="J3005" s="9" t="s">
        <v>8</v>
      </c>
      <c r="L3005" s="9" t="s">
        <v>50</v>
      </c>
      <c r="M3005" s="9">
        <v>113790</v>
      </c>
      <c r="N3005" s="17" t="str">
        <f t="shared" si="291"/>
        <v>22_110-115</v>
      </c>
      <c r="O3005" s="17" t="str">
        <f t="shared" si="292"/>
        <v>11_110-120</v>
      </c>
      <c r="P3005" s="17" t="str">
        <f t="shared" si="293"/>
        <v>08_80&gt;</v>
      </c>
      <c r="Q3005" s="9" t="s">
        <v>1076</v>
      </c>
      <c r="R3005" s="9" t="s">
        <v>1137</v>
      </c>
      <c r="S3005" s="9">
        <f t="shared" si="290"/>
        <v>455160</v>
      </c>
      <c r="T3005" s="9">
        <f t="shared" si="294"/>
        <v>6167</v>
      </c>
    </row>
    <row r="3006" spans="1:20" ht="14.45" x14ac:dyDescent="0.3">
      <c r="A3006" s="9">
        <v>148</v>
      </c>
      <c r="B3006" s="9" t="s">
        <v>10</v>
      </c>
      <c r="C3006" s="9" t="s">
        <v>304</v>
      </c>
      <c r="D3006" s="9" t="s">
        <v>228</v>
      </c>
      <c r="E3006" s="9" t="s">
        <v>227</v>
      </c>
      <c r="F3006" s="9" t="s">
        <v>5</v>
      </c>
      <c r="G3006" s="9" t="s">
        <v>169</v>
      </c>
      <c r="H3006" s="9" t="s">
        <v>2</v>
      </c>
      <c r="I3006" s="9">
        <v>14</v>
      </c>
      <c r="J3006" s="9" t="s">
        <v>8</v>
      </c>
      <c r="L3006" s="9" t="s">
        <v>50</v>
      </c>
      <c r="M3006" s="9">
        <v>99640</v>
      </c>
      <c r="N3006" s="17" t="str">
        <f t="shared" si="291"/>
        <v>19_95-100</v>
      </c>
      <c r="O3006" s="17" t="str">
        <f t="shared" si="292"/>
        <v>9_90-100</v>
      </c>
      <c r="P3006" s="17" t="str">
        <f t="shared" si="293"/>
        <v>08_80&gt;</v>
      </c>
      <c r="Q3006" s="9" t="s">
        <v>1076</v>
      </c>
      <c r="R3006" s="9" t="s">
        <v>1137</v>
      </c>
      <c r="S3006" s="9">
        <f t="shared" si="290"/>
        <v>14746720</v>
      </c>
      <c r="T3006" s="9">
        <f t="shared" si="294"/>
        <v>199820</v>
      </c>
    </row>
    <row r="3007" spans="1:20" ht="14.45" x14ac:dyDescent="0.3">
      <c r="A3007" s="9">
        <v>41</v>
      </c>
      <c r="B3007" s="9" t="s">
        <v>10</v>
      </c>
      <c r="C3007" s="9" t="s">
        <v>670</v>
      </c>
      <c r="D3007" s="9" t="s">
        <v>228</v>
      </c>
      <c r="E3007" s="9" t="s">
        <v>227</v>
      </c>
      <c r="F3007" s="9" t="s">
        <v>5</v>
      </c>
      <c r="G3007" s="9" t="s">
        <v>169</v>
      </c>
      <c r="H3007" s="9" t="s">
        <v>2</v>
      </c>
      <c r="I3007" s="9">
        <v>14</v>
      </c>
      <c r="J3007" s="9" t="s">
        <v>8</v>
      </c>
      <c r="L3007" s="9" t="s">
        <v>50</v>
      </c>
      <c r="M3007" s="9">
        <v>53994</v>
      </c>
      <c r="N3007" s="17" t="str">
        <f t="shared" si="291"/>
        <v>10_50-55</v>
      </c>
      <c r="O3007" s="17" t="str">
        <f t="shared" si="292"/>
        <v>5_50-60</v>
      </c>
      <c r="P3007" s="17" t="str">
        <f t="shared" si="293"/>
        <v>05_50-60</v>
      </c>
      <c r="Q3007" s="9" t="s">
        <v>1076</v>
      </c>
      <c r="R3007" s="9" t="s">
        <v>1137</v>
      </c>
      <c r="S3007" s="9">
        <f t="shared" si="290"/>
        <v>2213754</v>
      </c>
      <c r="T3007" s="9">
        <f t="shared" si="294"/>
        <v>29997</v>
      </c>
    </row>
    <row r="3008" spans="1:20" ht="14.45" x14ac:dyDescent="0.3">
      <c r="A3008" s="9">
        <v>53</v>
      </c>
      <c r="B3008" s="9" t="s">
        <v>10</v>
      </c>
      <c r="C3008" s="9" t="s">
        <v>671</v>
      </c>
      <c r="D3008" s="9" t="s">
        <v>228</v>
      </c>
      <c r="E3008" s="9" t="s">
        <v>223</v>
      </c>
      <c r="F3008" s="9" t="s">
        <v>1</v>
      </c>
      <c r="G3008" s="9" t="s">
        <v>661</v>
      </c>
      <c r="H3008" s="9" t="s">
        <v>972</v>
      </c>
      <c r="I3008" s="9">
        <v>13</v>
      </c>
      <c r="J3008" s="9" t="s">
        <v>179</v>
      </c>
      <c r="K3008" s="9" t="s">
        <v>7</v>
      </c>
      <c r="L3008" s="9" t="s">
        <v>50</v>
      </c>
      <c r="M3008" s="9">
        <v>194279</v>
      </c>
      <c r="N3008" s="17" t="str">
        <f t="shared" si="291"/>
        <v>38_190-195</v>
      </c>
      <c r="O3008" s="17" t="str">
        <f t="shared" si="292"/>
        <v>19_190-200</v>
      </c>
      <c r="P3008" s="17" t="str">
        <f t="shared" si="293"/>
        <v>08_80&gt;</v>
      </c>
      <c r="Q3008" s="9" t="s">
        <v>1076</v>
      </c>
      <c r="R3008" s="9" t="s">
        <v>1137</v>
      </c>
      <c r="S3008" s="9">
        <f t="shared" si="290"/>
        <v>10296787</v>
      </c>
      <c r="T3008" s="9">
        <f t="shared" si="294"/>
        <v>139523</v>
      </c>
    </row>
    <row r="3009" spans="1:20" x14ac:dyDescent="0.25">
      <c r="A3009" s="9">
        <v>133</v>
      </c>
      <c r="B3009" s="9" t="s">
        <v>10</v>
      </c>
      <c r="C3009" s="9" t="s">
        <v>1086</v>
      </c>
      <c r="D3009" s="9" t="s">
        <v>229</v>
      </c>
      <c r="E3009" s="9" t="s">
        <v>227</v>
      </c>
      <c r="F3009" s="9" t="s">
        <v>5</v>
      </c>
      <c r="G3009" s="9" t="s">
        <v>798</v>
      </c>
      <c r="H3009" s="9" t="s">
        <v>2</v>
      </c>
      <c r="I3009" s="9">
        <v>11</v>
      </c>
      <c r="J3009" s="9" t="s">
        <v>1087</v>
      </c>
      <c r="L3009" s="9" t="s">
        <v>46</v>
      </c>
      <c r="M3009" s="9">
        <v>38720</v>
      </c>
      <c r="N3009" s="17" t="str">
        <f t="shared" si="291"/>
        <v>7_35-40</v>
      </c>
      <c r="O3009" s="17" t="str">
        <f t="shared" si="292"/>
        <v>3_30-40</v>
      </c>
      <c r="P3009" s="17" t="str">
        <f t="shared" si="293"/>
        <v>03_30-40</v>
      </c>
      <c r="Q3009" s="9" t="s">
        <v>1076</v>
      </c>
      <c r="R3009" s="9" t="s">
        <v>1137</v>
      </c>
      <c r="S3009" s="9">
        <f t="shared" si="290"/>
        <v>5149760</v>
      </c>
      <c r="T3009" s="9">
        <f t="shared" si="294"/>
        <v>69780</v>
      </c>
    </row>
    <row r="3010" spans="1:20" ht="14.45" x14ac:dyDescent="0.3">
      <c r="A3010" s="9">
        <v>381</v>
      </c>
      <c r="B3010" s="9" t="s">
        <v>10</v>
      </c>
      <c r="C3010" s="9" t="s">
        <v>1088</v>
      </c>
      <c r="D3010" s="9" t="s">
        <v>225</v>
      </c>
      <c r="E3010" s="9" t="s">
        <v>223</v>
      </c>
      <c r="F3010" s="9" t="s">
        <v>5</v>
      </c>
      <c r="G3010" s="9" t="s">
        <v>657</v>
      </c>
      <c r="H3010" s="9" t="s">
        <v>1089</v>
      </c>
      <c r="I3010" s="9">
        <v>16</v>
      </c>
      <c r="J3010" s="9" t="s">
        <v>43</v>
      </c>
      <c r="L3010" s="9" t="s">
        <v>50</v>
      </c>
      <c r="M3010" s="9">
        <v>151192</v>
      </c>
      <c r="N3010" s="17" t="str">
        <f t="shared" si="291"/>
        <v>30_150-155</v>
      </c>
      <c r="O3010" s="17" t="str">
        <f t="shared" si="292"/>
        <v>15_150-160</v>
      </c>
      <c r="P3010" s="17" t="str">
        <f t="shared" si="293"/>
        <v>08_80&gt;</v>
      </c>
      <c r="Q3010" s="9" t="s">
        <v>1076</v>
      </c>
      <c r="R3010" s="9" t="s">
        <v>1137</v>
      </c>
      <c r="S3010" s="9">
        <f t="shared" si="290"/>
        <v>57604152</v>
      </c>
      <c r="T3010" s="9">
        <f t="shared" si="294"/>
        <v>780544</v>
      </c>
    </row>
    <row r="3011" spans="1:20" ht="14.45" x14ac:dyDescent="0.3">
      <c r="A3011" s="9">
        <v>1276</v>
      </c>
      <c r="B3011" s="9" t="s">
        <v>10</v>
      </c>
      <c r="C3011" s="9" t="s">
        <v>1010</v>
      </c>
      <c r="D3011" s="9" t="s">
        <v>225</v>
      </c>
      <c r="E3011" s="9" t="s">
        <v>223</v>
      </c>
      <c r="F3011" s="9" t="s">
        <v>5</v>
      </c>
      <c r="G3011" s="9" t="s">
        <v>657</v>
      </c>
      <c r="H3011" s="9" t="s">
        <v>1011</v>
      </c>
      <c r="I3011" s="9">
        <v>15</v>
      </c>
      <c r="J3011" s="9" t="s">
        <v>8</v>
      </c>
      <c r="L3011" s="9" t="s">
        <v>50</v>
      </c>
      <c r="M3011" s="9">
        <v>85192</v>
      </c>
      <c r="N3011" s="17" t="str">
        <f t="shared" si="291"/>
        <v>17_85-90</v>
      </c>
      <c r="O3011" s="17" t="str">
        <f t="shared" si="292"/>
        <v>8_80-90</v>
      </c>
      <c r="P3011" s="17" t="str">
        <f t="shared" si="293"/>
        <v>08_80&gt;</v>
      </c>
      <c r="Q3011" s="9" t="s">
        <v>1076</v>
      </c>
      <c r="R3011" s="9" t="s">
        <v>1137</v>
      </c>
      <c r="S3011" s="9">
        <f t="shared" ref="S3011:S3074" si="295">M3011*A3011</f>
        <v>108704992</v>
      </c>
      <c r="T3011" s="9">
        <f t="shared" si="294"/>
        <v>1472967</v>
      </c>
    </row>
    <row r="3012" spans="1:20" ht="14.45" x14ac:dyDescent="0.3">
      <c r="A3012" s="9">
        <v>633</v>
      </c>
      <c r="B3012" s="9" t="s">
        <v>10</v>
      </c>
      <c r="C3012" s="9" t="s">
        <v>1090</v>
      </c>
      <c r="D3012" s="9" t="s">
        <v>225</v>
      </c>
      <c r="E3012" s="9" t="s">
        <v>223</v>
      </c>
      <c r="F3012" s="9" t="s">
        <v>5</v>
      </c>
      <c r="G3012" s="9" t="s">
        <v>657</v>
      </c>
      <c r="H3012" s="9" t="s">
        <v>1091</v>
      </c>
      <c r="I3012" s="9">
        <v>17</v>
      </c>
      <c r="J3012" s="9" t="s">
        <v>8</v>
      </c>
      <c r="L3012" s="9" t="s">
        <v>50</v>
      </c>
      <c r="M3012" s="9">
        <v>92714</v>
      </c>
      <c r="N3012" s="17" t="str">
        <f t="shared" si="291"/>
        <v>18_90-95</v>
      </c>
      <c r="O3012" s="17" t="str">
        <f t="shared" si="292"/>
        <v>9_90-100</v>
      </c>
      <c r="P3012" s="17" t="str">
        <f t="shared" si="293"/>
        <v>08_80&gt;</v>
      </c>
      <c r="Q3012" s="9" t="s">
        <v>1076</v>
      </c>
      <c r="R3012" s="9" t="s">
        <v>1137</v>
      </c>
      <c r="S3012" s="9">
        <f t="shared" si="295"/>
        <v>58687962</v>
      </c>
      <c r="T3012" s="9">
        <f t="shared" si="294"/>
        <v>795230</v>
      </c>
    </row>
    <row r="3013" spans="1:20" ht="14.45" x14ac:dyDescent="0.3">
      <c r="A3013" s="9">
        <v>5</v>
      </c>
      <c r="B3013" s="9" t="s">
        <v>10</v>
      </c>
      <c r="C3013" s="9" t="s">
        <v>820</v>
      </c>
      <c r="D3013" s="9" t="s">
        <v>228</v>
      </c>
      <c r="E3013" s="9" t="s">
        <v>223</v>
      </c>
      <c r="F3013" s="9" t="s">
        <v>5</v>
      </c>
      <c r="G3013" s="9" t="s">
        <v>76</v>
      </c>
      <c r="H3013" s="9" t="s">
        <v>2</v>
      </c>
      <c r="I3013" s="9">
        <v>14</v>
      </c>
      <c r="J3013" s="9" t="s">
        <v>8</v>
      </c>
      <c r="K3013" s="9" t="s">
        <v>7</v>
      </c>
      <c r="L3013" s="9" t="s">
        <v>46</v>
      </c>
      <c r="M3013" s="9">
        <v>34891</v>
      </c>
      <c r="N3013" s="17" t="str">
        <f t="shared" si="291"/>
        <v>6_30-35</v>
      </c>
      <c r="O3013" s="17" t="str">
        <f t="shared" si="292"/>
        <v>3_30-40</v>
      </c>
      <c r="P3013" s="17" t="str">
        <f t="shared" si="293"/>
        <v>03_30-40</v>
      </c>
      <c r="Q3013" s="9" t="s">
        <v>1076</v>
      </c>
      <c r="R3013" s="9" t="s">
        <v>1137</v>
      </c>
      <c r="S3013" s="9">
        <f t="shared" si="295"/>
        <v>174455</v>
      </c>
      <c r="T3013" s="9">
        <f t="shared" si="294"/>
        <v>2364</v>
      </c>
    </row>
    <row r="3014" spans="1:20" ht="14.45" x14ac:dyDescent="0.3">
      <c r="A3014" s="9">
        <v>4</v>
      </c>
      <c r="B3014" s="9" t="s">
        <v>10</v>
      </c>
      <c r="C3014" s="9" t="s">
        <v>673</v>
      </c>
      <c r="D3014" s="9" t="s">
        <v>228</v>
      </c>
      <c r="E3014" s="9" t="s">
        <v>223</v>
      </c>
      <c r="F3014" s="9" t="s">
        <v>5</v>
      </c>
      <c r="G3014" s="9" t="s">
        <v>518</v>
      </c>
      <c r="H3014" s="9" t="s">
        <v>646</v>
      </c>
      <c r="I3014" s="9">
        <v>14</v>
      </c>
      <c r="J3014" s="9" t="s">
        <v>8</v>
      </c>
      <c r="K3014" s="9" t="s">
        <v>7</v>
      </c>
      <c r="L3014" s="9" t="s">
        <v>50</v>
      </c>
      <c r="M3014" s="9">
        <v>63325</v>
      </c>
      <c r="N3014" s="17" t="str">
        <f t="shared" si="291"/>
        <v>12_60-65</v>
      </c>
      <c r="O3014" s="17" t="str">
        <f t="shared" si="292"/>
        <v>6_60-70</v>
      </c>
      <c r="P3014" s="17" t="str">
        <f t="shared" si="293"/>
        <v>06_60-70</v>
      </c>
      <c r="Q3014" s="9" t="s">
        <v>1076</v>
      </c>
      <c r="R3014" s="9" t="s">
        <v>1137</v>
      </c>
      <c r="S3014" s="9">
        <f t="shared" si="295"/>
        <v>253300</v>
      </c>
      <c r="T3014" s="9">
        <f t="shared" si="294"/>
        <v>3432</v>
      </c>
    </row>
    <row r="3015" spans="1:20" ht="14.45" x14ac:dyDescent="0.3">
      <c r="A3015" s="9">
        <v>176</v>
      </c>
      <c r="B3015" s="9" t="s">
        <v>10</v>
      </c>
      <c r="C3015" s="9" t="s">
        <v>674</v>
      </c>
      <c r="D3015" s="9" t="s">
        <v>228</v>
      </c>
      <c r="E3015" s="9" t="s">
        <v>223</v>
      </c>
      <c r="F3015" s="9" t="s">
        <v>5</v>
      </c>
      <c r="G3015" s="9" t="s">
        <v>182</v>
      </c>
      <c r="H3015" s="9" t="s">
        <v>2</v>
      </c>
      <c r="I3015" s="9">
        <v>14</v>
      </c>
      <c r="J3015" s="9" t="s">
        <v>8</v>
      </c>
      <c r="L3015" s="9" t="s">
        <v>50</v>
      </c>
      <c r="M3015" s="9">
        <v>47412</v>
      </c>
      <c r="N3015" s="17" t="str">
        <f t="shared" si="291"/>
        <v>9_45-50</v>
      </c>
      <c r="O3015" s="17" t="str">
        <f t="shared" si="292"/>
        <v>4_40-50</v>
      </c>
      <c r="P3015" s="17" t="str">
        <f t="shared" si="293"/>
        <v>04_40-50</v>
      </c>
      <c r="Q3015" s="9" t="s">
        <v>1076</v>
      </c>
      <c r="R3015" s="9" t="s">
        <v>1137</v>
      </c>
      <c r="S3015" s="9">
        <f t="shared" si="295"/>
        <v>8344512</v>
      </c>
      <c r="T3015" s="9">
        <f t="shared" si="294"/>
        <v>113069</v>
      </c>
    </row>
    <row r="3016" spans="1:20" ht="14.45" x14ac:dyDescent="0.3">
      <c r="A3016" s="9">
        <v>219</v>
      </c>
      <c r="B3016" s="9" t="s">
        <v>10</v>
      </c>
      <c r="C3016" s="9" t="s">
        <v>1092</v>
      </c>
      <c r="D3016" s="9" t="s">
        <v>228</v>
      </c>
      <c r="E3016" s="9" t="s">
        <v>223</v>
      </c>
      <c r="F3016" s="9" t="s">
        <v>1</v>
      </c>
      <c r="G3016" s="9" t="s">
        <v>303</v>
      </c>
      <c r="H3016" s="9" t="s">
        <v>2</v>
      </c>
      <c r="I3016" s="9">
        <v>14</v>
      </c>
      <c r="J3016" s="9" t="s">
        <v>8</v>
      </c>
      <c r="L3016" s="9" t="s">
        <v>50</v>
      </c>
      <c r="M3016" s="9">
        <v>50236</v>
      </c>
      <c r="N3016" s="17" t="str">
        <f t="shared" si="291"/>
        <v>10_50-55</v>
      </c>
      <c r="O3016" s="17" t="str">
        <f t="shared" si="292"/>
        <v>5_50-60</v>
      </c>
      <c r="P3016" s="17" t="str">
        <f t="shared" si="293"/>
        <v>05_50-60</v>
      </c>
      <c r="Q3016" s="9" t="s">
        <v>1076</v>
      </c>
      <c r="R3016" s="9" t="s">
        <v>1137</v>
      </c>
      <c r="S3016" s="9">
        <f t="shared" si="295"/>
        <v>11001684</v>
      </c>
      <c r="T3016" s="9">
        <f t="shared" si="294"/>
        <v>149074</v>
      </c>
    </row>
    <row r="3017" spans="1:20" ht="14.45" x14ac:dyDescent="0.3">
      <c r="A3017" s="9">
        <v>8</v>
      </c>
      <c r="B3017" s="9" t="s">
        <v>10</v>
      </c>
      <c r="C3017" s="9" t="s">
        <v>675</v>
      </c>
      <c r="D3017" s="9" t="s">
        <v>228</v>
      </c>
      <c r="E3017" s="9" t="s">
        <v>223</v>
      </c>
      <c r="F3017" s="9" t="s">
        <v>1</v>
      </c>
      <c r="G3017" s="9" t="s">
        <v>303</v>
      </c>
      <c r="H3017" s="9" t="s">
        <v>2</v>
      </c>
      <c r="I3017" s="9">
        <v>14</v>
      </c>
      <c r="J3017" s="9" t="s">
        <v>8</v>
      </c>
      <c r="L3017" s="9" t="s">
        <v>50</v>
      </c>
      <c r="M3017" s="9">
        <v>52362</v>
      </c>
      <c r="N3017" s="17" t="str">
        <f t="shared" si="291"/>
        <v>10_50-55</v>
      </c>
      <c r="O3017" s="17" t="str">
        <f t="shared" si="292"/>
        <v>5_50-60</v>
      </c>
      <c r="P3017" s="17" t="str">
        <f t="shared" si="293"/>
        <v>05_50-60</v>
      </c>
      <c r="Q3017" s="9" t="s">
        <v>1076</v>
      </c>
      <c r="R3017" s="9" t="s">
        <v>1137</v>
      </c>
      <c r="S3017" s="9">
        <f t="shared" si="295"/>
        <v>418896</v>
      </c>
      <c r="T3017" s="9">
        <f t="shared" si="294"/>
        <v>5676</v>
      </c>
    </row>
    <row r="3018" spans="1:20" ht="14.45" x14ac:dyDescent="0.3">
      <c r="A3018" s="9">
        <v>1973</v>
      </c>
      <c r="B3018" s="9" t="s">
        <v>10</v>
      </c>
      <c r="C3018" s="9" t="s">
        <v>676</v>
      </c>
      <c r="D3018" s="9" t="s">
        <v>224</v>
      </c>
      <c r="E3018" s="9" t="s">
        <v>223</v>
      </c>
      <c r="F3018" s="9" t="s">
        <v>1</v>
      </c>
      <c r="G3018" s="9" t="s">
        <v>303</v>
      </c>
      <c r="H3018" s="9" t="s">
        <v>2</v>
      </c>
      <c r="I3018" s="9">
        <v>15</v>
      </c>
      <c r="J3018" s="9" t="s">
        <v>8</v>
      </c>
      <c r="L3018" s="9" t="s">
        <v>50</v>
      </c>
      <c r="M3018" s="9">
        <v>50437</v>
      </c>
      <c r="N3018" s="17" t="str">
        <f t="shared" si="291"/>
        <v>10_50-55</v>
      </c>
      <c r="O3018" s="17" t="str">
        <f t="shared" si="292"/>
        <v>5_50-60</v>
      </c>
      <c r="P3018" s="17" t="str">
        <f t="shared" si="293"/>
        <v>05_50-60</v>
      </c>
      <c r="Q3018" s="9" t="s">
        <v>1076</v>
      </c>
      <c r="R3018" s="9" t="s">
        <v>1137</v>
      </c>
      <c r="S3018" s="9">
        <f t="shared" si="295"/>
        <v>99512201</v>
      </c>
      <c r="T3018" s="9">
        <f t="shared" si="294"/>
        <v>1348404</v>
      </c>
    </row>
    <row r="3019" spans="1:20" ht="14.45" x14ac:dyDescent="0.3">
      <c r="A3019" s="9">
        <v>228</v>
      </c>
      <c r="B3019" s="9" t="s">
        <v>10</v>
      </c>
      <c r="C3019" s="9" t="s">
        <v>1013</v>
      </c>
      <c r="D3019" s="9" t="s">
        <v>224</v>
      </c>
      <c r="E3019" s="9" t="s">
        <v>223</v>
      </c>
      <c r="F3019" s="9" t="s">
        <v>1</v>
      </c>
      <c r="G3019" s="9" t="s">
        <v>823</v>
      </c>
      <c r="H3019" s="9" t="s">
        <v>2</v>
      </c>
      <c r="I3019" s="9">
        <v>15</v>
      </c>
      <c r="J3019" s="9" t="s">
        <v>8</v>
      </c>
      <c r="L3019" s="9" t="s">
        <v>50</v>
      </c>
      <c r="M3019" s="9">
        <v>53266</v>
      </c>
      <c r="N3019" s="17" t="str">
        <f t="shared" si="291"/>
        <v>10_50-55</v>
      </c>
      <c r="O3019" s="17" t="str">
        <f t="shared" si="292"/>
        <v>5_50-60</v>
      </c>
      <c r="P3019" s="17" t="str">
        <f t="shared" si="293"/>
        <v>05_50-60</v>
      </c>
      <c r="Q3019" s="9" t="s">
        <v>1076</v>
      </c>
      <c r="R3019" s="9" t="s">
        <v>1137</v>
      </c>
      <c r="S3019" s="9">
        <f t="shared" si="295"/>
        <v>12144648</v>
      </c>
      <c r="T3019" s="9">
        <f t="shared" si="294"/>
        <v>164562</v>
      </c>
    </row>
    <row r="3020" spans="1:20" ht="14.45" x14ac:dyDescent="0.3">
      <c r="A3020" s="9">
        <v>68</v>
      </c>
      <c r="B3020" s="9" t="s">
        <v>10</v>
      </c>
      <c r="C3020" s="9" t="s">
        <v>395</v>
      </c>
      <c r="D3020" s="9" t="s">
        <v>224</v>
      </c>
      <c r="E3020" s="9" t="s">
        <v>223</v>
      </c>
      <c r="F3020" s="9" t="s">
        <v>1</v>
      </c>
      <c r="G3020" s="9" t="s">
        <v>303</v>
      </c>
      <c r="H3020" s="9" t="s">
        <v>2</v>
      </c>
      <c r="I3020" s="9">
        <v>15</v>
      </c>
      <c r="J3020" s="9" t="s">
        <v>8</v>
      </c>
      <c r="L3020" s="9" t="s">
        <v>50</v>
      </c>
      <c r="M3020" s="9">
        <v>57702</v>
      </c>
      <c r="N3020" s="17" t="str">
        <f t="shared" si="291"/>
        <v>11_55-60</v>
      </c>
      <c r="O3020" s="17" t="str">
        <f t="shared" si="292"/>
        <v>5_50-60</v>
      </c>
      <c r="P3020" s="17" t="str">
        <f t="shared" si="293"/>
        <v>05_50-60</v>
      </c>
      <c r="Q3020" s="9" t="s">
        <v>1076</v>
      </c>
      <c r="R3020" s="9" t="s">
        <v>1137</v>
      </c>
      <c r="S3020" s="9">
        <f t="shared" si="295"/>
        <v>3923736</v>
      </c>
      <c r="T3020" s="9">
        <f t="shared" si="294"/>
        <v>53167</v>
      </c>
    </row>
    <row r="3021" spans="1:20" ht="14.45" x14ac:dyDescent="0.3">
      <c r="A3021" s="9">
        <v>1427</v>
      </c>
      <c r="B3021" s="9" t="s">
        <v>10</v>
      </c>
      <c r="C3021" s="9" t="s">
        <v>678</v>
      </c>
      <c r="D3021" s="9" t="s">
        <v>222</v>
      </c>
      <c r="E3021" s="9" t="s">
        <v>223</v>
      </c>
      <c r="F3021" s="9" t="s">
        <v>5</v>
      </c>
      <c r="G3021" s="9" t="s">
        <v>518</v>
      </c>
      <c r="H3021" s="9" t="s">
        <v>1014</v>
      </c>
      <c r="I3021" s="9">
        <v>15</v>
      </c>
      <c r="J3021" s="9" t="s">
        <v>8</v>
      </c>
      <c r="L3021" s="9" t="s">
        <v>50</v>
      </c>
      <c r="M3021" s="9">
        <v>70236</v>
      </c>
      <c r="N3021" s="17" t="str">
        <f t="shared" si="291"/>
        <v>14_70-75</v>
      </c>
      <c r="O3021" s="17" t="str">
        <f t="shared" si="292"/>
        <v>7_70-80</v>
      </c>
      <c r="P3021" s="17" t="str">
        <f t="shared" si="293"/>
        <v>07_70-80</v>
      </c>
      <c r="Q3021" s="9" t="s">
        <v>1076</v>
      </c>
      <c r="R3021" s="9" t="s">
        <v>1137</v>
      </c>
      <c r="S3021" s="9">
        <f t="shared" si="295"/>
        <v>100226772</v>
      </c>
      <c r="T3021" s="9">
        <f t="shared" si="294"/>
        <v>1358086</v>
      </c>
    </row>
    <row r="3022" spans="1:20" ht="14.45" x14ac:dyDescent="0.3">
      <c r="A3022" s="9">
        <v>358</v>
      </c>
      <c r="B3022" s="9" t="s">
        <v>10</v>
      </c>
      <c r="C3022" s="9" t="s">
        <v>1015</v>
      </c>
      <c r="D3022" s="9" t="s">
        <v>228</v>
      </c>
      <c r="E3022" s="9" t="s">
        <v>223</v>
      </c>
      <c r="F3022" s="9" t="s">
        <v>5</v>
      </c>
      <c r="G3022" s="9" t="s">
        <v>518</v>
      </c>
      <c r="H3022" s="9" t="s">
        <v>2</v>
      </c>
      <c r="I3022" s="9">
        <v>13</v>
      </c>
      <c r="J3022" s="9" t="s">
        <v>8</v>
      </c>
      <c r="L3022" s="9" t="s">
        <v>50</v>
      </c>
      <c r="M3022" s="9">
        <v>72122</v>
      </c>
      <c r="N3022" s="17" t="str">
        <f t="shared" si="291"/>
        <v>14_70-75</v>
      </c>
      <c r="O3022" s="17" t="str">
        <f t="shared" si="292"/>
        <v>7_70-80</v>
      </c>
      <c r="P3022" s="17" t="str">
        <f t="shared" si="293"/>
        <v>07_70-80</v>
      </c>
      <c r="Q3022" s="9" t="s">
        <v>1076</v>
      </c>
      <c r="R3022" s="9" t="s">
        <v>1137</v>
      </c>
      <c r="S3022" s="9">
        <f t="shared" si="295"/>
        <v>25819676</v>
      </c>
      <c r="T3022" s="9">
        <f t="shared" si="294"/>
        <v>349860</v>
      </c>
    </row>
    <row r="3023" spans="1:20" ht="14.45" x14ac:dyDescent="0.3">
      <c r="A3023" s="9">
        <v>80</v>
      </c>
      <c r="B3023" s="9" t="s">
        <v>10</v>
      </c>
      <c r="C3023" s="9" t="s">
        <v>679</v>
      </c>
      <c r="D3023" s="9" t="s">
        <v>228</v>
      </c>
      <c r="E3023" s="9" t="s">
        <v>223</v>
      </c>
      <c r="F3023" s="9" t="s">
        <v>5</v>
      </c>
      <c r="G3023" s="9" t="s">
        <v>518</v>
      </c>
      <c r="H3023" s="9" t="s">
        <v>2</v>
      </c>
      <c r="I3023" s="9">
        <v>14</v>
      </c>
      <c r="J3023" s="9" t="s">
        <v>8</v>
      </c>
      <c r="L3023" s="9" t="s">
        <v>50</v>
      </c>
      <c r="M3023" s="9">
        <v>80147</v>
      </c>
      <c r="N3023" s="17" t="str">
        <f t="shared" si="291"/>
        <v>16_80-85</v>
      </c>
      <c r="O3023" s="17" t="str">
        <f t="shared" si="292"/>
        <v>8_80-90</v>
      </c>
      <c r="P3023" s="17" t="str">
        <f t="shared" si="293"/>
        <v>08_80&gt;</v>
      </c>
      <c r="Q3023" s="9" t="s">
        <v>1076</v>
      </c>
      <c r="R3023" s="9" t="s">
        <v>1137</v>
      </c>
      <c r="S3023" s="9">
        <f t="shared" si="295"/>
        <v>6411760</v>
      </c>
      <c r="T3023" s="9">
        <f t="shared" si="294"/>
        <v>86880</v>
      </c>
    </row>
    <row r="3024" spans="1:20" ht="14.45" x14ac:dyDescent="0.3">
      <c r="A3024" s="9">
        <v>185</v>
      </c>
      <c r="B3024" s="9" t="s">
        <v>10</v>
      </c>
      <c r="C3024" s="9" t="s">
        <v>681</v>
      </c>
      <c r="D3024" s="9" t="s">
        <v>228</v>
      </c>
      <c r="E3024" s="9" t="s">
        <v>223</v>
      </c>
      <c r="F3024" s="9" t="s">
        <v>5</v>
      </c>
      <c r="G3024" s="9" t="s">
        <v>518</v>
      </c>
      <c r="H3024" s="9" t="s">
        <v>2</v>
      </c>
      <c r="I3024" s="9">
        <v>14</v>
      </c>
      <c r="J3024" s="9" t="s">
        <v>8</v>
      </c>
      <c r="L3024" s="9" t="s">
        <v>50</v>
      </c>
      <c r="M3024" s="9">
        <v>68867</v>
      </c>
      <c r="N3024" s="17" t="str">
        <f t="shared" si="291"/>
        <v>13_65-70</v>
      </c>
      <c r="O3024" s="17" t="str">
        <f t="shared" si="292"/>
        <v>6_60-70</v>
      </c>
      <c r="P3024" s="17" t="str">
        <f t="shared" si="293"/>
        <v>06_60-70</v>
      </c>
      <c r="Q3024" s="9" t="s">
        <v>1076</v>
      </c>
      <c r="R3024" s="9" t="s">
        <v>1137</v>
      </c>
      <c r="S3024" s="9">
        <f t="shared" si="295"/>
        <v>12740395</v>
      </c>
      <c r="T3024" s="9">
        <f t="shared" si="294"/>
        <v>172634</v>
      </c>
    </row>
    <row r="3025" spans="1:20" ht="14.45" x14ac:dyDescent="0.3">
      <c r="A3025" s="9">
        <v>126</v>
      </c>
      <c r="B3025" s="9" t="s">
        <v>10</v>
      </c>
      <c r="C3025" s="9" t="s">
        <v>682</v>
      </c>
      <c r="D3025" s="9" t="s">
        <v>222</v>
      </c>
      <c r="E3025" s="9" t="s">
        <v>223</v>
      </c>
      <c r="F3025" s="9" t="s">
        <v>1</v>
      </c>
      <c r="G3025" s="9" t="s">
        <v>97</v>
      </c>
      <c r="H3025" s="9" t="s">
        <v>129</v>
      </c>
      <c r="I3025" s="9">
        <v>15</v>
      </c>
      <c r="J3025" s="9" t="s">
        <v>4</v>
      </c>
      <c r="L3025" s="9" t="s">
        <v>50</v>
      </c>
      <c r="M3025" s="9">
        <v>42635</v>
      </c>
      <c r="N3025" s="17" t="str">
        <f t="shared" si="291"/>
        <v>8_40-45</v>
      </c>
      <c r="O3025" s="17" t="str">
        <f t="shared" si="292"/>
        <v>4_40-50</v>
      </c>
      <c r="P3025" s="17" t="str">
        <f t="shared" si="293"/>
        <v>04_40-50</v>
      </c>
      <c r="Q3025" s="9" t="s">
        <v>1076</v>
      </c>
      <c r="R3025" s="9" t="s">
        <v>1137</v>
      </c>
      <c r="S3025" s="9">
        <f t="shared" si="295"/>
        <v>5372010</v>
      </c>
      <c r="T3025" s="9">
        <f t="shared" si="294"/>
        <v>72791</v>
      </c>
    </row>
    <row r="3026" spans="1:20" ht="14.45" x14ac:dyDescent="0.3">
      <c r="A3026" s="9">
        <v>164</v>
      </c>
      <c r="B3026" s="9" t="s">
        <v>10</v>
      </c>
      <c r="C3026" s="9" t="s">
        <v>683</v>
      </c>
      <c r="D3026" s="9" t="s">
        <v>222</v>
      </c>
      <c r="E3026" s="9" t="s">
        <v>223</v>
      </c>
      <c r="F3026" s="9" t="s">
        <v>5</v>
      </c>
      <c r="G3026" s="9" t="s">
        <v>182</v>
      </c>
      <c r="H3026" s="9" t="s">
        <v>337</v>
      </c>
      <c r="I3026" s="9">
        <v>15</v>
      </c>
      <c r="J3026" s="9" t="s">
        <v>8</v>
      </c>
      <c r="L3026" s="9" t="s">
        <v>50</v>
      </c>
      <c r="M3026" s="9">
        <v>56393</v>
      </c>
      <c r="N3026" s="17" t="str">
        <f t="shared" si="291"/>
        <v>11_55-60</v>
      </c>
      <c r="O3026" s="17" t="str">
        <f t="shared" si="292"/>
        <v>5_50-60</v>
      </c>
      <c r="P3026" s="17" t="str">
        <f t="shared" si="293"/>
        <v>05_50-60</v>
      </c>
      <c r="Q3026" s="9" t="s">
        <v>1076</v>
      </c>
      <c r="R3026" s="9" t="s">
        <v>1137</v>
      </c>
      <c r="S3026" s="9">
        <f t="shared" si="295"/>
        <v>9248452</v>
      </c>
      <c r="T3026" s="9">
        <f t="shared" si="294"/>
        <v>125318</v>
      </c>
    </row>
    <row r="3027" spans="1:20" ht="14.45" x14ac:dyDescent="0.3">
      <c r="A3027" s="9">
        <v>977</v>
      </c>
      <c r="B3027" s="9" t="s">
        <v>10</v>
      </c>
      <c r="C3027" s="9" t="s">
        <v>572</v>
      </c>
      <c r="D3027" s="9" t="s">
        <v>224</v>
      </c>
      <c r="E3027" s="9" t="s">
        <v>223</v>
      </c>
      <c r="F3027" s="9" t="s">
        <v>5</v>
      </c>
      <c r="G3027" s="9" t="s">
        <v>76</v>
      </c>
      <c r="H3027" s="9" t="s">
        <v>2</v>
      </c>
      <c r="I3027" s="9">
        <v>15</v>
      </c>
      <c r="J3027" s="9" t="s">
        <v>8</v>
      </c>
      <c r="L3027" s="9" t="s">
        <v>46</v>
      </c>
      <c r="M3027" s="9">
        <v>33816</v>
      </c>
      <c r="N3027" s="17" t="str">
        <f t="shared" si="291"/>
        <v>6_30-35</v>
      </c>
      <c r="O3027" s="17" t="str">
        <f t="shared" si="292"/>
        <v>3_30-40</v>
      </c>
      <c r="P3027" s="17" t="str">
        <f t="shared" si="293"/>
        <v>03_30-40</v>
      </c>
      <c r="Q3027" s="9" t="s">
        <v>1076</v>
      </c>
      <c r="R3027" s="9" t="s">
        <v>1137</v>
      </c>
      <c r="S3027" s="9">
        <f t="shared" si="295"/>
        <v>33038232</v>
      </c>
      <c r="T3027" s="9">
        <f t="shared" si="294"/>
        <v>447673</v>
      </c>
    </row>
    <row r="3028" spans="1:20" ht="14.45" x14ac:dyDescent="0.3">
      <c r="A3028" s="9">
        <v>1087</v>
      </c>
      <c r="B3028" s="9" t="s">
        <v>10</v>
      </c>
      <c r="C3028" s="9" t="s">
        <v>686</v>
      </c>
      <c r="D3028" s="9" t="s">
        <v>222</v>
      </c>
      <c r="E3028" s="9" t="s">
        <v>223</v>
      </c>
      <c r="F3028" s="9" t="s">
        <v>1</v>
      </c>
      <c r="G3028" s="9" t="s">
        <v>97</v>
      </c>
      <c r="H3028" s="9" t="s">
        <v>687</v>
      </c>
      <c r="I3028" s="9">
        <v>17</v>
      </c>
      <c r="J3028" s="9" t="s">
        <v>12</v>
      </c>
      <c r="L3028" s="9" t="s">
        <v>50</v>
      </c>
      <c r="M3028" s="9">
        <v>47745</v>
      </c>
      <c r="N3028" s="17" t="str">
        <f t="shared" si="291"/>
        <v>9_45-50</v>
      </c>
      <c r="O3028" s="17" t="str">
        <f t="shared" si="292"/>
        <v>4_40-50</v>
      </c>
      <c r="P3028" s="17" t="str">
        <f t="shared" si="293"/>
        <v>04_40-50</v>
      </c>
      <c r="Q3028" s="9" t="s">
        <v>1076</v>
      </c>
      <c r="R3028" s="9" t="s">
        <v>1137</v>
      </c>
      <c r="S3028" s="9">
        <f t="shared" si="295"/>
        <v>51898815</v>
      </c>
      <c r="T3028" s="9">
        <f t="shared" si="294"/>
        <v>703236</v>
      </c>
    </row>
    <row r="3029" spans="1:20" ht="14.45" x14ac:dyDescent="0.3">
      <c r="A3029" s="9">
        <v>210</v>
      </c>
      <c r="B3029" s="9" t="s">
        <v>10</v>
      </c>
      <c r="C3029" s="9" t="s">
        <v>901</v>
      </c>
      <c r="D3029" s="9" t="s">
        <v>222</v>
      </c>
      <c r="E3029" s="9" t="s">
        <v>223</v>
      </c>
      <c r="F3029" s="9" t="s">
        <v>5</v>
      </c>
      <c r="G3029" s="9" t="s">
        <v>93</v>
      </c>
      <c r="H3029" s="9" t="s">
        <v>70</v>
      </c>
      <c r="I3029" s="9">
        <v>17</v>
      </c>
      <c r="J3029" s="9" t="s">
        <v>6</v>
      </c>
      <c r="L3029" s="9" t="s">
        <v>50</v>
      </c>
      <c r="M3029" s="9">
        <v>55323</v>
      </c>
      <c r="N3029" s="17" t="str">
        <f t="shared" si="291"/>
        <v>11_55-60</v>
      </c>
      <c r="O3029" s="17" t="str">
        <f t="shared" si="292"/>
        <v>5_50-60</v>
      </c>
      <c r="P3029" s="17" t="str">
        <f t="shared" si="293"/>
        <v>05_50-60</v>
      </c>
      <c r="Q3029" s="9" t="s">
        <v>1076</v>
      </c>
      <c r="R3029" s="9" t="s">
        <v>1137</v>
      </c>
      <c r="S3029" s="9">
        <f t="shared" si="295"/>
        <v>11617830</v>
      </c>
      <c r="T3029" s="9">
        <f t="shared" si="294"/>
        <v>157423</v>
      </c>
    </row>
    <row r="3030" spans="1:20" ht="14.45" x14ac:dyDescent="0.3">
      <c r="A3030" s="9">
        <v>416</v>
      </c>
      <c r="B3030" s="9" t="s">
        <v>10</v>
      </c>
      <c r="C3030" s="9" t="s">
        <v>974</v>
      </c>
      <c r="D3030" s="9" t="s">
        <v>224</v>
      </c>
      <c r="E3030" s="9" t="s">
        <v>223</v>
      </c>
      <c r="F3030" s="9" t="s">
        <v>5</v>
      </c>
      <c r="G3030" s="9" t="s">
        <v>182</v>
      </c>
      <c r="H3030" s="9" t="s">
        <v>2</v>
      </c>
      <c r="I3030" s="9">
        <v>17</v>
      </c>
      <c r="J3030" s="9" t="s">
        <v>8</v>
      </c>
      <c r="L3030" s="9" t="s">
        <v>50</v>
      </c>
      <c r="M3030" s="9">
        <v>47649</v>
      </c>
      <c r="N3030" s="17" t="str">
        <f t="shared" si="291"/>
        <v>9_45-50</v>
      </c>
      <c r="O3030" s="17" t="str">
        <f t="shared" si="292"/>
        <v>4_40-50</v>
      </c>
      <c r="P3030" s="17" t="str">
        <f t="shared" si="293"/>
        <v>04_40-50</v>
      </c>
      <c r="Q3030" s="9" t="s">
        <v>1076</v>
      </c>
      <c r="R3030" s="9" t="s">
        <v>1137</v>
      </c>
      <c r="S3030" s="9">
        <f t="shared" si="295"/>
        <v>19821984</v>
      </c>
      <c r="T3030" s="9">
        <f t="shared" si="294"/>
        <v>268591</v>
      </c>
    </row>
    <row r="3031" spans="1:20" ht="14.45" x14ac:dyDescent="0.3">
      <c r="A3031" s="9">
        <v>89</v>
      </c>
      <c r="B3031" s="9" t="s">
        <v>10</v>
      </c>
      <c r="C3031" s="9" t="s">
        <v>612</v>
      </c>
      <c r="D3031" s="9" t="s">
        <v>228</v>
      </c>
      <c r="E3031" s="9" t="s">
        <v>223</v>
      </c>
      <c r="F3031" s="9" t="s">
        <v>5</v>
      </c>
      <c r="G3031" s="9" t="s">
        <v>518</v>
      </c>
      <c r="H3031" s="9" t="s">
        <v>555</v>
      </c>
      <c r="I3031" s="9">
        <v>14</v>
      </c>
      <c r="J3031" s="9" t="s">
        <v>180</v>
      </c>
      <c r="K3031" s="9" t="s">
        <v>7</v>
      </c>
      <c r="L3031" s="9" t="s">
        <v>50</v>
      </c>
      <c r="M3031" s="9">
        <v>128240</v>
      </c>
      <c r="N3031" s="17" t="str">
        <f t="shared" si="291"/>
        <v>25_125-130</v>
      </c>
      <c r="O3031" s="17" t="str">
        <f t="shared" si="292"/>
        <v>12_120-130</v>
      </c>
      <c r="P3031" s="17" t="str">
        <f t="shared" si="293"/>
        <v>08_80&gt;</v>
      </c>
      <c r="Q3031" s="9" t="s">
        <v>1076</v>
      </c>
      <c r="R3031" s="9" t="s">
        <v>1137</v>
      </c>
      <c r="S3031" s="9">
        <f t="shared" si="295"/>
        <v>11413360</v>
      </c>
      <c r="T3031" s="9">
        <f t="shared" si="294"/>
        <v>154653</v>
      </c>
    </row>
    <row r="3032" spans="1:20" ht="14.45" x14ac:dyDescent="0.3">
      <c r="A3032" s="9">
        <v>41</v>
      </c>
      <c r="B3032" s="9" t="s">
        <v>10</v>
      </c>
      <c r="C3032" s="9" t="s">
        <v>544</v>
      </c>
      <c r="D3032" s="9" t="s">
        <v>228</v>
      </c>
      <c r="E3032" s="9" t="s">
        <v>223</v>
      </c>
      <c r="F3032" s="9" t="s">
        <v>5</v>
      </c>
      <c r="G3032" s="9" t="s">
        <v>518</v>
      </c>
      <c r="H3032" s="9" t="s">
        <v>2</v>
      </c>
      <c r="I3032" s="9">
        <v>13</v>
      </c>
      <c r="J3032" s="9" t="s">
        <v>8</v>
      </c>
      <c r="K3032" s="9" t="s">
        <v>7</v>
      </c>
      <c r="L3032" s="9" t="s">
        <v>50</v>
      </c>
      <c r="M3032" s="9">
        <v>90518</v>
      </c>
      <c r="N3032" s="17" t="str">
        <f t="shared" si="291"/>
        <v>18_90-95</v>
      </c>
      <c r="O3032" s="17" t="str">
        <f t="shared" si="292"/>
        <v>9_90-100</v>
      </c>
      <c r="P3032" s="17" t="str">
        <f t="shared" si="293"/>
        <v>08_80&gt;</v>
      </c>
      <c r="Q3032" s="9" t="s">
        <v>1076</v>
      </c>
      <c r="R3032" s="9" t="s">
        <v>1137</v>
      </c>
      <c r="S3032" s="9">
        <f t="shared" si="295"/>
        <v>3711238</v>
      </c>
      <c r="T3032" s="9">
        <f t="shared" si="294"/>
        <v>50288</v>
      </c>
    </row>
    <row r="3033" spans="1:20" ht="14.45" x14ac:dyDescent="0.3">
      <c r="A3033" s="9">
        <v>16</v>
      </c>
      <c r="B3033" s="9" t="s">
        <v>10</v>
      </c>
      <c r="C3033" s="9" t="s">
        <v>688</v>
      </c>
      <c r="D3033" s="9" t="s">
        <v>225</v>
      </c>
      <c r="E3033" s="9" t="s">
        <v>223</v>
      </c>
      <c r="F3033" s="9" t="s">
        <v>5</v>
      </c>
      <c r="G3033" s="9" t="s">
        <v>350</v>
      </c>
      <c r="H3033" s="9" t="s">
        <v>98</v>
      </c>
      <c r="I3033" s="9">
        <v>15</v>
      </c>
      <c r="J3033" s="9" t="s">
        <v>689</v>
      </c>
      <c r="K3033" s="9" t="s">
        <v>7</v>
      </c>
      <c r="L3033" s="9" t="s">
        <v>50</v>
      </c>
      <c r="M3033" s="9">
        <v>221800</v>
      </c>
      <c r="N3033" s="17" t="str">
        <f t="shared" si="291"/>
        <v>44_220-225</v>
      </c>
      <c r="O3033" s="17" t="str">
        <f t="shared" si="292"/>
        <v>22_220-230</v>
      </c>
      <c r="P3033" s="17" t="str">
        <f t="shared" si="293"/>
        <v>08_80&gt;</v>
      </c>
      <c r="Q3033" s="9" t="s">
        <v>1076</v>
      </c>
      <c r="R3033" s="9" t="s">
        <v>1137</v>
      </c>
      <c r="S3033" s="9">
        <f t="shared" si="295"/>
        <v>3548800</v>
      </c>
      <c r="T3033" s="9">
        <f t="shared" si="294"/>
        <v>48087</v>
      </c>
    </row>
    <row r="3034" spans="1:20" ht="14.45" x14ac:dyDescent="0.3">
      <c r="A3034" s="9">
        <v>4</v>
      </c>
      <c r="B3034" s="9" t="s">
        <v>10</v>
      </c>
      <c r="C3034" s="9" t="s">
        <v>822</v>
      </c>
      <c r="D3034" s="9" t="s">
        <v>228</v>
      </c>
      <c r="E3034" s="9" t="s">
        <v>223</v>
      </c>
      <c r="F3034" s="9" t="s">
        <v>1</v>
      </c>
      <c r="G3034" s="9" t="s">
        <v>823</v>
      </c>
      <c r="H3034" s="9" t="s">
        <v>2</v>
      </c>
      <c r="I3034" s="9">
        <v>13</v>
      </c>
      <c r="J3034" s="9" t="s">
        <v>8</v>
      </c>
      <c r="L3034" s="9" t="s">
        <v>50</v>
      </c>
      <c r="M3034" s="9">
        <v>74990</v>
      </c>
      <c r="N3034" s="17" t="str">
        <f t="shared" si="291"/>
        <v>14_70-75</v>
      </c>
      <c r="O3034" s="17" t="str">
        <f t="shared" si="292"/>
        <v>7_70-80</v>
      </c>
      <c r="P3034" s="17" t="str">
        <f t="shared" si="293"/>
        <v>07_70-80</v>
      </c>
      <c r="Q3034" s="9" t="s">
        <v>1076</v>
      </c>
      <c r="R3034" s="9" t="s">
        <v>1137</v>
      </c>
      <c r="S3034" s="9">
        <f t="shared" si="295"/>
        <v>299960</v>
      </c>
      <c r="T3034" s="9">
        <f t="shared" si="294"/>
        <v>4064</v>
      </c>
    </row>
    <row r="3035" spans="1:20" ht="14.45" x14ac:dyDescent="0.3">
      <c r="A3035" s="9">
        <v>50</v>
      </c>
      <c r="B3035" s="9" t="s">
        <v>10</v>
      </c>
      <c r="C3035" s="9" t="s">
        <v>1016</v>
      </c>
      <c r="D3035" s="9" t="s">
        <v>228</v>
      </c>
      <c r="E3035" s="9" t="s">
        <v>223</v>
      </c>
      <c r="F3035" s="9" t="s">
        <v>1</v>
      </c>
      <c r="G3035" s="9" t="s">
        <v>303</v>
      </c>
      <c r="H3035" s="9" t="s">
        <v>398</v>
      </c>
      <c r="I3035" s="9">
        <v>14</v>
      </c>
      <c r="J3035" s="9" t="s">
        <v>8</v>
      </c>
      <c r="L3035" s="9" t="s">
        <v>50</v>
      </c>
      <c r="M3035" s="9">
        <v>67622</v>
      </c>
      <c r="N3035" s="17" t="str">
        <f t="shared" si="291"/>
        <v>13_65-70</v>
      </c>
      <c r="O3035" s="17" t="str">
        <f t="shared" si="292"/>
        <v>6_60-70</v>
      </c>
      <c r="P3035" s="17" t="str">
        <f t="shared" si="293"/>
        <v>06_60-70</v>
      </c>
      <c r="Q3035" s="9" t="s">
        <v>1076</v>
      </c>
      <c r="R3035" s="9" t="s">
        <v>1137</v>
      </c>
      <c r="S3035" s="9">
        <f t="shared" si="295"/>
        <v>3381100</v>
      </c>
      <c r="T3035" s="9">
        <f t="shared" si="294"/>
        <v>45814</v>
      </c>
    </row>
    <row r="3036" spans="1:20" ht="14.45" x14ac:dyDescent="0.3">
      <c r="A3036" s="9">
        <v>201</v>
      </c>
      <c r="B3036" s="9" t="s">
        <v>10</v>
      </c>
      <c r="C3036" s="9" t="s">
        <v>546</v>
      </c>
      <c r="D3036" s="9" t="s">
        <v>228</v>
      </c>
      <c r="E3036" s="9" t="s">
        <v>223</v>
      </c>
      <c r="F3036" s="9" t="s">
        <v>5</v>
      </c>
      <c r="G3036" s="9" t="s">
        <v>518</v>
      </c>
      <c r="H3036" s="9" t="s">
        <v>2</v>
      </c>
      <c r="I3036" s="9">
        <v>13</v>
      </c>
      <c r="J3036" s="9" t="s">
        <v>8</v>
      </c>
      <c r="L3036" s="9" t="s">
        <v>50</v>
      </c>
      <c r="M3036" s="9">
        <v>76340</v>
      </c>
      <c r="N3036" s="17" t="str">
        <f t="shared" si="291"/>
        <v>15_75-80</v>
      </c>
      <c r="O3036" s="17" t="str">
        <f t="shared" si="292"/>
        <v>7_70-80</v>
      </c>
      <c r="P3036" s="17" t="str">
        <f t="shared" si="293"/>
        <v>07_70-80</v>
      </c>
      <c r="Q3036" s="9" t="s">
        <v>1076</v>
      </c>
      <c r="R3036" s="9" t="s">
        <v>1137</v>
      </c>
      <c r="S3036" s="9">
        <f t="shared" si="295"/>
        <v>15344340</v>
      </c>
      <c r="T3036" s="9">
        <f t="shared" si="294"/>
        <v>207918</v>
      </c>
    </row>
    <row r="3037" spans="1:20" ht="14.45" x14ac:dyDescent="0.3">
      <c r="A3037" s="9">
        <v>721</v>
      </c>
      <c r="B3037" s="9" t="s">
        <v>10</v>
      </c>
      <c r="C3037" s="9" t="s">
        <v>517</v>
      </c>
      <c r="D3037" s="9" t="s">
        <v>228</v>
      </c>
      <c r="E3037" s="9" t="s">
        <v>223</v>
      </c>
      <c r="F3037" s="9" t="s">
        <v>5</v>
      </c>
      <c r="G3037" s="9" t="s">
        <v>518</v>
      </c>
      <c r="H3037" s="9" t="s">
        <v>2</v>
      </c>
      <c r="I3037" s="9">
        <v>14</v>
      </c>
      <c r="J3037" s="9" t="s">
        <v>8</v>
      </c>
      <c r="L3037" s="9" t="s">
        <v>50</v>
      </c>
      <c r="M3037" s="9">
        <v>77521</v>
      </c>
      <c r="N3037" s="17" t="str">
        <f t="shared" si="291"/>
        <v>15_75-80</v>
      </c>
      <c r="O3037" s="17" t="str">
        <f t="shared" si="292"/>
        <v>7_70-80</v>
      </c>
      <c r="P3037" s="17" t="str">
        <f t="shared" si="293"/>
        <v>07_70-80</v>
      </c>
      <c r="Q3037" s="9" t="s">
        <v>1076</v>
      </c>
      <c r="R3037" s="9" t="s">
        <v>1137</v>
      </c>
      <c r="S3037" s="9">
        <f t="shared" si="295"/>
        <v>55892641</v>
      </c>
      <c r="T3037" s="9">
        <f t="shared" si="294"/>
        <v>757353</v>
      </c>
    </row>
    <row r="3038" spans="1:20" ht="14.45" x14ac:dyDescent="0.3">
      <c r="A3038" s="9">
        <v>189</v>
      </c>
      <c r="B3038" s="9" t="s">
        <v>10</v>
      </c>
      <c r="C3038" s="9" t="s">
        <v>691</v>
      </c>
      <c r="D3038" s="9" t="s">
        <v>228</v>
      </c>
      <c r="E3038" s="9" t="s">
        <v>223</v>
      </c>
      <c r="F3038" s="9" t="s">
        <v>5</v>
      </c>
      <c r="G3038" s="9" t="s">
        <v>182</v>
      </c>
      <c r="H3038" s="9" t="s">
        <v>2</v>
      </c>
      <c r="I3038" s="9">
        <v>14</v>
      </c>
      <c r="J3038" s="9" t="s">
        <v>8</v>
      </c>
      <c r="L3038" s="9" t="s">
        <v>50</v>
      </c>
      <c r="M3038" s="9">
        <v>83217</v>
      </c>
      <c r="N3038" s="17" t="str">
        <f t="shared" si="291"/>
        <v>16_80-85</v>
      </c>
      <c r="O3038" s="17" t="str">
        <f t="shared" si="292"/>
        <v>8_80-90</v>
      </c>
      <c r="P3038" s="17" t="str">
        <f t="shared" si="293"/>
        <v>08_80&gt;</v>
      </c>
      <c r="Q3038" s="9" t="s">
        <v>1076</v>
      </c>
      <c r="R3038" s="9" t="s">
        <v>1137</v>
      </c>
      <c r="S3038" s="9">
        <f t="shared" si="295"/>
        <v>15728013</v>
      </c>
      <c r="T3038" s="9">
        <f t="shared" si="294"/>
        <v>213117</v>
      </c>
    </row>
    <row r="3039" spans="1:20" ht="14.45" x14ac:dyDescent="0.3">
      <c r="A3039" s="9">
        <v>142</v>
      </c>
      <c r="B3039" s="9" t="s">
        <v>10</v>
      </c>
      <c r="C3039" s="9" t="s">
        <v>176</v>
      </c>
      <c r="D3039" s="9" t="s">
        <v>228</v>
      </c>
      <c r="E3039" s="9" t="s">
        <v>223</v>
      </c>
      <c r="F3039" s="9" t="s">
        <v>5</v>
      </c>
      <c r="G3039" s="9" t="s">
        <v>169</v>
      </c>
      <c r="H3039" s="9" t="s">
        <v>107</v>
      </c>
      <c r="I3039" s="9">
        <v>14</v>
      </c>
      <c r="J3039" s="9" t="s">
        <v>8</v>
      </c>
      <c r="L3039" s="9" t="s">
        <v>50</v>
      </c>
      <c r="M3039" s="9">
        <v>90539</v>
      </c>
      <c r="N3039" s="17" t="str">
        <f t="shared" si="291"/>
        <v>18_90-95</v>
      </c>
      <c r="O3039" s="17" t="str">
        <f t="shared" si="292"/>
        <v>9_90-100</v>
      </c>
      <c r="P3039" s="17" t="str">
        <f t="shared" si="293"/>
        <v>08_80&gt;</v>
      </c>
      <c r="Q3039" s="9" t="s">
        <v>1076</v>
      </c>
      <c r="R3039" s="9" t="s">
        <v>1137</v>
      </c>
      <c r="S3039" s="9">
        <f t="shared" si="295"/>
        <v>12856538</v>
      </c>
      <c r="T3039" s="9">
        <f t="shared" si="294"/>
        <v>174208</v>
      </c>
    </row>
    <row r="3040" spans="1:20" ht="14.45" x14ac:dyDescent="0.3">
      <c r="A3040" s="9">
        <v>148</v>
      </c>
      <c r="B3040" s="9" t="s">
        <v>10</v>
      </c>
      <c r="C3040" s="9" t="s">
        <v>574</v>
      </c>
      <c r="D3040" s="9" t="s">
        <v>228</v>
      </c>
      <c r="E3040" s="9" t="s">
        <v>223</v>
      </c>
      <c r="F3040" s="9" t="s">
        <v>5</v>
      </c>
      <c r="G3040" s="9" t="s">
        <v>518</v>
      </c>
      <c r="H3040" s="9" t="s">
        <v>555</v>
      </c>
      <c r="I3040" s="9">
        <v>14</v>
      </c>
      <c r="J3040" s="9" t="s">
        <v>8</v>
      </c>
      <c r="L3040" s="9" t="s">
        <v>50</v>
      </c>
      <c r="M3040" s="9">
        <v>95271</v>
      </c>
      <c r="N3040" s="17" t="str">
        <f t="shared" si="291"/>
        <v>19_95-100</v>
      </c>
      <c r="O3040" s="17" t="str">
        <f t="shared" si="292"/>
        <v>9_90-100</v>
      </c>
      <c r="P3040" s="17" t="str">
        <f t="shared" si="293"/>
        <v>08_80&gt;</v>
      </c>
      <c r="Q3040" s="9" t="s">
        <v>1076</v>
      </c>
      <c r="R3040" s="9" t="s">
        <v>1137</v>
      </c>
      <c r="S3040" s="9">
        <f t="shared" si="295"/>
        <v>14100108</v>
      </c>
      <c r="T3040" s="9">
        <f t="shared" si="294"/>
        <v>191058</v>
      </c>
    </row>
    <row r="3041" spans="1:20" ht="14.45" x14ac:dyDescent="0.3">
      <c r="A3041" s="9">
        <v>961</v>
      </c>
      <c r="B3041" s="9" t="s">
        <v>10</v>
      </c>
      <c r="C3041" s="9" t="s">
        <v>1017</v>
      </c>
      <c r="D3041" s="9" t="s">
        <v>225</v>
      </c>
      <c r="E3041" s="9" t="s">
        <v>223</v>
      </c>
      <c r="F3041" s="9" t="s">
        <v>5</v>
      </c>
      <c r="G3041" s="9" t="s">
        <v>350</v>
      </c>
      <c r="H3041" s="9" t="s">
        <v>1018</v>
      </c>
      <c r="I3041" s="9">
        <v>15</v>
      </c>
      <c r="J3041" s="9" t="s">
        <v>8</v>
      </c>
      <c r="L3041" s="9" t="s">
        <v>50</v>
      </c>
      <c r="M3041" s="9">
        <v>133857</v>
      </c>
      <c r="N3041" s="17" t="str">
        <f t="shared" si="291"/>
        <v>26_130-135</v>
      </c>
      <c r="O3041" s="17" t="str">
        <f t="shared" si="292"/>
        <v>13_130-140</v>
      </c>
      <c r="P3041" s="17" t="str">
        <f t="shared" si="293"/>
        <v>08_80&gt;</v>
      </c>
      <c r="Q3041" s="9" t="s">
        <v>1076</v>
      </c>
      <c r="R3041" s="9" t="s">
        <v>1137</v>
      </c>
      <c r="S3041" s="9">
        <f t="shared" si="295"/>
        <v>128636577</v>
      </c>
      <c r="T3041" s="9">
        <f t="shared" si="294"/>
        <v>1743043</v>
      </c>
    </row>
    <row r="3042" spans="1:20" ht="14.45" x14ac:dyDescent="0.3">
      <c r="A3042" s="9">
        <v>160</v>
      </c>
      <c r="B3042" s="9" t="s">
        <v>10</v>
      </c>
      <c r="C3042" s="9" t="s">
        <v>903</v>
      </c>
      <c r="D3042" s="9" t="s">
        <v>228</v>
      </c>
      <c r="E3042" s="9" t="s">
        <v>223</v>
      </c>
      <c r="F3042" s="9" t="s">
        <v>1</v>
      </c>
      <c r="G3042" s="9" t="s">
        <v>661</v>
      </c>
      <c r="H3042" s="9" t="s">
        <v>784</v>
      </c>
      <c r="I3042" s="9">
        <v>14</v>
      </c>
      <c r="J3042" s="9" t="s">
        <v>49</v>
      </c>
      <c r="L3042" s="9" t="s">
        <v>50</v>
      </c>
      <c r="M3042" s="9">
        <v>139465</v>
      </c>
      <c r="N3042" s="17" t="str">
        <f t="shared" si="291"/>
        <v>27_135-140</v>
      </c>
      <c r="O3042" s="17" t="str">
        <f t="shared" si="292"/>
        <v>13_130-140</v>
      </c>
      <c r="P3042" s="17" t="str">
        <f t="shared" si="293"/>
        <v>08_80&gt;</v>
      </c>
      <c r="Q3042" s="9" t="s">
        <v>1076</v>
      </c>
      <c r="R3042" s="9" t="s">
        <v>1137</v>
      </c>
      <c r="S3042" s="9">
        <f t="shared" si="295"/>
        <v>22314400</v>
      </c>
      <c r="T3042" s="9">
        <f t="shared" si="294"/>
        <v>302363</v>
      </c>
    </row>
    <row r="3043" spans="1:20" ht="14.45" x14ac:dyDescent="0.3">
      <c r="A3043" s="9">
        <v>133</v>
      </c>
      <c r="B3043" s="9" t="s">
        <v>10</v>
      </c>
      <c r="C3043" s="9" t="s">
        <v>904</v>
      </c>
      <c r="D3043" s="9" t="s">
        <v>225</v>
      </c>
      <c r="E3043" s="9" t="s">
        <v>223</v>
      </c>
      <c r="F3043" s="9" t="s">
        <v>1</v>
      </c>
      <c r="G3043" s="9" t="s">
        <v>661</v>
      </c>
      <c r="H3043" s="9" t="s">
        <v>775</v>
      </c>
      <c r="I3043" s="9">
        <v>15</v>
      </c>
      <c r="J3043" s="9" t="s">
        <v>905</v>
      </c>
      <c r="L3043" s="9" t="s">
        <v>50</v>
      </c>
      <c r="M3043" s="9">
        <v>177795</v>
      </c>
      <c r="N3043" s="17" t="str">
        <f t="shared" ref="N3043:N3106" si="296">CONCATENATE(ROUNDDOWN(M3043/5000,0),"_",ROUNDDOWN(M3043/5000,0)*5,"-",ROUNDUP((M3043+1)/5000,0)*5)</f>
        <v>35_175-180</v>
      </c>
      <c r="O3043" s="17" t="str">
        <f t="shared" ref="O3043:O3106" si="297">CONCATENATE(ROUNDDOWN(M3043/10000,0),"_",ROUNDDOWN(M3043/10000,0)*10,"-",ROUNDUP((M3043+1)/10000,0)*10)</f>
        <v>17_170-180</v>
      </c>
      <c r="P3043" s="17" t="str">
        <f t="shared" ref="P3043:P3106" si="298">IF(M3043&lt;20000,"01_&lt;20",IF(M3043&lt;80000,CONCATENATE(IF((ROUNDDOWN(M3043/10000,0)+1)&lt;10,0,),ROUNDDOWN(M3043/10000,0),"_",ROUNDDOWN(M3043/10000,0)*10,"-",ROUNDUP((M3043+1)/10000,0)*10),"08_80&gt;"))</f>
        <v>08_80&gt;</v>
      </c>
      <c r="Q3043" s="9" t="s">
        <v>1076</v>
      </c>
      <c r="R3043" s="9" t="s">
        <v>1137</v>
      </c>
      <c r="S3043" s="9">
        <f t="shared" si="295"/>
        <v>23646735</v>
      </c>
      <c r="T3043" s="9">
        <f t="shared" ref="T3043:T3106" si="299">ROUND(S3043/73.8,0)</f>
        <v>320416</v>
      </c>
    </row>
    <row r="3044" spans="1:20" ht="14.45" x14ac:dyDescent="0.3">
      <c r="A3044" s="9">
        <v>19</v>
      </c>
      <c r="B3044" s="9" t="s">
        <v>13</v>
      </c>
      <c r="C3044" s="9" t="s">
        <v>906</v>
      </c>
      <c r="D3044" s="9" t="s">
        <v>225</v>
      </c>
      <c r="E3044" s="9" t="s">
        <v>223</v>
      </c>
      <c r="F3044" s="9" t="s">
        <v>5</v>
      </c>
      <c r="G3044" s="9" t="s">
        <v>350</v>
      </c>
      <c r="H3044" s="9" t="s">
        <v>342</v>
      </c>
      <c r="I3044" s="9">
        <v>15</v>
      </c>
      <c r="J3044" s="9" t="s">
        <v>52</v>
      </c>
      <c r="L3044" s="9" t="s">
        <v>50</v>
      </c>
      <c r="M3044" s="9">
        <v>250156</v>
      </c>
      <c r="N3044" s="17" t="str">
        <f t="shared" si="296"/>
        <v>50_250-255</v>
      </c>
      <c r="O3044" s="17" t="str">
        <f t="shared" si="297"/>
        <v>25_250-260</v>
      </c>
      <c r="P3044" s="17" t="str">
        <f t="shared" si="298"/>
        <v>08_80&gt;</v>
      </c>
      <c r="Q3044" s="9" t="s">
        <v>1076</v>
      </c>
      <c r="R3044" s="9" t="s">
        <v>1137</v>
      </c>
      <c r="S3044" s="9">
        <f t="shared" si="295"/>
        <v>4752964</v>
      </c>
      <c r="T3044" s="9">
        <f t="shared" si="299"/>
        <v>64403</v>
      </c>
    </row>
    <row r="3045" spans="1:20" ht="14.45" x14ac:dyDescent="0.3">
      <c r="A3045" s="9">
        <v>146</v>
      </c>
      <c r="B3045" s="9" t="s">
        <v>13</v>
      </c>
      <c r="C3045" s="9" t="s">
        <v>1019</v>
      </c>
      <c r="D3045" s="9" t="s">
        <v>225</v>
      </c>
      <c r="E3045" s="9" t="s">
        <v>223</v>
      </c>
      <c r="F3045" s="9" t="s">
        <v>5</v>
      </c>
      <c r="G3045" s="9" t="s">
        <v>350</v>
      </c>
      <c r="H3045" s="9" t="s">
        <v>1093</v>
      </c>
      <c r="I3045" s="9">
        <v>15</v>
      </c>
      <c r="J3045" s="9" t="s">
        <v>8</v>
      </c>
      <c r="L3045" s="9" t="s">
        <v>50</v>
      </c>
      <c r="M3045" s="9">
        <v>112590</v>
      </c>
      <c r="N3045" s="17" t="str">
        <f t="shared" si="296"/>
        <v>22_110-115</v>
      </c>
      <c r="O3045" s="17" t="str">
        <f t="shared" si="297"/>
        <v>11_110-120</v>
      </c>
      <c r="P3045" s="17" t="str">
        <f t="shared" si="298"/>
        <v>08_80&gt;</v>
      </c>
      <c r="Q3045" s="9" t="s">
        <v>1076</v>
      </c>
      <c r="R3045" s="9" t="s">
        <v>1137</v>
      </c>
      <c r="S3045" s="9">
        <f t="shared" si="295"/>
        <v>16438140</v>
      </c>
      <c r="T3045" s="9">
        <f t="shared" si="299"/>
        <v>222739</v>
      </c>
    </row>
    <row r="3046" spans="1:20" ht="14.45" x14ac:dyDescent="0.3">
      <c r="A3046" s="9">
        <v>129</v>
      </c>
      <c r="B3046" s="9" t="s">
        <v>13</v>
      </c>
      <c r="C3046" s="9" t="s">
        <v>1094</v>
      </c>
      <c r="D3046" s="9" t="s">
        <v>225</v>
      </c>
      <c r="E3046" s="9" t="s">
        <v>223</v>
      </c>
      <c r="F3046" s="9" t="s">
        <v>1</v>
      </c>
      <c r="G3046" s="9" t="s">
        <v>661</v>
      </c>
      <c r="H3046" s="9" t="s">
        <v>1089</v>
      </c>
      <c r="I3046" s="9">
        <v>15</v>
      </c>
      <c r="J3046" s="9" t="s">
        <v>8</v>
      </c>
      <c r="L3046" s="9" t="s">
        <v>50</v>
      </c>
      <c r="M3046" s="9">
        <v>119990</v>
      </c>
      <c r="N3046" s="17" t="str">
        <f t="shared" si="296"/>
        <v>23_115-120</v>
      </c>
      <c r="O3046" s="17" t="str">
        <f t="shared" si="297"/>
        <v>11_110-120</v>
      </c>
      <c r="P3046" s="17" t="str">
        <f t="shared" si="298"/>
        <v>08_80&gt;</v>
      </c>
      <c r="Q3046" s="9" t="s">
        <v>1076</v>
      </c>
      <c r="R3046" s="9" t="s">
        <v>1137</v>
      </c>
      <c r="S3046" s="9">
        <f t="shared" si="295"/>
        <v>15478710</v>
      </c>
      <c r="T3046" s="9">
        <f t="shared" si="299"/>
        <v>209739</v>
      </c>
    </row>
    <row r="3047" spans="1:20" ht="14.45" x14ac:dyDescent="0.3">
      <c r="A3047" s="9">
        <v>377</v>
      </c>
      <c r="B3047" s="9" t="s">
        <v>13</v>
      </c>
      <c r="C3047" s="9" t="s">
        <v>613</v>
      </c>
      <c r="D3047" s="9" t="s">
        <v>224</v>
      </c>
      <c r="E3047" s="9" t="s">
        <v>223</v>
      </c>
      <c r="F3047" s="9" t="s">
        <v>5</v>
      </c>
      <c r="G3047" s="9" t="s">
        <v>182</v>
      </c>
      <c r="H3047" s="9" t="s">
        <v>2</v>
      </c>
      <c r="I3047" s="9">
        <v>15</v>
      </c>
      <c r="J3047" s="9" t="s">
        <v>8</v>
      </c>
      <c r="L3047" s="9" t="s">
        <v>50</v>
      </c>
      <c r="M3047" s="9">
        <v>38839</v>
      </c>
      <c r="N3047" s="17" t="str">
        <f t="shared" si="296"/>
        <v>7_35-40</v>
      </c>
      <c r="O3047" s="17" t="str">
        <f t="shared" si="297"/>
        <v>3_30-40</v>
      </c>
      <c r="P3047" s="17" t="str">
        <f t="shared" si="298"/>
        <v>03_30-40</v>
      </c>
      <c r="Q3047" s="9" t="s">
        <v>1076</v>
      </c>
      <c r="R3047" s="9" t="s">
        <v>1137</v>
      </c>
      <c r="S3047" s="9">
        <f t="shared" si="295"/>
        <v>14642303</v>
      </c>
      <c r="T3047" s="9">
        <f t="shared" si="299"/>
        <v>198405</v>
      </c>
    </row>
    <row r="3048" spans="1:20" ht="14.45" x14ac:dyDescent="0.3">
      <c r="A3048" s="9">
        <v>229</v>
      </c>
      <c r="B3048" s="9" t="s">
        <v>13</v>
      </c>
      <c r="C3048" s="9" t="s">
        <v>200</v>
      </c>
      <c r="D3048" s="9" t="s">
        <v>222</v>
      </c>
      <c r="E3048" s="9" t="s">
        <v>223</v>
      </c>
      <c r="F3048" s="9" t="s">
        <v>5</v>
      </c>
      <c r="G3048" s="9" t="s">
        <v>182</v>
      </c>
      <c r="H3048" s="9" t="s">
        <v>181</v>
      </c>
      <c r="I3048" s="9">
        <v>17</v>
      </c>
      <c r="J3048" s="9" t="s">
        <v>8</v>
      </c>
      <c r="L3048" s="9" t="s">
        <v>50</v>
      </c>
      <c r="M3048" s="9">
        <v>61379</v>
      </c>
      <c r="N3048" s="17" t="str">
        <f t="shared" si="296"/>
        <v>12_60-65</v>
      </c>
      <c r="O3048" s="17" t="str">
        <f t="shared" si="297"/>
        <v>6_60-70</v>
      </c>
      <c r="P3048" s="17" t="str">
        <f t="shared" si="298"/>
        <v>06_60-70</v>
      </c>
      <c r="Q3048" s="9" t="s">
        <v>1076</v>
      </c>
      <c r="R3048" s="9" t="s">
        <v>1137</v>
      </c>
      <c r="S3048" s="9">
        <f t="shared" si="295"/>
        <v>14055791</v>
      </c>
      <c r="T3048" s="9">
        <f t="shared" si="299"/>
        <v>190458</v>
      </c>
    </row>
    <row r="3049" spans="1:20" ht="14.45" x14ac:dyDescent="0.3">
      <c r="A3049" s="9">
        <v>871</v>
      </c>
      <c r="B3049" s="9" t="s">
        <v>13</v>
      </c>
      <c r="C3049" s="9" t="s">
        <v>401</v>
      </c>
      <c r="D3049" s="9" t="s">
        <v>225</v>
      </c>
      <c r="E3049" s="9" t="s">
        <v>223</v>
      </c>
      <c r="F3049" s="9" t="s">
        <v>5</v>
      </c>
      <c r="G3049" s="9" t="s">
        <v>350</v>
      </c>
      <c r="H3049" s="9" t="s">
        <v>1021</v>
      </c>
      <c r="I3049" s="9">
        <v>15</v>
      </c>
      <c r="J3049" s="9" t="s">
        <v>8</v>
      </c>
      <c r="L3049" s="9" t="s">
        <v>50</v>
      </c>
      <c r="M3049" s="9">
        <v>67807</v>
      </c>
      <c r="N3049" s="17" t="str">
        <f t="shared" si="296"/>
        <v>13_65-70</v>
      </c>
      <c r="O3049" s="17" t="str">
        <f t="shared" si="297"/>
        <v>6_60-70</v>
      </c>
      <c r="P3049" s="17" t="str">
        <f t="shared" si="298"/>
        <v>06_60-70</v>
      </c>
      <c r="Q3049" s="9" t="s">
        <v>1076</v>
      </c>
      <c r="R3049" s="9" t="s">
        <v>1137</v>
      </c>
      <c r="S3049" s="9">
        <f t="shared" si="295"/>
        <v>59059897</v>
      </c>
      <c r="T3049" s="9">
        <f t="shared" si="299"/>
        <v>800270</v>
      </c>
    </row>
    <row r="3050" spans="1:20" ht="14.45" x14ac:dyDescent="0.3">
      <c r="A3050" s="9">
        <v>320</v>
      </c>
      <c r="B3050" s="9" t="s">
        <v>13</v>
      </c>
      <c r="C3050" s="9" t="s">
        <v>403</v>
      </c>
      <c r="D3050" s="9" t="s">
        <v>225</v>
      </c>
      <c r="E3050" s="9" t="s">
        <v>223</v>
      </c>
      <c r="F3050" s="9" t="s">
        <v>5</v>
      </c>
      <c r="G3050" s="9" t="s">
        <v>350</v>
      </c>
      <c r="H3050" s="9" t="s">
        <v>1022</v>
      </c>
      <c r="I3050" s="9">
        <v>15</v>
      </c>
      <c r="J3050" s="9" t="s">
        <v>8</v>
      </c>
      <c r="L3050" s="9" t="s">
        <v>50</v>
      </c>
      <c r="M3050" s="9">
        <v>88160</v>
      </c>
      <c r="N3050" s="17" t="str">
        <f t="shared" si="296"/>
        <v>17_85-90</v>
      </c>
      <c r="O3050" s="17" t="str">
        <f t="shared" si="297"/>
        <v>8_80-90</v>
      </c>
      <c r="P3050" s="17" t="str">
        <f t="shared" si="298"/>
        <v>08_80&gt;</v>
      </c>
      <c r="Q3050" s="9" t="s">
        <v>1076</v>
      </c>
      <c r="R3050" s="9" t="s">
        <v>1137</v>
      </c>
      <c r="S3050" s="9">
        <f t="shared" si="295"/>
        <v>28211200</v>
      </c>
      <c r="T3050" s="9">
        <f t="shared" si="299"/>
        <v>382266</v>
      </c>
    </row>
    <row r="3051" spans="1:20" ht="14.45" x14ac:dyDescent="0.3">
      <c r="A3051" s="9">
        <v>74</v>
      </c>
      <c r="B3051" s="9" t="s">
        <v>13</v>
      </c>
      <c r="C3051" s="9" t="s">
        <v>827</v>
      </c>
      <c r="D3051" s="9" t="s">
        <v>225</v>
      </c>
      <c r="E3051" s="9" t="s">
        <v>223</v>
      </c>
      <c r="F3051" s="9" t="s">
        <v>1</v>
      </c>
      <c r="G3051" s="9" t="s">
        <v>71</v>
      </c>
      <c r="H3051" s="9" t="s">
        <v>828</v>
      </c>
      <c r="I3051" s="9">
        <v>15</v>
      </c>
      <c r="J3051" s="9" t="s">
        <v>8</v>
      </c>
      <c r="L3051" s="9" t="s">
        <v>50</v>
      </c>
      <c r="M3051" s="9">
        <v>102286</v>
      </c>
      <c r="N3051" s="17" t="str">
        <f t="shared" si="296"/>
        <v>20_100-105</v>
      </c>
      <c r="O3051" s="17" t="str">
        <f t="shared" si="297"/>
        <v>10_100-110</v>
      </c>
      <c r="P3051" s="17" t="str">
        <f t="shared" si="298"/>
        <v>08_80&gt;</v>
      </c>
      <c r="Q3051" s="9" t="s">
        <v>1076</v>
      </c>
      <c r="R3051" s="9" t="s">
        <v>1137</v>
      </c>
      <c r="S3051" s="9">
        <f t="shared" si="295"/>
        <v>7569164</v>
      </c>
      <c r="T3051" s="9">
        <f t="shared" si="299"/>
        <v>102563</v>
      </c>
    </row>
    <row r="3052" spans="1:20" ht="14.45" x14ac:dyDescent="0.3">
      <c r="A3052" s="9">
        <v>45</v>
      </c>
      <c r="B3052" s="9" t="s">
        <v>13</v>
      </c>
      <c r="C3052" s="9" t="s">
        <v>1095</v>
      </c>
      <c r="D3052" s="9" t="s">
        <v>225</v>
      </c>
      <c r="E3052" s="9" t="s">
        <v>223</v>
      </c>
      <c r="F3052" s="9" t="s">
        <v>5</v>
      </c>
      <c r="G3052" s="9" t="s">
        <v>350</v>
      </c>
      <c r="H3052" s="9" t="s">
        <v>99</v>
      </c>
      <c r="I3052" s="9">
        <v>15</v>
      </c>
      <c r="J3052" s="9" t="s">
        <v>8</v>
      </c>
      <c r="L3052" s="9" t="s">
        <v>50</v>
      </c>
      <c r="M3052" s="9">
        <v>86116</v>
      </c>
      <c r="N3052" s="17" t="str">
        <f t="shared" si="296"/>
        <v>17_85-90</v>
      </c>
      <c r="O3052" s="17" t="str">
        <f t="shared" si="297"/>
        <v>8_80-90</v>
      </c>
      <c r="P3052" s="17" t="str">
        <f t="shared" si="298"/>
        <v>08_80&gt;</v>
      </c>
      <c r="Q3052" s="9" t="s">
        <v>1076</v>
      </c>
      <c r="R3052" s="9" t="s">
        <v>1137</v>
      </c>
      <c r="S3052" s="9">
        <f t="shared" si="295"/>
        <v>3875220</v>
      </c>
      <c r="T3052" s="9">
        <f t="shared" si="299"/>
        <v>52510</v>
      </c>
    </row>
    <row r="3053" spans="1:20" ht="14.45" x14ac:dyDescent="0.3">
      <c r="A3053" s="9">
        <v>74</v>
      </c>
      <c r="B3053" s="9" t="s">
        <v>13</v>
      </c>
      <c r="C3053" s="9" t="s">
        <v>485</v>
      </c>
      <c r="D3053" s="9" t="s">
        <v>225</v>
      </c>
      <c r="E3053" s="9" t="s">
        <v>223</v>
      </c>
      <c r="F3053" s="9" t="s">
        <v>5</v>
      </c>
      <c r="G3053" s="9" t="s">
        <v>350</v>
      </c>
      <c r="H3053" s="9" t="s">
        <v>118</v>
      </c>
      <c r="I3053" s="9">
        <v>17</v>
      </c>
      <c r="J3053" s="9" t="s">
        <v>8</v>
      </c>
      <c r="L3053" s="9" t="s">
        <v>50</v>
      </c>
      <c r="M3053" s="9">
        <v>124347</v>
      </c>
      <c r="N3053" s="17" t="str">
        <f t="shared" si="296"/>
        <v>24_120-125</v>
      </c>
      <c r="O3053" s="17" t="str">
        <f t="shared" si="297"/>
        <v>12_120-130</v>
      </c>
      <c r="P3053" s="17" t="str">
        <f t="shared" si="298"/>
        <v>08_80&gt;</v>
      </c>
      <c r="Q3053" s="9" t="s">
        <v>1076</v>
      </c>
      <c r="R3053" s="9" t="s">
        <v>1137</v>
      </c>
      <c r="S3053" s="9">
        <f t="shared" si="295"/>
        <v>9201678</v>
      </c>
      <c r="T3053" s="9">
        <f t="shared" si="299"/>
        <v>124684</v>
      </c>
    </row>
    <row r="3054" spans="1:20" ht="14.45" x14ac:dyDescent="0.3">
      <c r="A3054" s="9">
        <v>443</v>
      </c>
      <c r="B3054" s="9" t="s">
        <v>13</v>
      </c>
      <c r="C3054" s="9" t="s">
        <v>155</v>
      </c>
      <c r="D3054" s="9" t="s">
        <v>228</v>
      </c>
      <c r="E3054" s="9" t="s">
        <v>227</v>
      </c>
      <c r="F3054" s="9" t="s">
        <v>5</v>
      </c>
      <c r="G3054" s="9" t="s">
        <v>93</v>
      </c>
      <c r="H3054" s="9" t="s">
        <v>2</v>
      </c>
      <c r="I3054" s="9">
        <v>13</v>
      </c>
      <c r="J3054" s="9" t="s">
        <v>8</v>
      </c>
      <c r="L3054" s="9" t="s">
        <v>50</v>
      </c>
      <c r="M3054" s="9">
        <v>71253</v>
      </c>
      <c r="N3054" s="17" t="str">
        <f t="shared" si="296"/>
        <v>14_70-75</v>
      </c>
      <c r="O3054" s="17" t="str">
        <f t="shared" si="297"/>
        <v>7_70-80</v>
      </c>
      <c r="P3054" s="17" t="str">
        <f t="shared" si="298"/>
        <v>07_70-80</v>
      </c>
      <c r="Q3054" s="9" t="s">
        <v>1076</v>
      </c>
      <c r="R3054" s="9" t="s">
        <v>1137</v>
      </c>
      <c r="S3054" s="9">
        <f t="shared" si="295"/>
        <v>31565079</v>
      </c>
      <c r="T3054" s="9">
        <f t="shared" si="299"/>
        <v>427711</v>
      </c>
    </row>
    <row r="3055" spans="1:20" ht="14.45" x14ac:dyDescent="0.3">
      <c r="A3055" s="9">
        <v>64</v>
      </c>
      <c r="B3055" s="9" t="s">
        <v>13</v>
      </c>
      <c r="C3055" s="9" t="s">
        <v>1096</v>
      </c>
      <c r="D3055" s="9" t="s">
        <v>228</v>
      </c>
      <c r="E3055" s="9" t="s">
        <v>227</v>
      </c>
      <c r="F3055" s="9" t="s">
        <v>5</v>
      </c>
      <c r="G3055" s="9" t="s">
        <v>518</v>
      </c>
      <c r="H3055" s="9" t="s">
        <v>2</v>
      </c>
      <c r="I3055" s="9">
        <v>13</v>
      </c>
      <c r="J3055" s="9" t="s">
        <v>8</v>
      </c>
      <c r="L3055" s="9" t="s">
        <v>50</v>
      </c>
      <c r="M3055" s="9">
        <v>58614</v>
      </c>
      <c r="N3055" s="17" t="str">
        <f t="shared" si="296"/>
        <v>11_55-60</v>
      </c>
      <c r="O3055" s="17" t="str">
        <f t="shared" si="297"/>
        <v>5_50-60</v>
      </c>
      <c r="P3055" s="17" t="str">
        <f t="shared" si="298"/>
        <v>05_50-60</v>
      </c>
      <c r="Q3055" s="9" t="s">
        <v>1076</v>
      </c>
      <c r="R3055" s="9" t="s">
        <v>1137</v>
      </c>
      <c r="S3055" s="9">
        <f t="shared" si="295"/>
        <v>3751296</v>
      </c>
      <c r="T3055" s="9">
        <f t="shared" si="299"/>
        <v>50831</v>
      </c>
    </row>
    <row r="3056" spans="1:20" ht="14.45" x14ac:dyDescent="0.3">
      <c r="A3056" s="9">
        <v>7511</v>
      </c>
      <c r="B3056" s="9" t="s">
        <v>13</v>
      </c>
      <c r="C3056" s="9" t="s">
        <v>457</v>
      </c>
      <c r="D3056" s="9" t="s">
        <v>228</v>
      </c>
      <c r="E3056" s="9" t="s">
        <v>227</v>
      </c>
      <c r="F3056" s="9" t="s">
        <v>5</v>
      </c>
      <c r="G3056" s="9" t="s">
        <v>169</v>
      </c>
      <c r="H3056" s="9" t="s">
        <v>2</v>
      </c>
      <c r="I3056" s="9">
        <v>14</v>
      </c>
      <c r="J3056" s="9" t="s">
        <v>8</v>
      </c>
      <c r="L3056" s="9" t="s">
        <v>50</v>
      </c>
      <c r="M3056" s="9">
        <v>54966</v>
      </c>
      <c r="N3056" s="17" t="str">
        <f t="shared" si="296"/>
        <v>10_50-55</v>
      </c>
      <c r="O3056" s="17" t="str">
        <f t="shared" si="297"/>
        <v>5_50-60</v>
      </c>
      <c r="P3056" s="17" t="str">
        <f t="shared" si="298"/>
        <v>05_50-60</v>
      </c>
      <c r="Q3056" s="9" t="s">
        <v>1076</v>
      </c>
      <c r="R3056" s="9" t="s">
        <v>1137</v>
      </c>
      <c r="S3056" s="9">
        <f t="shared" si="295"/>
        <v>412849626</v>
      </c>
      <c r="T3056" s="9">
        <f t="shared" si="299"/>
        <v>5594168</v>
      </c>
    </row>
    <row r="3057" spans="1:20" ht="14.45" x14ac:dyDescent="0.3">
      <c r="A3057" s="9">
        <v>943</v>
      </c>
      <c r="B3057" s="9" t="s">
        <v>13</v>
      </c>
      <c r="C3057" s="9" t="s">
        <v>453</v>
      </c>
      <c r="D3057" s="9" t="s">
        <v>222</v>
      </c>
      <c r="E3057" s="9" t="s">
        <v>227</v>
      </c>
      <c r="F3057" s="9" t="s">
        <v>5</v>
      </c>
      <c r="G3057" s="9" t="s">
        <v>169</v>
      </c>
      <c r="H3057" s="9" t="s">
        <v>454</v>
      </c>
      <c r="I3057" s="9">
        <v>15</v>
      </c>
      <c r="J3057" s="9" t="s">
        <v>8</v>
      </c>
      <c r="L3057" s="9" t="s">
        <v>50</v>
      </c>
      <c r="M3057" s="9">
        <v>56212</v>
      </c>
      <c r="N3057" s="17" t="str">
        <f t="shared" si="296"/>
        <v>11_55-60</v>
      </c>
      <c r="O3057" s="17" t="str">
        <f t="shared" si="297"/>
        <v>5_50-60</v>
      </c>
      <c r="P3057" s="17" t="str">
        <f t="shared" si="298"/>
        <v>05_50-60</v>
      </c>
      <c r="Q3057" s="9" t="s">
        <v>1076</v>
      </c>
      <c r="R3057" s="9" t="s">
        <v>1137</v>
      </c>
      <c r="S3057" s="9">
        <f t="shared" si="295"/>
        <v>53007916</v>
      </c>
      <c r="T3057" s="9">
        <f t="shared" si="299"/>
        <v>718264</v>
      </c>
    </row>
    <row r="3058" spans="1:20" ht="14.45" x14ac:dyDescent="0.3">
      <c r="A3058" s="9">
        <v>4</v>
      </c>
      <c r="B3058" s="9" t="s">
        <v>13</v>
      </c>
      <c r="C3058" s="9" t="s">
        <v>1097</v>
      </c>
      <c r="D3058" s="9" t="s">
        <v>222</v>
      </c>
      <c r="E3058" s="9" t="s">
        <v>227</v>
      </c>
      <c r="F3058" s="9" t="s">
        <v>5</v>
      </c>
      <c r="G3058" s="9" t="s">
        <v>518</v>
      </c>
      <c r="H3058" s="9" t="s">
        <v>563</v>
      </c>
      <c r="I3058" s="9">
        <v>15</v>
      </c>
      <c r="J3058" s="9" t="s">
        <v>8</v>
      </c>
      <c r="L3058" s="9" t="s">
        <v>50</v>
      </c>
      <c r="M3058" s="9">
        <v>61040</v>
      </c>
      <c r="N3058" s="17" t="str">
        <f t="shared" si="296"/>
        <v>12_60-65</v>
      </c>
      <c r="O3058" s="17" t="str">
        <f t="shared" si="297"/>
        <v>6_60-70</v>
      </c>
      <c r="P3058" s="17" t="str">
        <f t="shared" si="298"/>
        <v>06_60-70</v>
      </c>
      <c r="Q3058" s="9" t="s">
        <v>1076</v>
      </c>
      <c r="R3058" s="9" t="s">
        <v>1137</v>
      </c>
      <c r="S3058" s="9">
        <f t="shared" si="295"/>
        <v>244160</v>
      </c>
      <c r="T3058" s="9">
        <f t="shared" si="299"/>
        <v>3308</v>
      </c>
    </row>
    <row r="3059" spans="1:20" ht="14.45" x14ac:dyDescent="0.3">
      <c r="A3059" s="9">
        <v>9</v>
      </c>
      <c r="B3059" s="9" t="s">
        <v>13</v>
      </c>
      <c r="C3059" s="9" t="s">
        <v>353</v>
      </c>
      <c r="D3059" s="9" t="s">
        <v>228</v>
      </c>
      <c r="E3059" s="9" t="s">
        <v>227</v>
      </c>
      <c r="F3059" s="9" t="s">
        <v>5</v>
      </c>
      <c r="G3059" s="9" t="s">
        <v>169</v>
      </c>
      <c r="H3059" s="9" t="s">
        <v>2</v>
      </c>
      <c r="I3059" s="9">
        <v>13</v>
      </c>
      <c r="J3059" s="9" t="s">
        <v>8</v>
      </c>
      <c r="L3059" s="9" t="s">
        <v>50</v>
      </c>
      <c r="M3059" s="9">
        <v>75800</v>
      </c>
      <c r="N3059" s="17" t="str">
        <f t="shared" si="296"/>
        <v>15_75-80</v>
      </c>
      <c r="O3059" s="17" t="str">
        <f t="shared" si="297"/>
        <v>7_70-80</v>
      </c>
      <c r="P3059" s="17" t="str">
        <f t="shared" si="298"/>
        <v>07_70-80</v>
      </c>
      <c r="Q3059" s="9" t="s">
        <v>1076</v>
      </c>
      <c r="R3059" s="9" t="s">
        <v>1137</v>
      </c>
      <c r="S3059" s="9">
        <f t="shared" si="295"/>
        <v>682200</v>
      </c>
      <c r="T3059" s="9">
        <f t="shared" si="299"/>
        <v>9244</v>
      </c>
    </row>
    <row r="3060" spans="1:20" ht="14.45" x14ac:dyDescent="0.3">
      <c r="A3060" s="9">
        <v>51</v>
      </c>
      <c r="B3060" s="9" t="s">
        <v>13</v>
      </c>
      <c r="C3060" s="9" t="s">
        <v>699</v>
      </c>
      <c r="D3060" s="9" t="s">
        <v>228</v>
      </c>
      <c r="E3060" s="9" t="s">
        <v>227</v>
      </c>
      <c r="F3060" s="9" t="s">
        <v>5</v>
      </c>
      <c r="G3060" s="9" t="s">
        <v>518</v>
      </c>
      <c r="H3060" s="9" t="s">
        <v>2</v>
      </c>
      <c r="I3060" s="9">
        <v>13</v>
      </c>
      <c r="J3060" s="9" t="s">
        <v>8</v>
      </c>
      <c r="L3060" s="9" t="s">
        <v>50</v>
      </c>
      <c r="M3060" s="9">
        <v>95960</v>
      </c>
      <c r="N3060" s="17" t="str">
        <f t="shared" si="296"/>
        <v>19_95-100</v>
      </c>
      <c r="O3060" s="17" t="str">
        <f t="shared" si="297"/>
        <v>9_90-100</v>
      </c>
      <c r="P3060" s="17" t="str">
        <f t="shared" si="298"/>
        <v>08_80&gt;</v>
      </c>
      <c r="Q3060" s="9" t="s">
        <v>1076</v>
      </c>
      <c r="R3060" s="9" t="s">
        <v>1137</v>
      </c>
      <c r="S3060" s="9">
        <f t="shared" si="295"/>
        <v>4893960</v>
      </c>
      <c r="T3060" s="9">
        <f t="shared" si="299"/>
        <v>66314</v>
      </c>
    </row>
    <row r="3061" spans="1:20" ht="14.45" x14ac:dyDescent="0.3">
      <c r="A3061" s="9">
        <v>112</v>
      </c>
      <c r="B3061" s="9" t="s">
        <v>13</v>
      </c>
      <c r="C3061" s="9" t="s">
        <v>354</v>
      </c>
      <c r="D3061" s="9" t="s">
        <v>228</v>
      </c>
      <c r="E3061" s="9" t="s">
        <v>227</v>
      </c>
      <c r="F3061" s="9" t="s">
        <v>5</v>
      </c>
      <c r="G3061" s="9" t="s">
        <v>169</v>
      </c>
      <c r="H3061" s="9" t="s">
        <v>2</v>
      </c>
      <c r="I3061" s="9">
        <v>14</v>
      </c>
      <c r="J3061" s="9" t="s">
        <v>8</v>
      </c>
      <c r="L3061" s="9" t="s">
        <v>50</v>
      </c>
      <c r="M3061" s="9">
        <v>78188</v>
      </c>
      <c r="N3061" s="17" t="str">
        <f t="shared" si="296"/>
        <v>15_75-80</v>
      </c>
      <c r="O3061" s="17" t="str">
        <f t="shared" si="297"/>
        <v>7_70-80</v>
      </c>
      <c r="P3061" s="17" t="str">
        <f t="shared" si="298"/>
        <v>07_70-80</v>
      </c>
      <c r="Q3061" s="9" t="s">
        <v>1076</v>
      </c>
      <c r="R3061" s="9" t="s">
        <v>1137</v>
      </c>
      <c r="S3061" s="9">
        <f t="shared" si="295"/>
        <v>8757056</v>
      </c>
      <c r="T3061" s="9">
        <f t="shared" si="299"/>
        <v>118659</v>
      </c>
    </row>
    <row r="3062" spans="1:20" ht="14.45" x14ac:dyDescent="0.3">
      <c r="A3062" s="9">
        <v>61</v>
      </c>
      <c r="B3062" s="9" t="s">
        <v>13</v>
      </c>
      <c r="C3062" s="9" t="s">
        <v>486</v>
      </c>
      <c r="D3062" s="9" t="s">
        <v>228</v>
      </c>
      <c r="E3062" s="9" t="s">
        <v>227</v>
      </c>
      <c r="F3062" s="9" t="s">
        <v>5</v>
      </c>
      <c r="G3062" s="9" t="s">
        <v>350</v>
      </c>
      <c r="H3062" s="9" t="s">
        <v>109</v>
      </c>
      <c r="I3062" s="9">
        <v>14</v>
      </c>
      <c r="J3062" s="9" t="s">
        <v>8</v>
      </c>
      <c r="L3062" s="9" t="s">
        <v>50</v>
      </c>
      <c r="M3062" s="9">
        <v>94150</v>
      </c>
      <c r="N3062" s="17" t="str">
        <f t="shared" si="296"/>
        <v>18_90-95</v>
      </c>
      <c r="O3062" s="17" t="str">
        <f t="shared" si="297"/>
        <v>9_90-100</v>
      </c>
      <c r="P3062" s="17" t="str">
        <f t="shared" si="298"/>
        <v>08_80&gt;</v>
      </c>
      <c r="Q3062" s="9" t="s">
        <v>1076</v>
      </c>
      <c r="R3062" s="9" t="s">
        <v>1137</v>
      </c>
      <c r="S3062" s="9">
        <f t="shared" si="295"/>
        <v>5743150</v>
      </c>
      <c r="T3062" s="9">
        <f t="shared" si="299"/>
        <v>77820</v>
      </c>
    </row>
    <row r="3063" spans="1:20" ht="14.45" x14ac:dyDescent="0.3">
      <c r="A3063" s="9">
        <v>424</v>
      </c>
      <c r="B3063" s="9" t="s">
        <v>13</v>
      </c>
      <c r="C3063" s="9" t="s">
        <v>831</v>
      </c>
      <c r="D3063" s="9" t="s">
        <v>228</v>
      </c>
      <c r="E3063" s="9" t="s">
        <v>227</v>
      </c>
      <c r="F3063" s="9" t="s">
        <v>5</v>
      </c>
      <c r="G3063" s="9" t="s">
        <v>518</v>
      </c>
      <c r="H3063" s="9" t="s">
        <v>2</v>
      </c>
      <c r="I3063" s="9">
        <v>14</v>
      </c>
      <c r="J3063" s="9" t="s">
        <v>8</v>
      </c>
      <c r="L3063" s="9" t="s">
        <v>50</v>
      </c>
      <c r="M3063" s="9">
        <v>104860</v>
      </c>
      <c r="N3063" s="17" t="str">
        <f t="shared" si="296"/>
        <v>20_100-105</v>
      </c>
      <c r="O3063" s="17" t="str">
        <f t="shared" si="297"/>
        <v>10_100-110</v>
      </c>
      <c r="P3063" s="17" t="str">
        <f t="shared" si="298"/>
        <v>08_80&gt;</v>
      </c>
      <c r="Q3063" s="9" t="s">
        <v>1076</v>
      </c>
      <c r="R3063" s="9" t="s">
        <v>1137</v>
      </c>
      <c r="S3063" s="9">
        <f t="shared" si="295"/>
        <v>44460640</v>
      </c>
      <c r="T3063" s="9">
        <f t="shared" si="299"/>
        <v>602448</v>
      </c>
    </row>
    <row r="3064" spans="1:20" ht="14.45" x14ac:dyDescent="0.3">
      <c r="A3064" s="9">
        <v>250</v>
      </c>
      <c r="B3064" s="9" t="s">
        <v>13</v>
      </c>
      <c r="C3064" s="9" t="s">
        <v>977</v>
      </c>
      <c r="D3064" s="9" t="s">
        <v>228</v>
      </c>
      <c r="E3064" s="9" t="s">
        <v>227</v>
      </c>
      <c r="F3064" s="9" t="s">
        <v>5</v>
      </c>
      <c r="G3064" s="9" t="s">
        <v>67</v>
      </c>
      <c r="H3064" s="9" t="s">
        <v>2</v>
      </c>
      <c r="I3064" s="9">
        <v>14</v>
      </c>
      <c r="J3064" s="9" t="s">
        <v>8</v>
      </c>
      <c r="L3064" s="9" t="s">
        <v>50</v>
      </c>
      <c r="M3064" s="9">
        <v>175699</v>
      </c>
      <c r="N3064" s="17" t="str">
        <f t="shared" si="296"/>
        <v>35_175-180</v>
      </c>
      <c r="O3064" s="17" t="str">
        <f t="shared" si="297"/>
        <v>17_170-180</v>
      </c>
      <c r="P3064" s="17" t="str">
        <f t="shared" si="298"/>
        <v>08_80&gt;</v>
      </c>
      <c r="Q3064" s="9" t="s">
        <v>1076</v>
      </c>
      <c r="R3064" s="9" t="s">
        <v>1137</v>
      </c>
      <c r="S3064" s="9">
        <f t="shared" si="295"/>
        <v>43924750</v>
      </c>
      <c r="T3064" s="9">
        <f t="shared" si="299"/>
        <v>595186</v>
      </c>
    </row>
    <row r="3065" spans="1:20" ht="14.45" x14ac:dyDescent="0.3">
      <c r="A3065" s="9">
        <v>9</v>
      </c>
      <c r="B3065" s="9" t="s">
        <v>13</v>
      </c>
      <c r="C3065" s="9" t="s">
        <v>131</v>
      </c>
      <c r="D3065" s="9" t="s">
        <v>224</v>
      </c>
      <c r="E3065" s="9" t="s">
        <v>227</v>
      </c>
      <c r="F3065" s="9" t="s">
        <v>5</v>
      </c>
      <c r="G3065" s="9" t="s">
        <v>75</v>
      </c>
      <c r="H3065" s="9" t="s">
        <v>2</v>
      </c>
      <c r="I3065" s="9">
        <v>15</v>
      </c>
      <c r="J3065" s="9" t="s">
        <v>8</v>
      </c>
      <c r="L3065" s="9" t="s">
        <v>50</v>
      </c>
      <c r="M3065" s="9">
        <v>73018</v>
      </c>
      <c r="N3065" s="17" t="str">
        <f t="shared" si="296"/>
        <v>14_70-75</v>
      </c>
      <c r="O3065" s="17" t="str">
        <f t="shared" si="297"/>
        <v>7_70-80</v>
      </c>
      <c r="P3065" s="17" t="str">
        <f t="shared" si="298"/>
        <v>07_70-80</v>
      </c>
      <c r="Q3065" s="9" t="s">
        <v>1076</v>
      </c>
      <c r="R3065" s="9" t="s">
        <v>1137</v>
      </c>
      <c r="S3065" s="9">
        <f t="shared" si="295"/>
        <v>657162</v>
      </c>
      <c r="T3065" s="9">
        <f t="shared" si="299"/>
        <v>8905</v>
      </c>
    </row>
    <row r="3066" spans="1:20" ht="14.45" x14ac:dyDescent="0.3">
      <c r="A3066" s="9">
        <v>38</v>
      </c>
      <c r="B3066" s="9" t="s">
        <v>13</v>
      </c>
      <c r="C3066" s="9" t="s">
        <v>406</v>
      </c>
      <c r="D3066" s="9" t="s">
        <v>224</v>
      </c>
      <c r="E3066" s="9" t="s">
        <v>227</v>
      </c>
      <c r="F3066" s="9" t="s">
        <v>5</v>
      </c>
      <c r="G3066" s="9" t="s">
        <v>169</v>
      </c>
      <c r="H3066" s="9" t="s">
        <v>2</v>
      </c>
      <c r="I3066" s="9">
        <v>15</v>
      </c>
      <c r="J3066" s="9" t="s">
        <v>8</v>
      </c>
      <c r="L3066" s="9" t="s">
        <v>50</v>
      </c>
      <c r="M3066" s="9">
        <v>76136</v>
      </c>
      <c r="N3066" s="17" t="str">
        <f t="shared" si="296"/>
        <v>15_75-80</v>
      </c>
      <c r="O3066" s="17" t="str">
        <f t="shared" si="297"/>
        <v>7_70-80</v>
      </c>
      <c r="P3066" s="17" t="str">
        <f t="shared" si="298"/>
        <v>07_70-80</v>
      </c>
      <c r="Q3066" s="9" t="s">
        <v>1076</v>
      </c>
      <c r="R3066" s="9" t="s">
        <v>1137</v>
      </c>
      <c r="S3066" s="9">
        <f t="shared" si="295"/>
        <v>2893168</v>
      </c>
      <c r="T3066" s="9">
        <f t="shared" si="299"/>
        <v>39203</v>
      </c>
    </row>
    <row r="3067" spans="1:20" ht="14.45" x14ac:dyDescent="0.3">
      <c r="A3067" s="9">
        <v>269</v>
      </c>
      <c r="B3067" s="9" t="s">
        <v>13</v>
      </c>
      <c r="C3067" s="9" t="s">
        <v>412</v>
      </c>
      <c r="D3067" s="9" t="s">
        <v>224</v>
      </c>
      <c r="E3067" s="9" t="s">
        <v>227</v>
      </c>
      <c r="F3067" s="9" t="s">
        <v>5</v>
      </c>
      <c r="G3067" s="9" t="s">
        <v>169</v>
      </c>
      <c r="H3067" s="9" t="s">
        <v>2</v>
      </c>
      <c r="I3067" s="9">
        <v>15</v>
      </c>
      <c r="J3067" s="9" t="s">
        <v>8</v>
      </c>
      <c r="L3067" s="9" t="s">
        <v>50</v>
      </c>
      <c r="M3067" s="9">
        <v>86256</v>
      </c>
      <c r="N3067" s="17" t="str">
        <f t="shared" si="296"/>
        <v>17_85-90</v>
      </c>
      <c r="O3067" s="17" t="str">
        <f t="shared" si="297"/>
        <v>8_80-90</v>
      </c>
      <c r="P3067" s="17" t="str">
        <f t="shared" si="298"/>
        <v>08_80&gt;</v>
      </c>
      <c r="Q3067" s="9" t="s">
        <v>1076</v>
      </c>
      <c r="R3067" s="9" t="s">
        <v>1137</v>
      </c>
      <c r="S3067" s="9">
        <f t="shared" si="295"/>
        <v>23202864</v>
      </c>
      <c r="T3067" s="9">
        <f t="shared" si="299"/>
        <v>314402</v>
      </c>
    </row>
    <row r="3068" spans="1:20" ht="14.45" x14ac:dyDescent="0.3">
      <c r="A3068" s="9">
        <v>74</v>
      </c>
      <c r="B3068" s="9" t="s">
        <v>13</v>
      </c>
      <c r="C3068" s="9" t="s">
        <v>701</v>
      </c>
      <c r="D3068" s="9" t="s">
        <v>222</v>
      </c>
      <c r="E3068" s="9" t="s">
        <v>227</v>
      </c>
      <c r="F3068" s="9" t="s">
        <v>5</v>
      </c>
      <c r="G3068" s="9" t="s">
        <v>518</v>
      </c>
      <c r="H3068" s="9" t="s">
        <v>563</v>
      </c>
      <c r="I3068" s="9">
        <v>15</v>
      </c>
      <c r="J3068" s="9" t="s">
        <v>8</v>
      </c>
      <c r="L3068" s="9" t="s">
        <v>50</v>
      </c>
      <c r="M3068" s="9">
        <v>87392</v>
      </c>
      <c r="N3068" s="17" t="str">
        <f t="shared" si="296"/>
        <v>17_85-90</v>
      </c>
      <c r="O3068" s="17" t="str">
        <f t="shared" si="297"/>
        <v>8_80-90</v>
      </c>
      <c r="P3068" s="17" t="str">
        <f t="shared" si="298"/>
        <v>08_80&gt;</v>
      </c>
      <c r="Q3068" s="9" t="s">
        <v>1076</v>
      </c>
      <c r="R3068" s="9" t="s">
        <v>1137</v>
      </c>
      <c r="S3068" s="9">
        <f t="shared" si="295"/>
        <v>6467008</v>
      </c>
      <c r="T3068" s="9">
        <f t="shared" si="299"/>
        <v>87629</v>
      </c>
    </row>
    <row r="3069" spans="1:20" ht="14.45" x14ac:dyDescent="0.3">
      <c r="A3069" s="9">
        <v>9</v>
      </c>
      <c r="B3069" s="9" t="s">
        <v>13</v>
      </c>
      <c r="C3069" s="9" t="s">
        <v>352</v>
      </c>
      <c r="D3069" s="9" t="s">
        <v>228</v>
      </c>
      <c r="E3069" s="9" t="s">
        <v>227</v>
      </c>
      <c r="F3069" s="9" t="s">
        <v>5</v>
      </c>
      <c r="G3069" s="9" t="s">
        <v>169</v>
      </c>
      <c r="H3069" s="9" t="s">
        <v>2</v>
      </c>
      <c r="I3069" s="9">
        <v>13</v>
      </c>
      <c r="J3069" s="9" t="s">
        <v>8</v>
      </c>
      <c r="L3069" s="9" t="s">
        <v>50</v>
      </c>
      <c r="M3069" s="9">
        <v>104566</v>
      </c>
      <c r="N3069" s="17" t="str">
        <f t="shared" si="296"/>
        <v>20_100-105</v>
      </c>
      <c r="O3069" s="17" t="str">
        <f t="shared" si="297"/>
        <v>10_100-110</v>
      </c>
      <c r="P3069" s="17" t="str">
        <f t="shared" si="298"/>
        <v>08_80&gt;</v>
      </c>
      <c r="Q3069" s="9" t="s">
        <v>1076</v>
      </c>
      <c r="R3069" s="9" t="s">
        <v>1137</v>
      </c>
      <c r="S3069" s="9">
        <f t="shared" si="295"/>
        <v>941094</v>
      </c>
      <c r="T3069" s="9">
        <f t="shared" si="299"/>
        <v>12752</v>
      </c>
    </row>
    <row r="3070" spans="1:20" ht="14.45" x14ac:dyDescent="0.3">
      <c r="A3070" s="9">
        <v>38</v>
      </c>
      <c r="B3070" s="9" t="s">
        <v>13</v>
      </c>
      <c r="C3070" s="9" t="s">
        <v>908</v>
      </c>
      <c r="D3070" s="9" t="s">
        <v>228</v>
      </c>
      <c r="E3070" s="9" t="s">
        <v>227</v>
      </c>
      <c r="F3070" s="9" t="s">
        <v>5</v>
      </c>
      <c r="G3070" s="9" t="s">
        <v>518</v>
      </c>
      <c r="H3070" s="9" t="s">
        <v>2</v>
      </c>
      <c r="I3070" s="9">
        <v>13</v>
      </c>
      <c r="J3070" s="9" t="s">
        <v>8</v>
      </c>
      <c r="L3070" s="9" t="s">
        <v>50</v>
      </c>
      <c r="M3070" s="9">
        <v>110462</v>
      </c>
      <c r="N3070" s="17" t="str">
        <f t="shared" si="296"/>
        <v>22_110-115</v>
      </c>
      <c r="O3070" s="17" t="str">
        <f t="shared" si="297"/>
        <v>11_110-120</v>
      </c>
      <c r="P3070" s="17" t="str">
        <f t="shared" si="298"/>
        <v>08_80&gt;</v>
      </c>
      <c r="Q3070" s="9" t="s">
        <v>1076</v>
      </c>
      <c r="R3070" s="9" t="s">
        <v>1137</v>
      </c>
      <c r="S3070" s="9">
        <f t="shared" si="295"/>
        <v>4197556</v>
      </c>
      <c r="T3070" s="9">
        <f t="shared" si="299"/>
        <v>56877</v>
      </c>
    </row>
    <row r="3071" spans="1:20" ht="14.45" x14ac:dyDescent="0.3">
      <c r="A3071" s="9">
        <v>36</v>
      </c>
      <c r="B3071" s="9" t="s">
        <v>13</v>
      </c>
      <c r="C3071" s="9" t="s">
        <v>909</v>
      </c>
      <c r="D3071" s="9" t="s">
        <v>228</v>
      </c>
      <c r="E3071" s="9" t="s">
        <v>227</v>
      </c>
      <c r="F3071" s="9" t="s">
        <v>5</v>
      </c>
      <c r="G3071" s="9" t="s">
        <v>93</v>
      </c>
      <c r="H3071" s="9" t="s">
        <v>2</v>
      </c>
      <c r="I3071" s="9">
        <v>14</v>
      </c>
      <c r="J3071" s="9" t="s">
        <v>8</v>
      </c>
      <c r="L3071" s="9" t="s">
        <v>50</v>
      </c>
      <c r="M3071" s="9">
        <v>94363</v>
      </c>
      <c r="N3071" s="17" t="str">
        <f t="shared" si="296"/>
        <v>18_90-95</v>
      </c>
      <c r="O3071" s="17" t="str">
        <f t="shared" si="297"/>
        <v>9_90-100</v>
      </c>
      <c r="P3071" s="17" t="str">
        <f t="shared" si="298"/>
        <v>08_80&gt;</v>
      </c>
      <c r="Q3071" s="9" t="s">
        <v>1076</v>
      </c>
      <c r="R3071" s="9" t="s">
        <v>1137</v>
      </c>
      <c r="S3071" s="9">
        <f t="shared" si="295"/>
        <v>3397068</v>
      </c>
      <c r="T3071" s="9">
        <f t="shared" si="299"/>
        <v>46031</v>
      </c>
    </row>
    <row r="3072" spans="1:20" ht="14.45" x14ac:dyDescent="0.3">
      <c r="A3072" s="9">
        <v>9</v>
      </c>
      <c r="B3072" s="9" t="s">
        <v>13</v>
      </c>
      <c r="C3072" s="9" t="s">
        <v>407</v>
      </c>
      <c r="D3072" s="9" t="s">
        <v>228</v>
      </c>
      <c r="E3072" s="9" t="s">
        <v>227</v>
      </c>
      <c r="F3072" s="9" t="s">
        <v>5</v>
      </c>
      <c r="G3072" s="9" t="s">
        <v>169</v>
      </c>
      <c r="H3072" s="9" t="s">
        <v>2</v>
      </c>
      <c r="I3072" s="9">
        <v>14</v>
      </c>
      <c r="J3072" s="9" t="s">
        <v>52</v>
      </c>
      <c r="L3072" s="9" t="s">
        <v>50</v>
      </c>
      <c r="M3072" s="9">
        <v>103694</v>
      </c>
      <c r="N3072" s="17" t="str">
        <f t="shared" si="296"/>
        <v>20_100-105</v>
      </c>
      <c r="O3072" s="17" t="str">
        <f t="shared" si="297"/>
        <v>10_100-110</v>
      </c>
      <c r="P3072" s="17" t="str">
        <f t="shared" si="298"/>
        <v>08_80&gt;</v>
      </c>
      <c r="Q3072" s="9" t="s">
        <v>1076</v>
      </c>
      <c r="R3072" s="9" t="s">
        <v>1137</v>
      </c>
      <c r="S3072" s="9">
        <f t="shared" si="295"/>
        <v>933246</v>
      </c>
      <c r="T3072" s="9">
        <f t="shared" si="299"/>
        <v>12646</v>
      </c>
    </row>
    <row r="3073" spans="1:20" ht="14.45" x14ac:dyDescent="0.3">
      <c r="A3073" s="9">
        <v>13</v>
      </c>
      <c r="B3073" s="9" t="s">
        <v>13</v>
      </c>
      <c r="C3073" s="9" t="s">
        <v>910</v>
      </c>
      <c r="D3073" s="9" t="s">
        <v>228</v>
      </c>
      <c r="E3073" s="9" t="s">
        <v>227</v>
      </c>
      <c r="F3073" s="9" t="s">
        <v>5</v>
      </c>
      <c r="G3073" s="9" t="s">
        <v>518</v>
      </c>
      <c r="H3073" s="9" t="s">
        <v>2</v>
      </c>
      <c r="I3073" s="9">
        <v>14</v>
      </c>
      <c r="J3073" s="9" t="s">
        <v>8</v>
      </c>
      <c r="L3073" s="9" t="s">
        <v>50</v>
      </c>
      <c r="M3073" s="9">
        <v>101906</v>
      </c>
      <c r="N3073" s="17" t="str">
        <f t="shared" si="296"/>
        <v>20_100-105</v>
      </c>
      <c r="O3073" s="17" t="str">
        <f t="shared" si="297"/>
        <v>10_100-110</v>
      </c>
      <c r="P3073" s="17" t="str">
        <f t="shared" si="298"/>
        <v>08_80&gt;</v>
      </c>
      <c r="Q3073" s="9" t="s">
        <v>1076</v>
      </c>
      <c r="R3073" s="9" t="s">
        <v>1137</v>
      </c>
      <c r="S3073" s="9">
        <f t="shared" si="295"/>
        <v>1324778</v>
      </c>
      <c r="T3073" s="9">
        <f t="shared" si="299"/>
        <v>17951</v>
      </c>
    </row>
    <row r="3074" spans="1:20" ht="14.45" x14ac:dyDescent="0.3">
      <c r="A3074" s="9">
        <v>116</v>
      </c>
      <c r="B3074" s="9" t="s">
        <v>13</v>
      </c>
      <c r="C3074" s="9" t="s">
        <v>911</v>
      </c>
      <c r="D3074" s="9" t="s">
        <v>224</v>
      </c>
      <c r="E3074" s="9" t="s">
        <v>227</v>
      </c>
      <c r="F3074" s="9" t="s">
        <v>5</v>
      </c>
      <c r="G3074" s="9" t="s">
        <v>518</v>
      </c>
      <c r="H3074" s="9" t="s">
        <v>2</v>
      </c>
      <c r="I3074" s="9">
        <v>15</v>
      </c>
      <c r="J3074" s="9" t="s">
        <v>52</v>
      </c>
      <c r="L3074" s="9" t="s">
        <v>50</v>
      </c>
      <c r="M3074" s="9">
        <v>110000</v>
      </c>
      <c r="N3074" s="17" t="str">
        <f t="shared" si="296"/>
        <v>22_110-115</v>
      </c>
      <c r="O3074" s="17" t="str">
        <f t="shared" si="297"/>
        <v>11_110-120</v>
      </c>
      <c r="P3074" s="17" t="str">
        <f t="shared" si="298"/>
        <v>08_80&gt;</v>
      </c>
      <c r="Q3074" s="9" t="s">
        <v>1076</v>
      </c>
      <c r="R3074" s="9" t="s">
        <v>1137</v>
      </c>
      <c r="S3074" s="9">
        <f t="shared" si="295"/>
        <v>12760000</v>
      </c>
      <c r="T3074" s="9">
        <f t="shared" si="299"/>
        <v>172900</v>
      </c>
    </row>
    <row r="3075" spans="1:20" ht="14.45" x14ac:dyDescent="0.3">
      <c r="A3075" s="9">
        <v>4</v>
      </c>
      <c r="B3075" s="9" t="s">
        <v>13</v>
      </c>
      <c r="C3075" s="9" t="s">
        <v>1098</v>
      </c>
      <c r="D3075" s="9" t="s">
        <v>224</v>
      </c>
      <c r="E3075" s="9" t="s">
        <v>227</v>
      </c>
      <c r="F3075" s="9" t="s">
        <v>5</v>
      </c>
      <c r="G3075" s="9" t="s">
        <v>518</v>
      </c>
      <c r="H3075" s="9" t="s">
        <v>2</v>
      </c>
      <c r="I3075" s="9">
        <v>15</v>
      </c>
      <c r="J3075" s="9" t="s">
        <v>1099</v>
      </c>
      <c r="L3075" s="9" t="s">
        <v>50</v>
      </c>
      <c r="M3075" s="9">
        <v>171725</v>
      </c>
      <c r="N3075" s="17" t="str">
        <f t="shared" si="296"/>
        <v>34_170-175</v>
      </c>
      <c r="O3075" s="17" t="str">
        <f t="shared" si="297"/>
        <v>17_170-180</v>
      </c>
      <c r="P3075" s="17" t="str">
        <f t="shared" si="298"/>
        <v>08_80&gt;</v>
      </c>
      <c r="Q3075" s="9" t="s">
        <v>1076</v>
      </c>
      <c r="R3075" s="9" t="s">
        <v>1137</v>
      </c>
      <c r="S3075" s="9">
        <f t="shared" ref="S3075:S3138" si="300">M3075*A3075</f>
        <v>686900</v>
      </c>
      <c r="T3075" s="9">
        <f t="shared" si="299"/>
        <v>9308</v>
      </c>
    </row>
    <row r="3076" spans="1:20" ht="14.45" x14ac:dyDescent="0.3">
      <c r="A3076" s="9">
        <v>97</v>
      </c>
      <c r="B3076" s="9" t="s">
        <v>13</v>
      </c>
      <c r="C3076" s="9" t="s">
        <v>413</v>
      </c>
      <c r="D3076" s="9" t="s">
        <v>230</v>
      </c>
      <c r="E3076" s="9" t="s">
        <v>227</v>
      </c>
      <c r="F3076" s="9" t="s">
        <v>5</v>
      </c>
      <c r="G3076" s="9" t="s">
        <v>350</v>
      </c>
      <c r="H3076" s="9" t="s">
        <v>414</v>
      </c>
      <c r="I3076" s="9">
        <v>15</v>
      </c>
      <c r="J3076" s="9" t="s">
        <v>8</v>
      </c>
      <c r="L3076" s="9" t="s">
        <v>50</v>
      </c>
      <c r="M3076" s="9">
        <v>120631</v>
      </c>
      <c r="N3076" s="17" t="str">
        <f t="shared" si="296"/>
        <v>24_120-125</v>
      </c>
      <c r="O3076" s="17" t="str">
        <f t="shared" si="297"/>
        <v>12_120-130</v>
      </c>
      <c r="P3076" s="17" t="str">
        <f t="shared" si="298"/>
        <v>08_80&gt;</v>
      </c>
      <c r="Q3076" s="9" t="s">
        <v>1076</v>
      </c>
      <c r="R3076" s="9" t="s">
        <v>1137</v>
      </c>
      <c r="S3076" s="9">
        <f t="shared" si="300"/>
        <v>11701207</v>
      </c>
      <c r="T3076" s="9">
        <f t="shared" si="299"/>
        <v>158553</v>
      </c>
    </row>
    <row r="3077" spans="1:20" ht="14.45" x14ac:dyDescent="0.3">
      <c r="A3077" s="9">
        <v>9</v>
      </c>
      <c r="B3077" s="9" t="s">
        <v>13</v>
      </c>
      <c r="C3077" s="9" t="s">
        <v>408</v>
      </c>
      <c r="D3077" s="9" t="s">
        <v>230</v>
      </c>
      <c r="E3077" s="9" t="s">
        <v>227</v>
      </c>
      <c r="F3077" s="9" t="s">
        <v>5</v>
      </c>
      <c r="G3077" s="9" t="s">
        <v>350</v>
      </c>
      <c r="H3077" s="9" t="s">
        <v>409</v>
      </c>
      <c r="I3077" s="9">
        <v>15</v>
      </c>
      <c r="J3077" s="9" t="s">
        <v>410</v>
      </c>
      <c r="L3077" s="9" t="s">
        <v>50</v>
      </c>
      <c r="M3077" s="9">
        <v>264925</v>
      </c>
      <c r="N3077" s="17" t="str">
        <f t="shared" si="296"/>
        <v>52_260-265</v>
      </c>
      <c r="O3077" s="17" t="str">
        <f t="shared" si="297"/>
        <v>26_260-270</v>
      </c>
      <c r="P3077" s="17" t="str">
        <f t="shared" si="298"/>
        <v>08_80&gt;</v>
      </c>
      <c r="Q3077" s="9" t="s">
        <v>1076</v>
      </c>
      <c r="R3077" s="9" t="s">
        <v>1137</v>
      </c>
      <c r="S3077" s="9">
        <f t="shared" si="300"/>
        <v>2384325</v>
      </c>
      <c r="T3077" s="9">
        <f t="shared" si="299"/>
        <v>32308</v>
      </c>
    </row>
    <row r="3078" spans="1:20" ht="14.45" x14ac:dyDescent="0.3">
      <c r="A3078" s="9">
        <v>9</v>
      </c>
      <c r="B3078" s="9" t="s">
        <v>13</v>
      </c>
      <c r="C3078" s="9" t="s">
        <v>455</v>
      </c>
      <c r="D3078" s="9" t="s">
        <v>230</v>
      </c>
      <c r="E3078" s="9" t="s">
        <v>227</v>
      </c>
      <c r="F3078" s="9" t="s">
        <v>5</v>
      </c>
      <c r="G3078" s="9" t="s">
        <v>350</v>
      </c>
      <c r="H3078" s="9" t="s">
        <v>157</v>
      </c>
      <c r="I3078" s="9">
        <v>17</v>
      </c>
      <c r="J3078" s="9" t="s">
        <v>55</v>
      </c>
      <c r="L3078" s="9" t="s">
        <v>50</v>
      </c>
      <c r="M3078" s="9">
        <v>274130</v>
      </c>
      <c r="N3078" s="17" t="str">
        <f t="shared" si="296"/>
        <v>54_270-275</v>
      </c>
      <c r="O3078" s="17" t="str">
        <f t="shared" si="297"/>
        <v>27_270-280</v>
      </c>
      <c r="P3078" s="17" t="str">
        <f t="shared" si="298"/>
        <v>08_80&gt;</v>
      </c>
      <c r="Q3078" s="9" t="s">
        <v>1076</v>
      </c>
      <c r="R3078" s="9" t="s">
        <v>1137</v>
      </c>
      <c r="S3078" s="9">
        <f t="shared" si="300"/>
        <v>2467170</v>
      </c>
      <c r="T3078" s="9">
        <f t="shared" si="299"/>
        <v>33430</v>
      </c>
    </row>
    <row r="3079" spans="1:20" ht="14.45" x14ac:dyDescent="0.3">
      <c r="A3079" s="9">
        <v>341</v>
      </c>
      <c r="B3079" s="9" t="s">
        <v>13</v>
      </c>
      <c r="C3079" s="9" t="s">
        <v>839</v>
      </c>
      <c r="D3079" s="9" t="s">
        <v>228</v>
      </c>
      <c r="E3079" s="9" t="s">
        <v>227</v>
      </c>
      <c r="F3079" s="9" t="s">
        <v>5</v>
      </c>
      <c r="G3079" s="9" t="s">
        <v>518</v>
      </c>
      <c r="H3079" s="9" t="s">
        <v>2</v>
      </c>
      <c r="I3079" s="9">
        <v>14</v>
      </c>
      <c r="J3079" s="9" t="s">
        <v>8</v>
      </c>
      <c r="L3079" s="9" t="s">
        <v>50</v>
      </c>
      <c r="M3079" s="9">
        <v>52920</v>
      </c>
      <c r="N3079" s="17" t="str">
        <f t="shared" si="296"/>
        <v>10_50-55</v>
      </c>
      <c r="O3079" s="17" t="str">
        <f t="shared" si="297"/>
        <v>5_50-60</v>
      </c>
      <c r="P3079" s="17" t="str">
        <f t="shared" si="298"/>
        <v>05_50-60</v>
      </c>
      <c r="Q3079" s="9" t="s">
        <v>1076</v>
      </c>
      <c r="R3079" s="9" t="s">
        <v>1137</v>
      </c>
      <c r="S3079" s="9">
        <f t="shared" si="300"/>
        <v>18045720</v>
      </c>
      <c r="T3079" s="9">
        <f t="shared" si="299"/>
        <v>244522</v>
      </c>
    </row>
    <row r="3080" spans="1:20" ht="14.45" x14ac:dyDescent="0.3">
      <c r="A3080" s="9">
        <v>51</v>
      </c>
      <c r="B3080" s="9" t="s">
        <v>13</v>
      </c>
      <c r="C3080" s="9" t="s">
        <v>547</v>
      </c>
      <c r="D3080" s="9" t="s">
        <v>228</v>
      </c>
      <c r="E3080" s="9" t="s">
        <v>227</v>
      </c>
      <c r="F3080" s="9" t="s">
        <v>5</v>
      </c>
      <c r="G3080" s="9" t="s">
        <v>182</v>
      </c>
      <c r="H3080" s="9" t="s">
        <v>2</v>
      </c>
      <c r="I3080" s="9">
        <v>14</v>
      </c>
      <c r="J3080" s="9" t="s">
        <v>8</v>
      </c>
      <c r="L3080" s="9" t="s">
        <v>50</v>
      </c>
      <c r="M3080" s="9">
        <v>41122</v>
      </c>
      <c r="N3080" s="17" t="str">
        <f t="shared" si="296"/>
        <v>8_40-45</v>
      </c>
      <c r="O3080" s="17" t="str">
        <f t="shared" si="297"/>
        <v>4_40-50</v>
      </c>
      <c r="P3080" s="17" t="str">
        <f t="shared" si="298"/>
        <v>04_40-50</v>
      </c>
      <c r="Q3080" s="9" t="s">
        <v>1076</v>
      </c>
      <c r="R3080" s="9" t="s">
        <v>1137</v>
      </c>
      <c r="S3080" s="9">
        <f t="shared" si="300"/>
        <v>2097222</v>
      </c>
      <c r="T3080" s="9">
        <f t="shared" si="299"/>
        <v>28418</v>
      </c>
    </row>
    <row r="3081" spans="1:20" ht="14.45" x14ac:dyDescent="0.3">
      <c r="A3081" s="9">
        <v>610</v>
      </c>
      <c r="B3081" s="9" t="s">
        <v>13</v>
      </c>
      <c r="C3081" s="9" t="s">
        <v>840</v>
      </c>
      <c r="D3081" s="9" t="s">
        <v>222</v>
      </c>
      <c r="E3081" s="9" t="s">
        <v>227</v>
      </c>
      <c r="F3081" s="9" t="s">
        <v>5</v>
      </c>
      <c r="G3081" s="9" t="s">
        <v>518</v>
      </c>
      <c r="H3081" s="9" t="s">
        <v>367</v>
      </c>
      <c r="I3081" s="9">
        <v>15</v>
      </c>
      <c r="J3081" s="9" t="s">
        <v>8</v>
      </c>
      <c r="L3081" s="9" t="s">
        <v>50</v>
      </c>
      <c r="M3081" s="9">
        <v>53661</v>
      </c>
      <c r="N3081" s="17" t="str">
        <f t="shared" si="296"/>
        <v>10_50-55</v>
      </c>
      <c r="O3081" s="17" t="str">
        <f t="shared" si="297"/>
        <v>5_50-60</v>
      </c>
      <c r="P3081" s="17" t="str">
        <f t="shared" si="298"/>
        <v>05_50-60</v>
      </c>
      <c r="Q3081" s="9" t="s">
        <v>1076</v>
      </c>
      <c r="R3081" s="9" t="s">
        <v>1137</v>
      </c>
      <c r="S3081" s="9">
        <f t="shared" si="300"/>
        <v>32733210</v>
      </c>
      <c r="T3081" s="9">
        <f t="shared" si="299"/>
        <v>443539</v>
      </c>
    </row>
    <row r="3082" spans="1:20" ht="14.45" x14ac:dyDescent="0.3">
      <c r="A3082" s="9">
        <v>70</v>
      </c>
      <c r="B3082" s="9" t="s">
        <v>13</v>
      </c>
      <c r="C3082" s="9" t="s">
        <v>548</v>
      </c>
      <c r="D3082" s="9" t="s">
        <v>224</v>
      </c>
      <c r="E3082" s="9" t="s">
        <v>227</v>
      </c>
      <c r="F3082" s="9" t="s">
        <v>5</v>
      </c>
      <c r="G3082" s="9" t="s">
        <v>182</v>
      </c>
      <c r="H3082" s="9" t="s">
        <v>2</v>
      </c>
      <c r="I3082" s="9">
        <v>15</v>
      </c>
      <c r="J3082" s="9" t="s">
        <v>8</v>
      </c>
      <c r="L3082" s="9" t="s">
        <v>50</v>
      </c>
      <c r="M3082" s="9">
        <v>44063</v>
      </c>
      <c r="N3082" s="17" t="str">
        <f t="shared" si="296"/>
        <v>8_40-45</v>
      </c>
      <c r="O3082" s="17" t="str">
        <f t="shared" si="297"/>
        <v>4_40-50</v>
      </c>
      <c r="P3082" s="17" t="str">
        <f t="shared" si="298"/>
        <v>04_40-50</v>
      </c>
      <c r="Q3082" s="9" t="s">
        <v>1076</v>
      </c>
      <c r="R3082" s="9" t="s">
        <v>1137</v>
      </c>
      <c r="S3082" s="9">
        <f t="shared" si="300"/>
        <v>3084410</v>
      </c>
      <c r="T3082" s="9">
        <f t="shared" si="299"/>
        <v>41794</v>
      </c>
    </row>
    <row r="3083" spans="1:20" ht="14.45" x14ac:dyDescent="0.3">
      <c r="A3083" s="9">
        <v>38</v>
      </c>
      <c r="B3083" s="9" t="s">
        <v>13</v>
      </c>
      <c r="C3083" s="9" t="s">
        <v>576</v>
      </c>
      <c r="D3083" s="9" t="s">
        <v>228</v>
      </c>
      <c r="E3083" s="9" t="s">
        <v>227</v>
      </c>
      <c r="F3083" s="9" t="s">
        <v>5</v>
      </c>
      <c r="G3083" s="9" t="s">
        <v>518</v>
      </c>
      <c r="H3083" s="9" t="s">
        <v>2</v>
      </c>
      <c r="I3083" s="9">
        <v>13</v>
      </c>
      <c r="J3083" s="9" t="s">
        <v>8</v>
      </c>
      <c r="L3083" s="9" t="s">
        <v>50</v>
      </c>
      <c r="M3083" s="9">
        <v>72107</v>
      </c>
      <c r="N3083" s="17" t="str">
        <f t="shared" si="296"/>
        <v>14_70-75</v>
      </c>
      <c r="O3083" s="17" t="str">
        <f t="shared" si="297"/>
        <v>7_70-80</v>
      </c>
      <c r="P3083" s="17" t="str">
        <f t="shared" si="298"/>
        <v>07_70-80</v>
      </c>
      <c r="Q3083" s="9" t="s">
        <v>1076</v>
      </c>
      <c r="R3083" s="9" t="s">
        <v>1137</v>
      </c>
      <c r="S3083" s="9">
        <f t="shared" si="300"/>
        <v>2740066</v>
      </c>
      <c r="T3083" s="9">
        <f t="shared" si="299"/>
        <v>37128</v>
      </c>
    </row>
    <row r="3084" spans="1:20" ht="14.45" x14ac:dyDescent="0.3">
      <c r="A3084" s="9">
        <v>9</v>
      </c>
      <c r="B3084" s="9" t="s">
        <v>13</v>
      </c>
      <c r="C3084" s="9" t="s">
        <v>1026</v>
      </c>
      <c r="D3084" s="9" t="s">
        <v>228</v>
      </c>
      <c r="E3084" s="9" t="s">
        <v>227</v>
      </c>
      <c r="F3084" s="9" t="s">
        <v>5</v>
      </c>
      <c r="G3084" s="9" t="s">
        <v>657</v>
      </c>
      <c r="H3084" s="9" t="s">
        <v>2</v>
      </c>
      <c r="I3084" s="9">
        <v>13</v>
      </c>
      <c r="J3084" s="9" t="s">
        <v>179</v>
      </c>
      <c r="L3084" s="9" t="s">
        <v>50</v>
      </c>
      <c r="M3084" s="9">
        <v>67800</v>
      </c>
      <c r="N3084" s="17" t="str">
        <f t="shared" si="296"/>
        <v>13_65-70</v>
      </c>
      <c r="O3084" s="17" t="str">
        <f t="shared" si="297"/>
        <v>6_60-70</v>
      </c>
      <c r="P3084" s="17" t="str">
        <f t="shared" si="298"/>
        <v>06_60-70</v>
      </c>
      <c r="Q3084" s="9" t="s">
        <v>1076</v>
      </c>
      <c r="R3084" s="9" t="s">
        <v>1137</v>
      </c>
      <c r="S3084" s="9">
        <f t="shared" si="300"/>
        <v>610200</v>
      </c>
      <c r="T3084" s="9">
        <f t="shared" si="299"/>
        <v>8268</v>
      </c>
    </row>
    <row r="3085" spans="1:20" ht="14.45" x14ac:dyDescent="0.3">
      <c r="A3085" s="9">
        <v>23</v>
      </c>
      <c r="B3085" s="9" t="s">
        <v>13</v>
      </c>
      <c r="C3085" s="9" t="s">
        <v>487</v>
      </c>
      <c r="D3085" s="9" t="s">
        <v>228</v>
      </c>
      <c r="E3085" s="9" t="s">
        <v>227</v>
      </c>
      <c r="F3085" s="9" t="s">
        <v>5</v>
      </c>
      <c r="G3085" s="9" t="s">
        <v>182</v>
      </c>
      <c r="H3085" s="9" t="s">
        <v>2</v>
      </c>
      <c r="I3085" s="9">
        <v>14</v>
      </c>
      <c r="J3085" s="9" t="s">
        <v>8</v>
      </c>
      <c r="L3085" s="9" t="s">
        <v>50</v>
      </c>
      <c r="M3085" s="9">
        <v>61643</v>
      </c>
      <c r="N3085" s="17" t="str">
        <f t="shared" si="296"/>
        <v>12_60-65</v>
      </c>
      <c r="O3085" s="17" t="str">
        <f t="shared" si="297"/>
        <v>6_60-70</v>
      </c>
      <c r="P3085" s="17" t="str">
        <f t="shared" si="298"/>
        <v>06_60-70</v>
      </c>
      <c r="Q3085" s="9" t="s">
        <v>1076</v>
      </c>
      <c r="R3085" s="9" t="s">
        <v>1137</v>
      </c>
      <c r="S3085" s="9">
        <f t="shared" si="300"/>
        <v>1417789</v>
      </c>
      <c r="T3085" s="9">
        <f t="shared" si="299"/>
        <v>19211</v>
      </c>
    </row>
    <row r="3086" spans="1:20" ht="14.45" x14ac:dyDescent="0.3">
      <c r="A3086" s="9">
        <v>466</v>
      </c>
      <c r="B3086" s="9" t="s">
        <v>13</v>
      </c>
      <c r="C3086" s="9" t="s">
        <v>841</v>
      </c>
      <c r="D3086" s="9" t="s">
        <v>228</v>
      </c>
      <c r="E3086" s="9" t="s">
        <v>227</v>
      </c>
      <c r="F3086" s="9" t="s">
        <v>5</v>
      </c>
      <c r="G3086" s="9" t="s">
        <v>518</v>
      </c>
      <c r="H3086" s="9" t="s">
        <v>367</v>
      </c>
      <c r="I3086" s="9">
        <v>14</v>
      </c>
      <c r="J3086" s="9" t="s">
        <v>8</v>
      </c>
      <c r="L3086" s="9" t="s">
        <v>50</v>
      </c>
      <c r="M3086" s="9">
        <v>63728</v>
      </c>
      <c r="N3086" s="17" t="str">
        <f t="shared" si="296"/>
        <v>12_60-65</v>
      </c>
      <c r="O3086" s="17" t="str">
        <f t="shared" si="297"/>
        <v>6_60-70</v>
      </c>
      <c r="P3086" s="17" t="str">
        <f t="shared" si="298"/>
        <v>06_60-70</v>
      </c>
      <c r="Q3086" s="9" t="s">
        <v>1076</v>
      </c>
      <c r="R3086" s="9" t="s">
        <v>1137</v>
      </c>
      <c r="S3086" s="9">
        <f t="shared" si="300"/>
        <v>29697248</v>
      </c>
      <c r="T3086" s="9">
        <f t="shared" si="299"/>
        <v>402402</v>
      </c>
    </row>
    <row r="3087" spans="1:20" ht="14.45" x14ac:dyDescent="0.3">
      <c r="A3087" s="9">
        <v>15</v>
      </c>
      <c r="B3087" s="9" t="s">
        <v>13</v>
      </c>
      <c r="C3087" s="9" t="s">
        <v>1100</v>
      </c>
      <c r="D3087" s="9" t="s">
        <v>228</v>
      </c>
      <c r="E3087" s="9" t="s">
        <v>227</v>
      </c>
      <c r="F3087" s="9" t="s">
        <v>1</v>
      </c>
      <c r="G3087" s="9" t="s">
        <v>823</v>
      </c>
      <c r="H3087" s="9" t="s">
        <v>2</v>
      </c>
      <c r="I3087" s="9">
        <v>14</v>
      </c>
      <c r="J3087" s="9" t="s">
        <v>8</v>
      </c>
      <c r="L3087" s="9" t="s">
        <v>50</v>
      </c>
      <c r="M3087" s="9">
        <v>63800</v>
      </c>
      <c r="N3087" s="17" t="str">
        <f t="shared" si="296"/>
        <v>12_60-65</v>
      </c>
      <c r="O3087" s="17" t="str">
        <f t="shared" si="297"/>
        <v>6_60-70</v>
      </c>
      <c r="P3087" s="17" t="str">
        <f t="shared" si="298"/>
        <v>06_60-70</v>
      </c>
      <c r="Q3087" s="9" t="s">
        <v>1076</v>
      </c>
      <c r="R3087" s="9" t="s">
        <v>1137</v>
      </c>
      <c r="S3087" s="9">
        <f t="shared" si="300"/>
        <v>957000</v>
      </c>
      <c r="T3087" s="9">
        <f t="shared" si="299"/>
        <v>12967</v>
      </c>
    </row>
    <row r="3088" spans="1:20" ht="14.45" x14ac:dyDescent="0.3">
      <c r="A3088" s="9">
        <v>542</v>
      </c>
      <c r="B3088" s="9" t="s">
        <v>13</v>
      </c>
      <c r="C3088" s="9" t="s">
        <v>912</v>
      </c>
      <c r="D3088" s="9" t="s">
        <v>222</v>
      </c>
      <c r="E3088" s="9" t="s">
        <v>227</v>
      </c>
      <c r="F3088" s="9" t="s">
        <v>5</v>
      </c>
      <c r="G3088" s="9" t="s">
        <v>518</v>
      </c>
      <c r="H3088" s="9" t="s">
        <v>398</v>
      </c>
      <c r="I3088" s="9">
        <v>15</v>
      </c>
      <c r="J3088" s="9" t="s">
        <v>8</v>
      </c>
      <c r="L3088" s="9" t="s">
        <v>50</v>
      </c>
      <c r="M3088" s="9">
        <v>65954</v>
      </c>
      <c r="N3088" s="17" t="str">
        <f t="shared" si="296"/>
        <v>13_65-70</v>
      </c>
      <c r="O3088" s="17" t="str">
        <f t="shared" si="297"/>
        <v>6_60-70</v>
      </c>
      <c r="P3088" s="17" t="str">
        <f t="shared" si="298"/>
        <v>06_60-70</v>
      </c>
      <c r="Q3088" s="9" t="s">
        <v>1076</v>
      </c>
      <c r="R3088" s="9" t="s">
        <v>1137</v>
      </c>
      <c r="S3088" s="9">
        <f t="shared" si="300"/>
        <v>35747068</v>
      </c>
      <c r="T3088" s="9">
        <f t="shared" si="299"/>
        <v>484378</v>
      </c>
    </row>
    <row r="3089" spans="1:20" ht="14.45" x14ac:dyDescent="0.3">
      <c r="A3089" s="9">
        <v>28</v>
      </c>
      <c r="B3089" s="9" t="s">
        <v>13</v>
      </c>
      <c r="C3089" s="9" t="s">
        <v>1027</v>
      </c>
      <c r="D3089" s="9" t="s">
        <v>222</v>
      </c>
      <c r="E3089" s="9" t="s">
        <v>227</v>
      </c>
      <c r="F3089" s="9" t="s">
        <v>5</v>
      </c>
      <c r="G3089" s="9" t="s">
        <v>657</v>
      </c>
      <c r="H3089" s="9" t="s">
        <v>555</v>
      </c>
      <c r="I3089" s="9">
        <v>15</v>
      </c>
      <c r="J3089" s="9" t="s">
        <v>8</v>
      </c>
      <c r="L3089" s="9" t="s">
        <v>50</v>
      </c>
      <c r="M3089" s="9">
        <v>68700</v>
      </c>
      <c r="N3089" s="17" t="str">
        <f t="shared" si="296"/>
        <v>13_65-70</v>
      </c>
      <c r="O3089" s="17" t="str">
        <f t="shared" si="297"/>
        <v>6_60-70</v>
      </c>
      <c r="P3089" s="17" t="str">
        <f t="shared" si="298"/>
        <v>06_60-70</v>
      </c>
      <c r="Q3089" s="9" t="s">
        <v>1076</v>
      </c>
      <c r="R3089" s="9" t="s">
        <v>1137</v>
      </c>
      <c r="S3089" s="9">
        <f t="shared" si="300"/>
        <v>1923600</v>
      </c>
      <c r="T3089" s="9">
        <f t="shared" si="299"/>
        <v>26065</v>
      </c>
    </row>
    <row r="3090" spans="1:20" ht="14.45" x14ac:dyDescent="0.3">
      <c r="A3090" s="9">
        <v>436</v>
      </c>
      <c r="B3090" s="9" t="s">
        <v>13</v>
      </c>
      <c r="C3090" s="9" t="s">
        <v>488</v>
      </c>
      <c r="D3090" s="9" t="s">
        <v>225</v>
      </c>
      <c r="E3090" s="9" t="s">
        <v>227</v>
      </c>
      <c r="F3090" s="9" t="s">
        <v>5</v>
      </c>
      <c r="G3090" s="9" t="s">
        <v>350</v>
      </c>
      <c r="H3090" s="9" t="s">
        <v>112</v>
      </c>
      <c r="I3090" s="9">
        <v>15</v>
      </c>
      <c r="J3090" s="9" t="s">
        <v>8</v>
      </c>
      <c r="L3090" s="9" t="s">
        <v>50</v>
      </c>
      <c r="M3090" s="9">
        <v>109388</v>
      </c>
      <c r="N3090" s="17" t="str">
        <f t="shared" si="296"/>
        <v>21_105-110</v>
      </c>
      <c r="O3090" s="17" t="str">
        <f t="shared" si="297"/>
        <v>10_100-110</v>
      </c>
      <c r="P3090" s="17" t="str">
        <f t="shared" si="298"/>
        <v>08_80&gt;</v>
      </c>
      <c r="Q3090" s="9" t="s">
        <v>1076</v>
      </c>
      <c r="R3090" s="9" t="s">
        <v>1137</v>
      </c>
      <c r="S3090" s="9">
        <f t="shared" si="300"/>
        <v>47693168</v>
      </c>
      <c r="T3090" s="9">
        <f t="shared" si="299"/>
        <v>646249</v>
      </c>
    </row>
    <row r="3091" spans="1:20" ht="14.45" x14ac:dyDescent="0.3">
      <c r="A3091" s="9">
        <v>64</v>
      </c>
      <c r="B3091" s="9" t="s">
        <v>13</v>
      </c>
      <c r="C3091" s="9" t="s">
        <v>842</v>
      </c>
      <c r="D3091" s="9" t="s">
        <v>228</v>
      </c>
      <c r="E3091" s="9" t="s">
        <v>223</v>
      </c>
      <c r="F3091" s="9" t="s">
        <v>5</v>
      </c>
      <c r="G3091" s="9" t="s">
        <v>518</v>
      </c>
      <c r="H3091" s="9" t="s">
        <v>2</v>
      </c>
      <c r="I3091" s="9">
        <v>13</v>
      </c>
      <c r="J3091" s="9" t="s">
        <v>707</v>
      </c>
      <c r="L3091" s="9" t="s">
        <v>50</v>
      </c>
      <c r="M3091" s="9">
        <v>118395</v>
      </c>
      <c r="N3091" s="17" t="str">
        <f t="shared" si="296"/>
        <v>23_115-120</v>
      </c>
      <c r="O3091" s="17" t="str">
        <f t="shared" si="297"/>
        <v>11_110-120</v>
      </c>
      <c r="P3091" s="17" t="str">
        <f t="shared" si="298"/>
        <v>08_80&gt;</v>
      </c>
      <c r="Q3091" s="9" t="s">
        <v>1076</v>
      </c>
      <c r="R3091" s="9" t="s">
        <v>1137</v>
      </c>
      <c r="S3091" s="9">
        <f t="shared" si="300"/>
        <v>7577280</v>
      </c>
      <c r="T3091" s="9">
        <f t="shared" si="299"/>
        <v>102673</v>
      </c>
    </row>
    <row r="3092" spans="1:20" ht="14.45" x14ac:dyDescent="0.3">
      <c r="A3092" s="9">
        <v>45</v>
      </c>
      <c r="B3092" s="9" t="s">
        <v>13</v>
      </c>
      <c r="C3092" s="9" t="s">
        <v>1028</v>
      </c>
      <c r="D3092" s="9" t="s">
        <v>228</v>
      </c>
      <c r="E3092" s="9" t="s">
        <v>223</v>
      </c>
      <c r="F3092" s="9" t="s">
        <v>5</v>
      </c>
      <c r="G3092" s="9" t="s">
        <v>518</v>
      </c>
      <c r="H3092" s="9" t="s">
        <v>2</v>
      </c>
      <c r="I3092" s="9">
        <v>13</v>
      </c>
      <c r="J3092" s="9" t="s">
        <v>55</v>
      </c>
      <c r="K3092" s="9" t="s">
        <v>7</v>
      </c>
      <c r="L3092" s="9" t="s">
        <v>50</v>
      </c>
      <c r="M3092" s="9">
        <v>131560</v>
      </c>
      <c r="N3092" s="17" t="str">
        <f t="shared" si="296"/>
        <v>26_130-135</v>
      </c>
      <c r="O3092" s="17" t="str">
        <f t="shared" si="297"/>
        <v>13_130-140</v>
      </c>
      <c r="P3092" s="17" t="str">
        <f t="shared" si="298"/>
        <v>08_80&gt;</v>
      </c>
      <c r="Q3092" s="9" t="s">
        <v>1076</v>
      </c>
      <c r="R3092" s="9" t="s">
        <v>1137</v>
      </c>
      <c r="S3092" s="9">
        <f t="shared" si="300"/>
        <v>5920200</v>
      </c>
      <c r="T3092" s="9">
        <f t="shared" si="299"/>
        <v>80220</v>
      </c>
    </row>
    <row r="3093" spans="1:20" ht="14.45" x14ac:dyDescent="0.3">
      <c r="A3093" s="9">
        <v>100</v>
      </c>
      <c r="B3093" s="9" t="s">
        <v>13</v>
      </c>
      <c r="C3093" s="9" t="s">
        <v>549</v>
      </c>
      <c r="D3093" s="9" t="s">
        <v>228</v>
      </c>
      <c r="E3093" s="9" t="s">
        <v>223</v>
      </c>
      <c r="F3093" s="9" t="s">
        <v>5</v>
      </c>
      <c r="G3093" s="9" t="s">
        <v>518</v>
      </c>
      <c r="H3093" s="9" t="s">
        <v>2</v>
      </c>
      <c r="I3093" s="9">
        <v>13</v>
      </c>
      <c r="J3093" s="9" t="s">
        <v>615</v>
      </c>
      <c r="L3093" s="9" t="s">
        <v>50</v>
      </c>
      <c r="M3093" s="9">
        <v>145023</v>
      </c>
      <c r="N3093" s="17" t="str">
        <f t="shared" si="296"/>
        <v>29_145-150</v>
      </c>
      <c r="O3093" s="17" t="str">
        <f t="shared" si="297"/>
        <v>14_140-150</v>
      </c>
      <c r="P3093" s="17" t="str">
        <f t="shared" si="298"/>
        <v>08_80&gt;</v>
      </c>
      <c r="Q3093" s="9" t="s">
        <v>1076</v>
      </c>
      <c r="R3093" s="9" t="s">
        <v>1137</v>
      </c>
      <c r="S3093" s="9">
        <f t="shared" si="300"/>
        <v>14502300</v>
      </c>
      <c r="T3093" s="9">
        <f t="shared" si="299"/>
        <v>196508</v>
      </c>
    </row>
    <row r="3094" spans="1:20" ht="14.45" x14ac:dyDescent="0.3">
      <c r="A3094" s="9">
        <v>220</v>
      </c>
      <c r="B3094" s="9" t="s">
        <v>13</v>
      </c>
      <c r="C3094" s="9" t="s">
        <v>550</v>
      </c>
      <c r="D3094" s="9" t="s">
        <v>228</v>
      </c>
      <c r="E3094" s="9" t="s">
        <v>223</v>
      </c>
      <c r="F3094" s="9" t="s">
        <v>5</v>
      </c>
      <c r="G3094" s="9" t="s">
        <v>518</v>
      </c>
      <c r="H3094" s="9" t="s">
        <v>2</v>
      </c>
      <c r="I3094" s="9">
        <v>13</v>
      </c>
      <c r="J3094" s="9" t="s">
        <v>709</v>
      </c>
      <c r="K3094" s="9" t="s">
        <v>7</v>
      </c>
      <c r="L3094" s="9" t="s">
        <v>50</v>
      </c>
      <c r="M3094" s="9">
        <v>141941</v>
      </c>
      <c r="N3094" s="17" t="str">
        <f t="shared" si="296"/>
        <v>28_140-145</v>
      </c>
      <c r="O3094" s="17" t="str">
        <f t="shared" si="297"/>
        <v>14_140-150</v>
      </c>
      <c r="P3094" s="17" t="str">
        <f t="shared" si="298"/>
        <v>08_80&gt;</v>
      </c>
      <c r="Q3094" s="9" t="s">
        <v>1076</v>
      </c>
      <c r="R3094" s="9" t="s">
        <v>1137</v>
      </c>
      <c r="S3094" s="9">
        <f t="shared" si="300"/>
        <v>31227020</v>
      </c>
      <c r="T3094" s="9">
        <f t="shared" si="299"/>
        <v>423130</v>
      </c>
    </row>
    <row r="3095" spans="1:20" ht="14.45" x14ac:dyDescent="0.3">
      <c r="A3095" s="9">
        <v>119</v>
      </c>
      <c r="B3095" s="9" t="s">
        <v>13</v>
      </c>
      <c r="C3095" s="9" t="s">
        <v>358</v>
      </c>
      <c r="D3095" s="9" t="s">
        <v>225</v>
      </c>
      <c r="E3095" s="9" t="s">
        <v>223</v>
      </c>
      <c r="F3095" s="9" t="s">
        <v>5</v>
      </c>
      <c r="G3095" s="9" t="s">
        <v>350</v>
      </c>
      <c r="H3095" s="9" t="s">
        <v>1018</v>
      </c>
      <c r="I3095" s="9">
        <v>15</v>
      </c>
      <c r="J3095" s="9" t="s">
        <v>357</v>
      </c>
      <c r="K3095" s="9" t="s">
        <v>7</v>
      </c>
      <c r="L3095" s="9" t="s">
        <v>50</v>
      </c>
      <c r="M3095" s="9">
        <v>174340</v>
      </c>
      <c r="N3095" s="17" t="str">
        <f t="shared" si="296"/>
        <v>34_170-175</v>
      </c>
      <c r="O3095" s="17" t="str">
        <f t="shared" si="297"/>
        <v>17_170-180</v>
      </c>
      <c r="P3095" s="17" t="str">
        <f t="shared" si="298"/>
        <v>08_80&gt;</v>
      </c>
      <c r="Q3095" s="9" t="s">
        <v>1076</v>
      </c>
      <c r="R3095" s="9" t="s">
        <v>1137</v>
      </c>
      <c r="S3095" s="9">
        <f t="shared" si="300"/>
        <v>20746460</v>
      </c>
      <c r="T3095" s="9">
        <f t="shared" si="299"/>
        <v>281117</v>
      </c>
    </row>
    <row r="3096" spans="1:20" ht="14.45" x14ac:dyDescent="0.3">
      <c r="A3096" s="9">
        <v>74</v>
      </c>
      <c r="B3096" s="9" t="s">
        <v>13</v>
      </c>
      <c r="C3096" s="9" t="s">
        <v>411</v>
      </c>
      <c r="D3096" s="9" t="s">
        <v>225</v>
      </c>
      <c r="E3096" s="9" t="s">
        <v>223</v>
      </c>
      <c r="F3096" s="9" t="s">
        <v>5</v>
      </c>
      <c r="G3096" s="9" t="s">
        <v>350</v>
      </c>
      <c r="H3096" s="9" t="s">
        <v>1029</v>
      </c>
      <c r="I3096" s="9">
        <v>15</v>
      </c>
      <c r="J3096" s="9" t="s">
        <v>709</v>
      </c>
      <c r="K3096" s="9" t="s">
        <v>7</v>
      </c>
      <c r="L3096" s="9" t="s">
        <v>50</v>
      </c>
      <c r="M3096" s="9">
        <v>225673</v>
      </c>
      <c r="N3096" s="17" t="str">
        <f t="shared" si="296"/>
        <v>45_225-230</v>
      </c>
      <c r="O3096" s="17" t="str">
        <f t="shared" si="297"/>
        <v>22_220-230</v>
      </c>
      <c r="P3096" s="17" t="str">
        <f t="shared" si="298"/>
        <v>08_80&gt;</v>
      </c>
      <c r="Q3096" s="9" t="s">
        <v>1076</v>
      </c>
      <c r="R3096" s="9" t="s">
        <v>1137</v>
      </c>
      <c r="S3096" s="9">
        <f t="shared" si="300"/>
        <v>16699802</v>
      </c>
      <c r="T3096" s="9">
        <f t="shared" si="299"/>
        <v>226285</v>
      </c>
    </row>
    <row r="3097" spans="1:20" ht="14.45" x14ac:dyDescent="0.3">
      <c r="A3097" s="9">
        <v>349</v>
      </c>
      <c r="B3097" s="9" t="s">
        <v>14</v>
      </c>
      <c r="C3097" s="9" t="s">
        <v>313</v>
      </c>
      <c r="D3097" s="9" t="s">
        <v>228</v>
      </c>
      <c r="E3097" s="9" t="s">
        <v>227</v>
      </c>
      <c r="F3097" s="9" t="s">
        <v>5</v>
      </c>
      <c r="G3097" s="9" t="s">
        <v>182</v>
      </c>
      <c r="H3097" s="9" t="s">
        <v>2</v>
      </c>
      <c r="I3097" s="9">
        <v>14</v>
      </c>
      <c r="J3097" s="9" t="s">
        <v>8</v>
      </c>
      <c r="L3097" s="9" t="s">
        <v>50</v>
      </c>
      <c r="M3097" s="9">
        <v>59522</v>
      </c>
      <c r="N3097" s="17" t="str">
        <f t="shared" si="296"/>
        <v>11_55-60</v>
      </c>
      <c r="O3097" s="17" t="str">
        <f t="shared" si="297"/>
        <v>5_50-60</v>
      </c>
      <c r="P3097" s="17" t="str">
        <f t="shared" si="298"/>
        <v>05_50-60</v>
      </c>
      <c r="Q3097" s="9" t="s">
        <v>1076</v>
      </c>
      <c r="R3097" s="9" t="s">
        <v>1137</v>
      </c>
      <c r="S3097" s="9">
        <f t="shared" si="300"/>
        <v>20773178</v>
      </c>
      <c r="T3097" s="9">
        <f t="shared" si="299"/>
        <v>281479</v>
      </c>
    </row>
    <row r="3098" spans="1:20" ht="14.45" x14ac:dyDescent="0.3">
      <c r="A3098" s="9">
        <v>43</v>
      </c>
      <c r="B3098" s="9" t="s">
        <v>14</v>
      </c>
      <c r="C3098" s="9" t="s">
        <v>843</v>
      </c>
      <c r="D3098" s="9" t="s">
        <v>228</v>
      </c>
      <c r="E3098" s="9" t="s">
        <v>227</v>
      </c>
      <c r="F3098" s="9" t="s">
        <v>5</v>
      </c>
      <c r="G3098" s="9" t="s">
        <v>518</v>
      </c>
      <c r="H3098" s="9" t="s">
        <v>2</v>
      </c>
      <c r="I3098" s="9">
        <v>13</v>
      </c>
      <c r="J3098" s="9" t="s">
        <v>52</v>
      </c>
      <c r="K3098" s="9" t="s">
        <v>7</v>
      </c>
      <c r="L3098" s="9" t="s">
        <v>50</v>
      </c>
      <c r="M3098" s="9">
        <v>153990</v>
      </c>
      <c r="N3098" s="17" t="str">
        <f t="shared" si="296"/>
        <v>30_150-155</v>
      </c>
      <c r="O3098" s="17" t="str">
        <f t="shared" si="297"/>
        <v>15_150-160</v>
      </c>
      <c r="P3098" s="17" t="str">
        <f t="shared" si="298"/>
        <v>08_80&gt;</v>
      </c>
      <c r="Q3098" s="9" t="s">
        <v>1076</v>
      </c>
      <c r="R3098" s="9" t="s">
        <v>1137</v>
      </c>
      <c r="S3098" s="9">
        <f t="shared" si="300"/>
        <v>6621570</v>
      </c>
      <c r="T3098" s="9">
        <f t="shared" si="299"/>
        <v>89723</v>
      </c>
    </row>
    <row r="3099" spans="1:20" ht="14.45" x14ac:dyDescent="0.3">
      <c r="A3099" s="9">
        <v>3</v>
      </c>
      <c r="B3099" s="9" t="s">
        <v>14</v>
      </c>
      <c r="C3099" s="9" t="s">
        <v>212</v>
      </c>
      <c r="D3099" s="9" t="s">
        <v>228</v>
      </c>
      <c r="E3099" s="9" t="s">
        <v>227</v>
      </c>
      <c r="F3099" s="9" t="s">
        <v>5</v>
      </c>
      <c r="G3099" s="9" t="s">
        <v>93</v>
      </c>
      <c r="H3099" s="9" t="s">
        <v>2</v>
      </c>
      <c r="I3099" s="9">
        <v>13</v>
      </c>
      <c r="J3099" s="9" t="s">
        <v>8</v>
      </c>
      <c r="K3099" s="9" t="s">
        <v>7</v>
      </c>
      <c r="L3099" s="9" t="s">
        <v>50</v>
      </c>
      <c r="M3099" s="9">
        <v>129219</v>
      </c>
      <c r="N3099" s="17" t="str">
        <f t="shared" si="296"/>
        <v>25_125-130</v>
      </c>
      <c r="O3099" s="17" t="str">
        <f t="shared" si="297"/>
        <v>12_120-130</v>
      </c>
      <c r="P3099" s="17" t="str">
        <f t="shared" si="298"/>
        <v>08_80&gt;</v>
      </c>
      <c r="Q3099" s="9" t="s">
        <v>1076</v>
      </c>
      <c r="R3099" s="9" t="s">
        <v>1137</v>
      </c>
      <c r="S3099" s="9">
        <f t="shared" si="300"/>
        <v>387657</v>
      </c>
      <c r="T3099" s="9">
        <f t="shared" si="299"/>
        <v>5253</v>
      </c>
    </row>
    <row r="3100" spans="1:20" ht="14.45" x14ac:dyDescent="0.3">
      <c r="A3100" s="9">
        <v>1283</v>
      </c>
      <c r="B3100" s="9" t="s">
        <v>14</v>
      </c>
      <c r="C3100" s="9" t="s">
        <v>490</v>
      </c>
      <c r="D3100" s="9" t="s">
        <v>228</v>
      </c>
      <c r="E3100" s="9" t="s">
        <v>227</v>
      </c>
      <c r="F3100" s="9" t="s">
        <v>5</v>
      </c>
      <c r="G3100" s="9" t="s">
        <v>169</v>
      </c>
      <c r="H3100" s="9" t="s">
        <v>2</v>
      </c>
      <c r="I3100" s="9">
        <v>13</v>
      </c>
      <c r="J3100" s="9" t="s">
        <v>8</v>
      </c>
      <c r="L3100" s="9" t="s">
        <v>50</v>
      </c>
      <c r="M3100" s="9">
        <v>110999</v>
      </c>
      <c r="N3100" s="17" t="str">
        <f t="shared" si="296"/>
        <v>22_110-115</v>
      </c>
      <c r="O3100" s="17" t="str">
        <f t="shared" si="297"/>
        <v>11_110-120</v>
      </c>
      <c r="P3100" s="17" t="str">
        <f t="shared" si="298"/>
        <v>08_80&gt;</v>
      </c>
      <c r="Q3100" s="9" t="s">
        <v>1076</v>
      </c>
      <c r="R3100" s="9" t="s">
        <v>1137</v>
      </c>
      <c r="S3100" s="9">
        <f t="shared" si="300"/>
        <v>142411717</v>
      </c>
      <c r="T3100" s="9">
        <f t="shared" si="299"/>
        <v>1929698</v>
      </c>
    </row>
    <row r="3101" spans="1:20" ht="14.45" x14ac:dyDescent="0.3">
      <c r="A3101" s="9">
        <v>166</v>
      </c>
      <c r="B3101" s="9" t="s">
        <v>14</v>
      </c>
      <c r="C3101" s="9" t="s">
        <v>980</v>
      </c>
      <c r="D3101" s="9" t="s">
        <v>228</v>
      </c>
      <c r="E3101" s="9" t="s">
        <v>227</v>
      </c>
      <c r="F3101" s="9" t="s">
        <v>5</v>
      </c>
      <c r="G3101" s="9" t="s">
        <v>518</v>
      </c>
      <c r="H3101" s="9" t="s">
        <v>2</v>
      </c>
      <c r="I3101" s="9">
        <v>13</v>
      </c>
      <c r="J3101" s="9" t="s">
        <v>8</v>
      </c>
      <c r="L3101" s="9" t="s">
        <v>50</v>
      </c>
      <c r="M3101" s="9">
        <v>101560</v>
      </c>
      <c r="N3101" s="17" t="str">
        <f t="shared" si="296"/>
        <v>20_100-105</v>
      </c>
      <c r="O3101" s="17" t="str">
        <f t="shared" si="297"/>
        <v>10_100-110</v>
      </c>
      <c r="P3101" s="17" t="str">
        <f t="shared" si="298"/>
        <v>08_80&gt;</v>
      </c>
      <c r="Q3101" s="9" t="s">
        <v>1076</v>
      </c>
      <c r="R3101" s="9" t="s">
        <v>1137</v>
      </c>
      <c r="S3101" s="9">
        <f t="shared" si="300"/>
        <v>16858960</v>
      </c>
      <c r="T3101" s="9">
        <f t="shared" si="299"/>
        <v>228441</v>
      </c>
    </row>
    <row r="3102" spans="1:20" ht="14.45" x14ac:dyDescent="0.3">
      <c r="A3102" s="9">
        <v>60</v>
      </c>
      <c r="B3102" s="9" t="s">
        <v>14</v>
      </c>
      <c r="C3102" s="9" t="s">
        <v>519</v>
      </c>
      <c r="D3102" s="9" t="s">
        <v>228</v>
      </c>
      <c r="E3102" s="9" t="s">
        <v>227</v>
      </c>
      <c r="F3102" s="9" t="s">
        <v>1</v>
      </c>
      <c r="G3102" s="9" t="s">
        <v>303</v>
      </c>
      <c r="H3102" s="9" t="s">
        <v>2</v>
      </c>
      <c r="I3102" s="9">
        <v>13</v>
      </c>
      <c r="J3102" s="9" t="s">
        <v>8</v>
      </c>
      <c r="L3102" s="9" t="s">
        <v>50</v>
      </c>
      <c r="M3102" s="9">
        <v>89950</v>
      </c>
      <c r="N3102" s="17" t="str">
        <f t="shared" si="296"/>
        <v>17_85-90</v>
      </c>
      <c r="O3102" s="17" t="str">
        <f t="shared" si="297"/>
        <v>8_80-90</v>
      </c>
      <c r="P3102" s="17" t="str">
        <f t="shared" si="298"/>
        <v>08_80&gt;</v>
      </c>
      <c r="Q3102" s="9" t="s">
        <v>1076</v>
      </c>
      <c r="R3102" s="9" t="s">
        <v>1137</v>
      </c>
      <c r="S3102" s="9">
        <f t="shared" si="300"/>
        <v>5397000</v>
      </c>
      <c r="T3102" s="9">
        <f t="shared" si="299"/>
        <v>73130</v>
      </c>
    </row>
    <row r="3103" spans="1:20" ht="14.45" x14ac:dyDescent="0.3">
      <c r="A3103" s="9">
        <v>201</v>
      </c>
      <c r="B3103" s="9" t="s">
        <v>14</v>
      </c>
      <c r="C3103" s="9" t="s">
        <v>462</v>
      </c>
      <c r="D3103" s="9" t="s">
        <v>228</v>
      </c>
      <c r="E3103" s="9" t="s">
        <v>227</v>
      </c>
      <c r="F3103" s="9" t="s">
        <v>5</v>
      </c>
      <c r="G3103" s="9" t="s">
        <v>169</v>
      </c>
      <c r="H3103" s="9" t="s">
        <v>2</v>
      </c>
      <c r="I3103" s="9">
        <v>14</v>
      </c>
      <c r="J3103" s="9" t="s">
        <v>8</v>
      </c>
      <c r="L3103" s="9" t="s">
        <v>50</v>
      </c>
      <c r="M3103" s="9">
        <v>119153</v>
      </c>
      <c r="N3103" s="17" t="str">
        <f t="shared" si="296"/>
        <v>23_115-120</v>
      </c>
      <c r="O3103" s="17" t="str">
        <f t="shared" si="297"/>
        <v>11_110-120</v>
      </c>
      <c r="P3103" s="17" t="str">
        <f t="shared" si="298"/>
        <v>08_80&gt;</v>
      </c>
      <c r="Q3103" s="9" t="s">
        <v>1076</v>
      </c>
      <c r="R3103" s="9" t="s">
        <v>1137</v>
      </c>
      <c r="S3103" s="9">
        <f t="shared" si="300"/>
        <v>23949753</v>
      </c>
      <c r="T3103" s="9">
        <f t="shared" si="299"/>
        <v>324522</v>
      </c>
    </row>
    <row r="3104" spans="1:20" ht="14.45" x14ac:dyDescent="0.3">
      <c r="A3104" s="9">
        <v>798</v>
      </c>
      <c r="B3104" s="9" t="s">
        <v>14</v>
      </c>
      <c r="C3104" s="9" t="s">
        <v>916</v>
      </c>
      <c r="D3104" s="9" t="s">
        <v>228</v>
      </c>
      <c r="E3104" s="9" t="s">
        <v>227</v>
      </c>
      <c r="F3104" s="9" t="s">
        <v>5</v>
      </c>
      <c r="G3104" s="9" t="s">
        <v>518</v>
      </c>
      <c r="H3104" s="9" t="s">
        <v>2</v>
      </c>
      <c r="I3104" s="9">
        <v>14</v>
      </c>
      <c r="J3104" s="9" t="s">
        <v>8</v>
      </c>
      <c r="L3104" s="9" t="s">
        <v>50</v>
      </c>
      <c r="M3104" s="9">
        <v>59005</v>
      </c>
      <c r="N3104" s="17" t="str">
        <f t="shared" si="296"/>
        <v>11_55-60</v>
      </c>
      <c r="O3104" s="17" t="str">
        <f t="shared" si="297"/>
        <v>5_50-60</v>
      </c>
      <c r="P3104" s="17" t="str">
        <f t="shared" si="298"/>
        <v>05_50-60</v>
      </c>
      <c r="Q3104" s="9" t="s">
        <v>1076</v>
      </c>
      <c r="R3104" s="9" t="s">
        <v>1137</v>
      </c>
      <c r="S3104" s="9">
        <f t="shared" si="300"/>
        <v>47085990</v>
      </c>
      <c r="T3104" s="9">
        <f t="shared" si="299"/>
        <v>638022</v>
      </c>
    </row>
    <row r="3105" spans="1:20" ht="14.45" x14ac:dyDescent="0.3">
      <c r="A3105" s="9">
        <v>6</v>
      </c>
      <c r="B3105" s="9" t="s">
        <v>14</v>
      </c>
      <c r="C3105" s="9" t="s">
        <v>520</v>
      </c>
      <c r="D3105" s="9" t="s">
        <v>228</v>
      </c>
      <c r="E3105" s="9" t="s">
        <v>227</v>
      </c>
      <c r="F3105" s="9" t="s">
        <v>1</v>
      </c>
      <c r="G3105" s="9" t="s">
        <v>303</v>
      </c>
      <c r="H3105" s="9" t="s">
        <v>2</v>
      </c>
      <c r="I3105" s="9">
        <v>14</v>
      </c>
      <c r="J3105" s="9" t="s">
        <v>8</v>
      </c>
      <c r="L3105" s="9" t="s">
        <v>50</v>
      </c>
      <c r="M3105" s="9">
        <v>83999</v>
      </c>
      <c r="N3105" s="17" t="str">
        <f t="shared" si="296"/>
        <v>16_80-85</v>
      </c>
      <c r="O3105" s="17" t="str">
        <f t="shared" si="297"/>
        <v>8_80-90</v>
      </c>
      <c r="P3105" s="17" t="str">
        <f t="shared" si="298"/>
        <v>08_80&gt;</v>
      </c>
      <c r="Q3105" s="9" t="s">
        <v>1076</v>
      </c>
      <c r="R3105" s="9" t="s">
        <v>1137</v>
      </c>
      <c r="S3105" s="9">
        <f t="shared" si="300"/>
        <v>503994</v>
      </c>
      <c r="T3105" s="9">
        <f t="shared" si="299"/>
        <v>6829</v>
      </c>
    </row>
    <row r="3106" spans="1:20" ht="14.45" x14ac:dyDescent="0.3">
      <c r="A3106" s="9">
        <v>496</v>
      </c>
      <c r="B3106" s="9" t="s">
        <v>14</v>
      </c>
      <c r="C3106" s="9" t="s">
        <v>491</v>
      </c>
      <c r="D3106" s="9" t="s">
        <v>222</v>
      </c>
      <c r="E3106" s="9" t="s">
        <v>227</v>
      </c>
      <c r="F3106" s="9" t="s">
        <v>5</v>
      </c>
      <c r="G3106" s="9" t="s">
        <v>169</v>
      </c>
      <c r="H3106" s="9" t="s">
        <v>174</v>
      </c>
      <c r="I3106" s="9">
        <v>15</v>
      </c>
      <c r="J3106" s="9" t="s">
        <v>8</v>
      </c>
      <c r="L3106" s="9" t="s">
        <v>50</v>
      </c>
      <c r="M3106" s="9">
        <v>102872</v>
      </c>
      <c r="N3106" s="17" t="str">
        <f t="shared" si="296"/>
        <v>20_100-105</v>
      </c>
      <c r="O3106" s="17" t="str">
        <f t="shared" si="297"/>
        <v>10_100-110</v>
      </c>
      <c r="P3106" s="17" t="str">
        <f t="shared" si="298"/>
        <v>08_80&gt;</v>
      </c>
      <c r="Q3106" s="9" t="s">
        <v>1076</v>
      </c>
      <c r="R3106" s="9" t="s">
        <v>1137</v>
      </c>
      <c r="S3106" s="9">
        <f t="shared" si="300"/>
        <v>51024512</v>
      </c>
      <c r="T3106" s="9">
        <f t="shared" si="299"/>
        <v>691389</v>
      </c>
    </row>
    <row r="3107" spans="1:20" ht="14.45" x14ac:dyDescent="0.3">
      <c r="A3107" s="9">
        <v>399</v>
      </c>
      <c r="B3107" s="9" t="s">
        <v>14</v>
      </c>
      <c r="C3107" s="9" t="s">
        <v>917</v>
      </c>
      <c r="D3107" s="9" t="s">
        <v>224</v>
      </c>
      <c r="E3107" s="9" t="s">
        <v>227</v>
      </c>
      <c r="F3107" s="9" t="s">
        <v>5</v>
      </c>
      <c r="G3107" s="9" t="s">
        <v>518</v>
      </c>
      <c r="H3107" s="9" t="s">
        <v>2</v>
      </c>
      <c r="I3107" s="9">
        <v>15</v>
      </c>
      <c r="J3107" s="9" t="s">
        <v>8</v>
      </c>
      <c r="L3107" s="9" t="s">
        <v>50</v>
      </c>
      <c r="M3107" s="9">
        <v>125351</v>
      </c>
      <c r="N3107" s="17" t="str">
        <f t="shared" ref="N3107:N3170" si="301">CONCATENATE(ROUNDDOWN(M3107/5000,0),"_",ROUNDDOWN(M3107/5000,0)*5,"-",ROUNDUP((M3107+1)/5000,0)*5)</f>
        <v>25_125-130</v>
      </c>
      <c r="O3107" s="17" t="str">
        <f t="shared" ref="O3107:O3170" si="302">CONCATENATE(ROUNDDOWN(M3107/10000,0),"_",ROUNDDOWN(M3107/10000,0)*10,"-",ROUNDUP((M3107+1)/10000,0)*10)</f>
        <v>12_120-130</v>
      </c>
      <c r="P3107" s="17" t="str">
        <f t="shared" ref="P3107:P3170" si="303">IF(M3107&lt;20000,"01_&lt;20",IF(M3107&lt;80000,CONCATENATE(IF((ROUNDDOWN(M3107/10000,0)+1)&lt;10,0,),ROUNDDOWN(M3107/10000,0),"_",ROUNDDOWN(M3107/10000,0)*10,"-",ROUNDUP((M3107+1)/10000,0)*10),"08_80&gt;"))</f>
        <v>08_80&gt;</v>
      </c>
      <c r="Q3107" s="9" t="s">
        <v>1076</v>
      </c>
      <c r="R3107" s="9" t="s">
        <v>1137</v>
      </c>
      <c r="S3107" s="9">
        <f t="shared" si="300"/>
        <v>50015049</v>
      </c>
      <c r="T3107" s="9">
        <f t="shared" ref="T3107:T3170" si="304">ROUND(S3107/73.8,0)</f>
        <v>677711</v>
      </c>
    </row>
    <row r="3108" spans="1:20" ht="14.45" x14ac:dyDescent="0.3">
      <c r="A3108" s="9">
        <v>120</v>
      </c>
      <c r="B3108" s="9" t="s">
        <v>14</v>
      </c>
      <c r="C3108" s="9" t="s">
        <v>521</v>
      </c>
      <c r="D3108" s="9" t="s">
        <v>224</v>
      </c>
      <c r="E3108" s="9" t="s">
        <v>227</v>
      </c>
      <c r="F3108" s="9" t="s">
        <v>1</v>
      </c>
      <c r="G3108" s="9" t="s">
        <v>303</v>
      </c>
      <c r="H3108" s="9" t="s">
        <v>2</v>
      </c>
      <c r="I3108" s="9">
        <v>15</v>
      </c>
      <c r="J3108" s="9" t="s">
        <v>8</v>
      </c>
      <c r="L3108" s="9" t="s">
        <v>50</v>
      </c>
      <c r="M3108" s="9">
        <v>82254</v>
      </c>
      <c r="N3108" s="17" t="str">
        <f t="shared" si="301"/>
        <v>16_80-85</v>
      </c>
      <c r="O3108" s="17" t="str">
        <f t="shared" si="302"/>
        <v>8_80-90</v>
      </c>
      <c r="P3108" s="17" t="str">
        <f t="shared" si="303"/>
        <v>08_80&gt;</v>
      </c>
      <c r="Q3108" s="9" t="s">
        <v>1076</v>
      </c>
      <c r="R3108" s="9" t="s">
        <v>1137</v>
      </c>
      <c r="S3108" s="9">
        <f t="shared" si="300"/>
        <v>9870480</v>
      </c>
      <c r="T3108" s="9">
        <f t="shared" si="304"/>
        <v>133746</v>
      </c>
    </row>
    <row r="3109" spans="1:20" ht="14.45" x14ac:dyDescent="0.3">
      <c r="A3109" s="9">
        <v>60</v>
      </c>
      <c r="B3109" s="9" t="s">
        <v>14</v>
      </c>
      <c r="C3109" s="9" t="s">
        <v>492</v>
      </c>
      <c r="D3109" s="9" t="s">
        <v>228</v>
      </c>
      <c r="E3109" s="9" t="s">
        <v>227</v>
      </c>
      <c r="F3109" s="9" t="s">
        <v>5</v>
      </c>
      <c r="G3109" s="9" t="s">
        <v>169</v>
      </c>
      <c r="H3109" s="9" t="s">
        <v>2</v>
      </c>
      <c r="I3109" s="9">
        <v>13</v>
      </c>
      <c r="J3109" s="9" t="s">
        <v>8</v>
      </c>
      <c r="K3109" s="9" t="s">
        <v>7</v>
      </c>
      <c r="L3109" s="9" t="s">
        <v>50</v>
      </c>
      <c r="M3109" s="9">
        <v>133136</v>
      </c>
      <c r="N3109" s="17" t="str">
        <f t="shared" si="301"/>
        <v>26_130-135</v>
      </c>
      <c r="O3109" s="17" t="str">
        <f t="shared" si="302"/>
        <v>13_130-140</v>
      </c>
      <c r="P3109" s="17" t="str">
        <f t="shared" si="303"/>
        <v>08_80&gt;</v>
      </c>
      <c r="Q3109" s="9" t="s">
        <v>1076</v>
      </c>
      <c r="R3109" s="9" t="s">
        <v>1137</v>
      </c>
      <c r="S3109" s="9">
        <f t="shared" si="300"/>
        <v>7988160</v>
      </c>
      <c r="T3109" s="9">
        <f t="shared" si="304"/>
        <v>108241</v>
      </c>
    </row>
    <row r="3110" spans="1:20" ht="14.45" x14ac:dyDescent="0.3">
      <c r="A3110" s="9">
        <v>40</v>
      </c>
      <c r="B3110" s="9" t="s">
        <v>14</v>
      </c>
      <c r="C3110" s="9" t="s">
        <v>1030</v>
      </c>
      <c r="D3110" s="9" t="s">
        <v>228</v>
      </c>
      <c r="E3110" s="9" t="s">
        <v>227</v>
      </c>
      <c r="F3110" s="9" t="s">
        <v>5</v>
      </c>
      <c r="G3110" s="9" t="s">
        <v>518</v>
      </c>
      <c r="H3110" s="9" t="s">
        <v>2</v>
      </c>
      <c r="I3110" s="9">
        <v>13</v>
      </c>
      <c r="J3110" s="9" t="s">
        <v>52</v>
      </c>
      <c r="K3110" s="9" t="s">
        <v>7</v>
      </c>
      <c r="L3110" s="9" t="s">
        <v>50</v>
      </c>
      <c r="M3110" s="9">
        <v>143520</v>
      </c>
      <c r="N3110" s="17" t="str">
        <f t="shared" si="301"/>
        <v>28_140-145</v>
      </c>
      <c r="O3110" s="17" t="str">
        <f t="shared" si="302"/>
        <v>14_140-150</v>
      </c>
      <c r="P3110" s="17" t="str">
        <f t="shared" si="303"/>
        <v>08_80&gt;</v>
      </c>
      <c r="Q3110" s="9" t="s">
        <v>1076</v>
      </c>
      <c r="R3110" s="9" t="s">
        <v>1137</v>
      </c>
      <c r="S3110" s="9">
        <f t="shared" si="300"/>
        <v>5740800</v>
      </c>
      <c r="T3110" s="9">
        <f t="shared" si="304"/>
        <v>77789</v>
      </c>
    </row>
    <row r="3111" spans="1:20" ht="14.45" x14ac:dyDescent="0.3">
      <c r="A3111" s="9">
        <v>6</v>
      </c>
      <c r="B3111" s="9" t="s">
        <v>14</v>
      </c>
      <c r="C3111" s="9" t="s">
        <v>1031</v>
      </c>
      <c r="D3111" s="9" t="s">
        <v>228</v>
      </c>
      <c r="E3111" s="9" t="s">
        <v>227</v>
      </c>
      <c r="F3111" s="9" t="s">
        <v>5</v>
      </c>
      <c r="G3111" s="9" t="s">
        <v>67</v>
      </c>
      <c r="H3111" s="9" t="s">
        <v>2</v>
      </c>
      <c r="I3111" s="9">
        <v>14</v>
      </c>
      <c r="J3111" s="9" t="s">
        <v>52</v>
      </c>
      <c r="K3111" s="9" t="s">
        <v>7</v>
      </c>
      <c r="L3111" s="9" t="s">
        <v>50</v>
      </c>
      <c r="M3111" s="9">
        <v>152400</v>
      </c>
      <c r="N3111" s="17" t="str">
        <f t="shared" si="301"/>
        <v>30_150-155</v>
      </c>
      <c r="O3111" s="17" t="str">
        <f t="shared" si="302"/>
        <v>15_150-160</v>
      </c>
      <c r="P3111" s="17" t="str">
        <f t="shared" si="303"/>
        <v>08_80&gt;</v>
      </c>
      <c r="Q3111" s="9" t="s">
        <v>1076</v>
      </c>
      <c r="R3111" s="9" t="s">
        <v>1137</v>
      </c>
      <c r="S3111" s="9">
        <f t="shared" si="300"/>
        <v>914400</v>
      </c>
      <c r="T3111" s="9">
        <f t="shared" si="304"/>
        <v>12390</v>
      </c>
    </row>
    <row r="3112" spans="1:20" ht="14.45" x14ac:dyDescent="0.3">
      <c r="A3112" s="9">
        <v>40</v>
      </c>
      <c r="B3112" s="9" t="s">
        <v>14</v>
      </c>
      <c r="C3112" s="9" t="s">
        <v>493</v>
      </c>
      <c r="D3112" s="9" t="s">
        <v>228</v>
      </c>
      <c r="E3112" s="9" t="s">
        <v>227</v>
      </c>
      <c r="F3112" s="9" t="s">
        <v>5</v>
      </c>
      <c r="G3112" s="9" t="s">
        <v>169</v>
      </c>
      <c r="H3112" s="9" t="s">
        <v>2</v>
      </c>
      <c r="I3112" s="9">
        <v>14</v>
      </c>
      <c r="J3112" s="9" t="s">
        <v>52</v>
      </c>
      <c r="K3112" s="9" t="s">
        <v>7</v>
      </c>
      <c r="L3112" s="9" t="s">
        <v>50</v>
      </c>
      <c r="M3112" s="9">
        <v>149572</v>
      </c>
      <c r="N3112" s="17" t="str">
        <f t="shared" si="301"/>
        <v>29_145-150</v>
      </c>
      <c r="O3112" s="17" t="str">
        <f t="shared" si="302"/>
        <v>14_140-150</v>
      </c>
      <c r="P3112" s="17" t="str">
        <f t="shared" si="303"/>
        <v>08_80&gt;</v>
      </c>
      <c r="Q3112" s="9" t="s">
        <v>1076</v>
      </c>
      <c r="R3112" s="9" t="s">
        <v>1137</v>
      </c>
      <c r="S3112" s="9">
        <f t="shared" si="300"/>
        <v>5982880</v>
      </c>
      <c r="T3112" s="9">
        <f t="shared" si="304"/>
        <v>81069</v>
      </c>
    </row>
    <row r="3113" spans="1:20" ht="14.45" x14ac:dyDescent="0.3">
      <c r="A3113" s="9">
        <v>25</v>
      </c>
      <c r="B3113" s="9" t="s">
        <v>14</v>
      </c>
      <c r="C3113" s="9" t="s">
        <v>981</v>
      </c>
      <c r="D3113" s="9" t="s">
        <v>228</v>
      </c>
      <c r="E3113" s="9" t="s">
        <v>227</v>
      </c>
      <c r="F3113" s="9" t="s">
        <v>5</v>
      </c>
      <c r="G3113" s="9" t="s">
        <v>518</v>
      </c>
      <c r="H3113" s="9" t="s">
        <v>2</v>
      </c>
      <c r="I3113" s="9">
        <v>14</v>
      </c>
      <c r="J3113" s="9" t="s">
        <v>52</v>
      </c>
      <c r="K3113" s="9" t="s">
        <v>7</v>
      </c>
      <c r="L3113" s="9" t="s">
        <v>50</v>
      </c>
      <c r="M3113" s="9">
        <v>130990</v>
      </c>
      <c r="N3113" s="17" t="str">
        <f t="shared" si="301"/>
        <v>26_130-135</v>
      </c>
      <c r="O3113" s="17" t="str">
        <f t="shared" si="302"/>
        <v>13_130-140</v>
      </c>
      <c r="P3113" s="17" t="str">
        <f t="shared" si="303"/>
        <v>08_80&gt;</v>
      </c>
      <c r="Q3113" s="9" t="s">
        <v>1076</v>
      </c>
      <c r="R3113" s="9" t="s">
        <v>1137</v>
      </c>
      <c r="S3113" s="9">
        <f t="shared" si="300"/>
        <v>3274750</v>
      </c>
      <c r="T3113" s="9">
        <f t="shared" si="304"/>
        <v>44373</v>
      </c>
    </row>
    <row r="3114" spans="1:20" ht="14.45" x14ac:dyDescent="0.3">
      <c r="A3114" s="9">
        <v>6</v>
      </c>
      <c r="B3114" s="9" t="s">
        <v>14</v>
      </c>
      <c r="C3114" s="9" t="s">
        <v>715</v>
      </c>
      <c r="D3114" s="9" t="s">
        <v>228</v>
      </c>
      <c r="E3114" s="9" t="s">
        <v>223</v>
      </c>
      <c r="F3114" s="9" t="s">
        <v>5</v>
      </c>
      <c r="G3114" s="9" t="s">
        <v>169</v>
      </c>
      <c r="H3114" s="9" t="s">
        <v>398</v>
      </c>
      <c r="I3114" s="9">
        <v>13</v>
      </c>
      <c r="J3114" s="9" t="s">
        <v>8</v>
      </c>
      <c r="L3114" s="9" t="s">
        <v>50</v>
      </c>
      <c r="M3114" s="9">
        <v>76594</v>
      </c>
      <c r="N3114" s="17" t="str">
        <f t="shared" si="301"/>
        <v>15_75-80</v>
      </c>
      <c r="O3114" s="17" t="str">
        <f t="shared" si="302"/>
        <v>7_70-80</v>
      </c>
      <c r="P3114" s="17" t="str">
        <f t="shared" si="303"/>
        <v>07_70-80</v>
      </c>
      <c r="Q3114" s="9" t="s">
        <v>1076</v>
      </c>
      <c r="R3114" s="9" t="s">
        <v>1137</v>
      </c>
      <c r="S3114" s="9">
        <f t="shared" si="300"/>
        <v>459564</v>
      </c>
      <c r="T3114" s="9">
        <f t="shared" si="304"/>
        <v>6227</v>
      </c>
    </row>
    <row r="3115" spans="1:20" ht="14.45" x14ac:dyDescent="0.3">
      <c r="A3115" s="9">
        <v>25</v>
      </c>
      <c r="B3115" s="9" t="s">
        <v>14</v>
      </c>
      <c r="C3115" s="9" t="s">
        <v>577</v>
      </c>
      <c r="D3115" s="9" t="s">
        <v>228</v>
      </c>
      <c r="E3115" s="9" t="s">
        <v>223</v>
      </c>
      <c r="F3115" s="9" t="s">
        <v>5</v>
      </c>
      <c r="G3115" s="9" t="s">
        <v>518</v>
      </c>
      <c r="H3115" s="9" t="s">
        <v>555</v>
      </c>
      <c r="I3115" s="9">
        <v>13</v>
      </c>
      <c r="J3115" s="9" t="s">
        <v>8</v>
      </c>
      <c r="L3115" s="9" t="s">
        <v>50</v>
      </c>
      <c r="M3115" s="9">
        <v>80330</v>
      </c>
      <c r="N3115" s="17" t="str">
        <f t="shared" si="301"/>
        <v>16_80-85</v>
      </c>
      <c r="O3115" s="17" t="str">
        <f t="shared" si="302"/>
        <v>8_80-90</v>
      </c>
      <c r="P3115" s="17" t="str">
        <f t="shared" si="303"/>
        <v>08_80&gt;</v>
      </c>
      <c r="Q3115" s="9" t="s">
        <v>1076</v>
      </c>
      <c r="R3115" s="9" t="s">
        <v>1137</v>
      </c>
      <c r="S3115" s="9">
        <f t="shared" si="300"/>
        <v>2008250</v>
      </c>
      <c r="T3115" s="9">
        <f t="shared" si="304"/>
        <v>27212</v>
      </c>
    </row>
    <row r="3116" spans="1:20" ht="14.45" x14ac:dyDescent="0.3">
      <c r="A3116" s="9">
        <v>174</v>
      </c>
      <c r="B3116" s="9" t="s">
        <v>14</v>
      </c>
      <c r="C3116" s="9" t="s">
        <v>918</v>
      </c>
      <c r="D3116" s="9" t="s">
        <v>228</v>
      </c>
      <c r="E3116" s="9" t="s">
        <v>223</v>
      </c>
      <c r="F3116" s="9" t="s">
        <v>5</v>
      </c>
      <c r="G3116" s="9" t="s">
        <v>518</v>
      </c>
      <c r="H3116" s="9" t="s">
        <v>112</v>
      </c>
      <c r="I3116" s="9">
        <v>14</v>
      </c>
      <c r="J3116" s="9" t="s">
        <v>8</v>
      </c>
      <c r="L3116" s="9" t="s">
        <v>50</v>
      </c>
      <c r="M3116" s="9">
        <v>116750</v>
      </c>
      <c r="N3116" s="17" t="str">
        <f t="shared" si="301"/>
        <v>23_115-120</v>
      </c>
      <c r="O3116" s="17" t="str">
        <f t="shared" si="302"/>
        <v>11_110-120</v>
      </c>
      <c r="P3116" s="17" t="str">
        <f t="shared" si="303"/>
        <v>08_80&gt;</v>
      </c>
      <c r="Q3116" s="9" t="s">
        <v>1076</v>
      </c>
      <c r="R3116" s="9" t="s">
        <v>1137</v>
      </c>
      <c r="S3116" s="9">
        <f t="shared" si="300"/>
        <v>20314500</v>
      </c>
      <c r="T3116" s="9">
        <f t="shared" si="304"/>
        <v>275264</v>
      </c>
    </row>
    <row r="3117" spans="1:20" ht="14.45" x14ac:dyDescent="0.3">
      <c r="A3117" s="9">
        <v>6</v>
      </c>
      <c r="B3117" s="9" t="s">
        <v>14</v>
      </c>
      <c r="C3117" s="9" t="s">
        <v>417</v>
      </c>
      <c r="D3117" s="9" t="s">
        <v>225</v>
      </c>
      <c r="E3117" s="9" t="s">
        <v>223</v>
      </c>
      <c r="F3117" s="9" t="s">
        <v>5</v>
      </c>
      <c r="G3117" s="9" t="s">
        <v>350</v>
      </c>
      <c r="H3117" s="9" t="s">
        <v>147</v>
      </c>
      <c r="I3117" s="9">
        <v>15</v>
      </c>
      <c r="J3117" s="9" t="s">
        <v>55</v>
      </c>
      <c r="K3117" s="9" t="s">
        <v>7</v>
      </c>
      <c r="L3117" s="9" t="s">
        <v>50</v>
      </c>
      <c r="M3117" s="9">
        <v>125336</v>
      </c>
      <c r="N3117" s="17" t="str">
        <f t="shared" si="301"/>
        <v>25_125-130</v>
      </c>
      <c r="O3117" s="17" t="str">
        <f t="shared" si="302"/>
        <v>12_120-130</v>
      </c>
      <c r="P3117" s="17" t="str">
        <f t="shared" si="303"/>
        <v>08_80&gt;</v>
      </c>
      <c r="Q3117" s="9" t="s">
        <v>1076</v>
      </c>
      <c r="R3117" s="9" t="s">
        <v>1137</v>
      </c>
      <c r="S3117" s="9">
        <f t="shared" si="300"/>
        <v>752016</v>
      </c>
      <c r="T3117" s="9">
        <f t="shared" si="304"/>
        <v>10190</v>
      </c>
    </row>
    <row r="3118" spans="1:20" ht="14.45" x14ac:dyDescent="0.3">
      <c r="A3118" s="9">
        <v>87</v>
      </c>
      <c r="B3118" s="9" t="s">
        <v>14</v>
      </c>
      <c r="C3118" s="9" t="s">
        <v>1101</v>
      </c>
      <c r="D3118" s="9" t="s">
        <v>222</v>
      </c>
      <c r="E3118" s="9" t="s">
        <v>223</v>
      </c>
      <c r="F3118" s="9" t="s">
        <v>5</v>
      </c>
      <c r="G3118" s="9" t="s">
        <v>518</v>
      </c>
      <c r="H3118" s="9" t="s">
        <v>563</v>
      </c>
      <c r="I3118" s="9">
        <v>17</v>
      </c>
      <c r="J3118" s="9" t="s">
        <v>8</v>
      </c>
      <c r="L3118" s="9" t="s">
        <v>50</v>
      </c>
      <c r="M3118" s="9">
        <v>87990</v>
      </c>
      <c r="N3118" s="17" t="str">
        <f t="shared" si="301"/>
        <v>17_85-90</v>
      </c>
      <c r="O3118" s="17" t="str">
        <f t="shared" si="302"/>
        <v>8_80-90</v>
      </c>
      <c r="P3118" s="17" t="str">
        <f t="shared" si="303"/>
        <v>08_80&gt;</v>
      </c>
      <c r="Q3118" s="9" t="s">
        <v>1076</v>
      </c>
      <c r="R3118" s="9" t="s">
        <v>1137</v>
      </c>
      <c r="S3118" s="9">
        <f t="shared" si="300"/>
        <v>7655130</v>
      </c>
      <c r="T3118" s="9">
        <f t="shared" si="304"/>
        <v>103728</v>
      </c>
    </row>
    <row r="3119" spans="1:20" ht="14.45" x14ac:dyDescent="0.3">
      <c r="A3119" s="9">
        <v>70</v>
      </c>
      <c r="B3119" s="9" t="s">
        <v>14</v>
      </c>
      <c r="C3119" s="9" t="s">
        <v>461</v>
      </c>
      <c r="D3119" s="9" t="s">
        <v>228</v>
      </c>
      <c r="E3119" s="9" t="s">
        <v>223</v>
      </c>
      <c r="F3119" s="9" t="s">
        <v>1</v>
      </c>
      <c r="G3119" s="9" t="s">
        <v>303</v>
      </c>
      <c r="H3119" s="9" t="s">
        <v>2</v>
      </c>
      <c r="I3119" s="9">
        <v>13</v>
      </c>
      <c r="J3119" s="9" t="s">
        <v>8</v>
      </c>
      <c r="K3119" s="9" t="s">
        <v>7</v>
      </c>
      <c r="L3119" s="9" t="s">
        <v>50</v>
      </c>
      <c r="M3119" s="9">
        <v>66889</v>
      </c>
      <c r="N3119" s="17" t="str">
        <f t="shared" si="301"/>
        <v>13_65-70</v>
      </c>
      <c r="O3119" s="17" t="str">
        <f t="shared" si="302"/>
        <v>6_60-70</v>
      </c>
      <c r="P3119" s="17" t="str">
        <f t="shared" si="303"/>
        <v>06_60-70</v>
      </c>
      <c r="Q3119" s="9" t="s">
        <v>1076</v>
      </c>
      <c r="R3119" s="9" t="s">
        <v>1137</v>
      </c>
      <c r="S3119" s="9">
        <f t="shared" si="300"/>
        <v>4682230</v>
      </c>
      <c r="T3119" s="9">
        <f t="shared" si="304"/>
        <v>63445</v>
      </c>
    </row>
    <row r="3120" spans="1:20" ht="14.45" x14ac:dyDescent="0.3">
      <c r="A3120" s="9">
        <v>40</v>
      </c>
      <c r="B3120" s="9" t="s">
        <v>14</v>
      </c>
      <c r="C3120" s="9" t="s">
        <v>578</v>
      </c>
      <c r="D3120" s="9" t="s">
        <v>222</v>
      </c>
      <c r="E3120" s="9" t="s">
        <v>223</v>
      </c>
      <c r="F3120" s="9" t="s">
        <v>5</v>
      </c>
      <c r="G3120" s="9" t="s">
        <v>518</v>
      </c>
      <c r="H3120" s="9" t="s">
        <v>555</v>
      </c>
      <c r="I3120" s="9">
        <v>15</v>
      </c>
      <c r="J3120" s="9" t="s">
        <v>8</v>
      </c>
      <c r="K3120" s="9" t="s">
        <v>7</v>
      </c>
      <c r="L3120" s="9" t="s">
        <v>50</v>
      </c>
      <c r="M3120" s="9">
        <v>90827</v>
      </c>
      <c r="N3120" s="17" t="str">
        <f t="shared" si="301"/>
        <v>18_90-95</v>
      </c>
      <c r="O3120" s="17" t="str">
        <f t="shared" si="302"/>
        <v>9_90-100</v>
      </c>
      <c r="P3120" s="17" t="str">
        <f t="shared" si="303"/>
        <v>08_80&gt;</v>
      </c>
      <c r="Q3120" s="9" t="s">
        <v>1076</v>
      </c>
      <c r="R3120" s="9" t="s">
        <v>1137</v>
      </c>
      <c r="S3120" s="9">
        <f t="shared" si="300"/>
        <v>3633080</v>
      </c>
      <c r="T3120" s="9">
        <f t="shared" si="304"/>
        <v>49229</v>
      </c>
    </row>
    <row r="3121" spans="1:20" ht="14.45" x14ac:dyDescent="0.3">
      <c r="A3121" s="9">
        <v>61</v>
      </c>
      <c r="B3121" s="9" t="s">
        <v>14</v>
      </c>
      <c r="C3121" s="9" t="s">
        <v>844</v>
      </c>
      <c r="D3121" s="9" t="s">
        <v>224</v>
      </c>
      <c r="E3121" s="9" t="s">
        <v>223</v>
      </c>
      <c r="F3121" s="9" t="s">
        <v>1</v>
      </c>
      <c r="G3121" s="9" t="s">
        <v>303</v>
      </c>
      <c r="H3121" s="9" t="s">
        <v>2</v>
      </c>
      <c r="I3121" s="9">
        <v>15</v>
      </c>
      <c r="J3121" s="9" t="s">
        <v>8</v>
      </c>
      <c r="K3121" s="9" t="s">
        <v>7</v>
      </c>
      <c r="L3121" s="9" t="s">
        <v>50</v>
      </c>
      <c r="M3121" s="9">
        <v>76373</v>
      </c>
      <c r="N3121" s="17" t="str">
        <f t="shared" si="301"/>
        <v>15_75-80</v>
      </c>
      <c r="O3121" s="17" t="str">
        <f t="shared" si="302"/>
        <v>7_70-80</v>
      </c>
      <c r="P3121" s="17" t="str">
        <f t="shared" si="303"/>
        <v>07_70-80</v>
      </c>
      <c r="Q3121" s="9" t="s">
        <v>1076</v>
      </c>
      <c r="R3121" s="9" t="s">
        <v>1137</v>
      </c>
      <c r="S3121" s="9">
        <f t="shared" si="300"/>
        <v>4658753</v>
      </c>
      <c r="T3121" s="9">
        <f t="shared" si="304"/>
        <v>63127</v>
      </c>
    </row>
    <row r="3122" spans="1:20" ht="14.45" x14ac:dyDescent="0.3">
      <c r="A3122" s="9">
        <v>1628</v>
      </c>
      <c r="B3122" s="9" t="s">
        <v>14</v>
      </c>
      <c r="C3122" s="9" t="s">
        <v>579</v>
      </c>
      <c r="D3122" s="9" t="s">
        <v>228</v>
      </c>
      <c r="E3122" s="9" t="s">
        <v>227</v>
      </c>
      <c r="F3122" s="9" t="s">
        <v>5</v>
      </c>
      <c r="G3122" s="9" t="s">
        <v>182</v>
      </c>
      <c r="H3122" s="9" t="s">
        <v>2</v>
      </c>
      <c r="I3122" s="9">
        <v>14</v>
      </c>
      <c r="J3122" s="9" t="s">
        <v>11</v>
      </c>
      <c r="L3122" s="9" t="s">
        <v>50</v>
      </c>
      <c r="M3122" s="9">
        <v>52710</v>
      </c>
      <c r="N3122" s="17" t="str">
        <f t="shared" si="301"/>
        <v>10_50-55</v>
      </c>
      <c r="O3122" s="17" t="str">
        <f t="shared" si="302"/>
        <v>5_50-60</v>
      </c>
      <c r="P3122" s="17" t="str">
        <f t="shared" si="303"/>
        <v>05_50-60</v>
      </c>
      <c r="Q3122" s="9" t="s">
        <v>1076</v>
      </c>
      <c r="R3122" s="9" t="s">
        <v>1137</v>
      </c>
      <c r="S3122" s="9">
        <f t="shared" si="300"/>
        <v>85811880</v>
      </c>
      <c r="T3122" s="9">
        <f t="shared" si="304"/>
        <v>1162763</v>
      </c>
    </row>
    <row r="3123" spans="1:20" ht="14.45" x14ac:dyDescent="0.3">
      <c r="A3123" s="9">
        <v>57</v>
      </c>
      <c r="B3123" s="9" t="s">
        <v>14</v>
      </c>
      <c r="C3123" s="9" t="s">
        <v>720</v>
      </c>
      <c r="D3123" s="9" t="s">
        <v>228</v>
      </c>
      <c r="E3123" s="9" t="s">
        <v>227</v>
      </c>
      <c r="F3123" s="9" t="s">
        <v>1</v>
      </c>
      <c r="G3123" s="9" t="s">
        <v>97</v>
      </c>
      <c r="H3123" s="9" t="s">
        <v>2</v>
      </c>
      <c r="I3123" s="9">
        <v>14</v>
      </c>
      <c r="J3123" s="9" t="s">
        <v>8</v>
      </c>
      <c r="L3123" s="9" t="s">
        <v>50</v>
      </c>
      <c r="M3123" s="9">
        <v>47968</v>
      </c>
      <c r="N3123" s="17" t="str">
        <f t="shared" si="301"/>
        <v>9_45-50</v>
      </c>
      <c r="O3123" s="17" t="str">
        <f t="shared" si="302"/>
        <v>4_40-50</v>
      </c>
      <c r="P3123" s="17" t="str">
        <f t="shared" si="303"/>
        <v>04_40-50</v>
      </c>
      <c r="Q3123" s="9" t="s">
        <v>1076</v>
      </c>
      <c r="R3123" s="9" t="s">
        <v>1137</v>
      </c>
      <c r="S3123" s="9">
        <f t="shared" si="300"/>
        <v>2734176</v>
      </c>
      <c r="T3123" s="9">
        <f t="shared" si="304"/>
        <v>37048</v>
      </c>
    </row>
    <row r="3124" spans="1:20" ht="14.45" x14ac:dyDescent="0.3">
      <c r="A3124" s="9">
        <v>2075</v>
      </c>
      <c r="B3124" s="9" t="s">
        <v>14</v>
      </c>
      <c r="C3124" s="9" t="s">
        <v>489</v>
      </c>
      <c r="D3124" s="9" t="s">
        <v>224</v>
      </c>
      <c r="E3124" s="9" t="s">
        <v>227</v>
      </c>
      <c r="F3124" s="9" t="s">
        <v>5</v>
      </c>
      <c r="G3124" s="9" t="s">
        <v>182</v>
      </c>
      <c r="H3124" s="9" t="s">
        <v>2</v>
      </c>
      <c r="I3124" s="9">
        <v>15</v>
      </c>
      <c r="J3124" s="9" t="s">
        <v>8</v>
      </c>
      <c r="L3124" s="9" t="s">
        <v>50</v>
      </c>
      <c r="M3124" s="9">
        <v>50420</v>
      </c>
      <c r="N3124" s="17" t="str">
        <f t="shared" si="301"/>
        <v>10_50-55</v>
      </c>
      <c r="O3124" s="17" t="str">
        <f t="shared" si="302"/>
        <v>5_50-60</v>
      </c>
      <c r="P3124" s="17" t="str">
        <f t="shared" si="303"/>
        <v>05_50-60</v>
      </c>
      <c r="Q3124" s="9" t="s">
        <v>1076</v>
      </c>
      <c r="R3124" s="9" t="s">
        <v>1137</v>
      </c>
      <c r="S3124" s="9">
        <f t="shared" si="300"/>
        <v>104621500</v>
      </c>
      <c r="T3124" s="9">
        <f t="shared" si="304"/>
        <v>1417636</v>
      </c>
    </row>
    <row r="3125" spans="1:20" ht="14.45" x14ac:dyDescent="0.3">
      <c r="A3125" s="9">
        <v>117</v>
      </c>
      <c r="B3125" s="9" t="s">
        <v>14</v>
      </c>
      <c r="C3125" s="9" t="s">
        <v>617</v>
      </c>
      <c r="D3125" s="9" t="s">
        <v>224</v>
      </c>
      <c r="E3125" s="9" t="s">
        <v>227</v>
      </c>
      <c r="F3125" s="9" t="s">
        <v>5</v>
      </c>
      <c r="G3125" s="9" t="s">
        <v>76</v>
      </c>
      <c r="H3125" s="9" t="s">
        <v>2</v>
      </c>
      <c r="I3125" s="9">
        <v>15</v>
      </c>
      <c r="J3125" s="9" t="s">
        <v>4</v>
      </c>
      <c r="L3125" s="9" t="s">
        <v>46</v>
      </c>
      <c r="M3125" s="9">
        <v>29752</v>
      </c>
      <c r="N3125" s="17" t="str">
        <f t="shared" si="301"/>
        <v>5_25-30</v>
      </c>
      <c r="O3125" s="17" t="str">
        <f t="shared" si="302"/>
        <v>2_20-30</v>
      </c>
      <c r="P3125" s="17" t="str">
        <f t="shared" si="303"/>
        <v>02_20-30</v>
      </c>
      <c r="Q3125" s="9" t="s">
        <v>1076</v>
      </c>
      <c r="R3125" s="9" t="s">
        <v>1137</v>
      </c>
      <c r="S3125" s="9">
        <f t="shared" si="300"/>
        <v>3480984</v>
      </c>
      <c r="T3125" s="9">
        <f t="shared" si="304"/>
        <v>47168</v>
      </c>
    </row>
    <row r="3126" spans="1:20" ht="14.45" x14ac:dyDescent="0.3">
      <c r="A3126" s="9">
        <v>795</v>
      </c>
      <c r="B3126" s="9" t="s">
        <v>14</v>
      </c>
      <c r="C3126" s="9" t="s">
        <v>721</v>
      </c>
      <c r="D3126" s="9" t="s">
        <v>224</v>
      </c>
      <c r="E3126" s="9" t="s">
        <v>227</v>
      </c>
      <c r="F3126" s="9" t="s">
        <v>5</v>
      </c>
      <c r="G3126" s="9" t="s">
        <v>182</v>
      </c>
      <c r="H3126" s="9" t="s">
        <v>2</v>
      </c>
      <c r="I3126" s="9">
        <v>15</v>
      </c>
      <c r="J3126" s="9" t="s">
        <v>8</v>
      </c>
      <c r="L3126" s="9" t="s">
        <v>50</v>
      </c>
      <c r="M3126" s="9">
        <v>45721</v>
      </c>
      <c r="N3126" s="17" t="str">
        <f t="shared" si="301"/>
        <v>9_45-50</v>
      </c>
      <c r="O3126" s="17" t="str">
        <f t="shared" si="302"/>
        <v>4_40-50</v>
      </c>
      <c r="P3126" s="17" t="str">
        <f t="shared" si="303"/>
        <v>04_40-50</v>
      </c>
      <c r="Q3126" s="9" t="s">
        <v>1076</v>
      </c>
      <c r="R3126" s="9" t="s">
        <v>1137</v>
      </c>
      <c r="S3126" s="9">
        <f t="shared" si="300"/>
        <v>36348195</v>
      </c>
      <c r="T3126" s="9">
        <f t="shared" si="304"/>
        <v>492523</v>
      </c>
    </row>
    <row r="3127" spans="1:20" ht="14.45" x14ac:dyDescent="0.3">
      <c r="A3127" s="9">
        <v>3810</v>
      </c>
      <c r="B3127" s="9" t="s">
        <v>14</v>
      </c>
      <c r="C3127" s="9" t="s">
        <v>102</v>
      </c>
      <c r="D3127" s="9" t="s">
        <v>224</v>
      </c>
      <c r="E3127" s="9" t="s">
        <v>227</v>
      </c>
      <c r="F3127" s="9" t="s">
        <v>1</v>
      </c>
      <c r="G3127" s="9" t="s">
        <v>71</v>
      </c>
      <c r="H3127" s="9" t="s">
        <v>2</v>
      </c>
      <c r="I3127" s="9">
        <v>15</v>
      </c>
      <c r="J3127" s="9" t="s">
        <v>8</v>
      </c>
      <c r="L3127" s="9" t="s">
        <v>50</v>
      </c>
      <c r="M3127" s="9">
        <v>42900</v>
      </c>
      <c r="N3127" s="17" t="str">
        <f t="shared" si="301"/>
        <v>8_40-45</v>
      </c>
      <c r="O3127" s="17" t="str">
        <f t="shared" si="302"/>
        <v>4_40-50</v>
      </c>
      <c r="P3127" s="17" t="str">
        <f t="shared" si="303"/>
        <v>04_40-50</v>
      </c>
      <c r="Q3127" s="9" t="s">
        <v>1076</v>
      </c>
      <c r="R3127" s="9" t="s">
        <v>1137</v>
      </c>
      <c r="S3127" s="9">
        <f t="shared" si="300"/>
        <v>163449000</v>
      </c>
      <c r="T3127" s="9">
        <f t="shared" si="304"/>
        <v>2214756</v>
      </c>
    </row>
    <row r="3128" spans="1:20" ht="14.45" x14ac:dyDescent="0.3">
      <c r="A3128" s="9">
        <v>2483</v>
      </c>
      <c r="B3128" s="9" t="s">
        <v>14</v>
      </c>
      <c r="C3128" s="9" t="s">
        <v>722</v>
      </c>
      <c r="D3128" s="9" t="s">
        <v>224</v>
      </c>
      <c r="E3128" s="9" t="s">
        <v>227</v>
      </c>
      <c r="F3128" s="9" t="s">
        <v>1</v>
      </c>
      <c r="G3128" s="9" t="s">
        <v>97</v>
      </c>
      <c r="H3128" s="9" t="s">
        <v>2</v>
      </c>
      <c r="I3128" s="9">
        <v>15</v>
      </c>
      <c r="J3128" s="9" t="s">
        <v>8</v>
      </c>
      <c r="L3128" s="9" t="s">
        <v>50</v>
      </c>
      <c r="M3128" s="9">
        <v>37617</v>
      </c>
      <c r="N3128" s="17" t="str">
        <f t="shared" si="301"/>
        <v>7_35-40</v>
      </c>
      <c r="O3128" s="17" t="str">
        <f t="shared" si="302"/>
        <v>3_30-40</v>
      </c>
      <c r="P3128" s="17" t="str">
        <f t="shared" si="303"/>
        <v>03_30-40</v>
      </c>
      <c r="Q3128" s="9" t="s">
        <v>1076</v>
      </c>
      <c r="R3128" s="9" t="s">
        <v>1137</v>
      </c>
      <c r="S3128" s="9">
        <f t="shared" si="300"/>
        <v>93403011</v>
      </c>
      <c r="T3128" s="9">
        <f t="shared" si="304"/>
        <v>1265623</v>
      </c>
    </row>
    <row r="3129" spans="1:20" ht="14.45" x14ac:dyDescent="0.3">
      <c r="A3129" s="9">
        <v>8244</v>
      </c>
      <c r="B3129" s="9" t="s">
        <v>14</v>
      </c>
      <c r="C3129" s="9" t="s">
        <v>919</v>
      </c>
      <c r="D3129" s="9" t="s">
        <v>228</v>
      </c>
      <c r="E3129" s="9" t="s">
        <v>223</v>
      </c>
      <c r="F3129" s="9" t="s">
        <v>5</v>
      </c>
      <c r="G3129" s="9" t="s">
        <v>76</v>
      </c>
      <c r="H3129" s="9" t="s">
        <v>2</v>
      </c>
      <c r="I3129" s="9">
        <v>14</v>
      </c>
      <c r="J3129" s="9" t="s">
        <v>11</v>
      </c>
      <c r="L3129" s="9" t="s">
        <v>46</v>
      </c>
      <c r="M3129" s="9">
        <v>27361</v>
      </c>
      <c r="N3129" s="17" t="str">
        <f t="shared" si="301"/>
        <v>5_25-30</v>
      </c>
      <c r="O3129" s="17" t="str">
        <f t="shared" si="302"/>
        <v>2_20-30</v>
      </c>
      <c r="P3129" s="17" t="str">
        <f t="shared" si="303"/>
        <v>02_20-30</v>
      </c>
      <c r="Q3129" s="9" t="s">
        <v>1076</v>
      </c>
      <c r="R3129" s="9" t="s">
        <v>1137</v>
      </c>
      <c r="S3129" s="9">
        <f t="shared" si="300"/>
        <v>225564084</v>
      </c>
      <c r="T3129" s="9">
        <f t="shared" si="304"/>
        <v>3056424</v>
      </c>
    </row>
    <row r="3130" spans="1:20" ht="14.45" x14ac:dyDescent="0.3">
      <c r="A3130" s="9">
        <v>4615</v>
      </c>
      <c r="B3130" s="9" t="s">
        <v>14</v>
      </c>
      <c r="C3130" s="9" t="s">
        <v>580</v>
      </c>
      <c r="D3130" s="9" t="s">
        <v>228</v>
      </c>
      <c r="E3130" s="9" t="s">
        <v>223</v>
      </c>
      <c r="F3130" s="9" t="s">
        <v>5</v>
      </c>
      <c r="G3130" s="9" t="s">
        <v>518</v>
      </c>
      <c r="H3130" s="9" t="s">
        <v>2</v>
      </c>
      <c r="I3130" s="9">
        <v>14</v>
      </c>
      <c r="J3130" s="9" t="s">
        <v>8</v>
      </c>
      <c r="L3130" s="9" t="s">
        <v>50</v>
      </c>
      <c r="M3130" s="9">
        <v>37574</v>
      </c>
      <c r="N3130" s="17" t="str">
        <f t="shared" si="301"/>
        <v>7_35-40</v>
      </c>
      <c r="O3130" s="17" t="str">
        <f t="shared" si="302"/>
        <v>3_30-40</v>
      </c>
      <c r="P3130" s="17" t="str">
        <f t="shared" si="303"/>
        <v>03_30-40</v>
      </c>
      <c r="Q3130" s="9" t="s">
        <v>1076</v>
      </c>
      <c r="R3130" s="9" t="s">
        <v>1137</v>
      </c>
      <c r="S3130" s="9">
        <f t="shared" si="300"/>
        <v>173404010</v>
      </c>
      <c r="T3130" s="9">
        <f t="shared" si="304"/>
        <v>2349648</v>
      </c>
    </row>
    <row r="3131" spans="1:20" ht="14.45" x14ac:dyDescent="0.3">
      <c r="A3131" s="9">
        <v>12934</v>
      </c>
      <c r="B3131" s="9" t="s">
        <v>14</v>
      </c>
      <c r="C3131" s="9" t="s">
        <v>496</v>
      </c>
      <c r="D3131" s="9" t="s">
        <v>228</v>
      </c>
      <c r="E3131" s="9" t="s">
        <v>223</v>
      </c>
      <c r="F3131" s="9" t="s">
        <v>1</v>
      </c>
      <c r="G3131" s="9" t="s">
        <v>303</v>
      </c>
      <c r="H3131" s="9" t="s">
        <v>2</v>
      </c>
      <c r="I3131" s="9">
        <v>14</v>
      </c>
      <c r="J3131" s="9" t="s">
        <v>11</v>
      </c>
      <c r="L3131" s="9" t="s">
        <v>50</v>
      </c>
      <c r="M3131" s="9">
        <v>31273</v>
      </c>
      <c r="N3131" s="17" t="str">
        <f t="shared" si="301"/>
        <v>6_30-35</v>
      </c>
      <c r="O3131" s="17" t="str">
        <f t="shared" si="302"/>
        <v>3_30-40</v>
      </c>
      <c r="P3131" s="17" t="str">
        <f t="shared" si="303"/>
        <v>03_30-40</v>
      </c>
      <c r="Q3131" s="9" t="s">
        <v>1076</v>
      </c>
      <c r="R3131" s="9" t="s">
        <v>1137</v>
      </c>
      <c r="S3131" s="9">
        <f t="shared" si="300"/>
        <v>404484982</v>
      </c>
      <c r="T3131" s="9">
        <f t="shared" si="304"/>
        <v>5480826</v>
      </c>
    </row>
    <row r="3132" spans="1:20" ht="14.45" x14ac:dyDescent="0.3">
      <c r="A3132" s="9">
        <v>9541</v>
      </c>
      <c r="B3132" s="9" t="s">
        <v>14</v>
      </c>
      <c r="C3132" s="9" t="s">
        <v>920</v>
      </c>
      <c r="D3132" s="9" t="s">
        <v>228</v>
      </c>
      <c r="E3132" s="9" t="s">
        <v>223</v>
      </c>
      <c r="F3132" s="9" t="s">
        <v>1</v>
      </c>
      <c r="G3132" s="9" t="s">
        <v>823</v>
      </c>
      <c r="H3132" s="9" t="s">
        <v>2</v>
      </c>
      <c r="I3132" s="9">
        <v>14</v>
      </c>
      <c r="J3132" s="9" t="s">
        <v>8</v>
      </c>
      <c r="L3132" s="9" t="s">
        <v>50</v>
      </c>
      <c r="M3132" s="9">
        <v>44486</v>
      </c>
      <c r="N3132" s="17" t="str">
        <f t="shared" si="301"/>
        <v>8_40-45</v>
      </c>
      <c r="O3132" s="17" t="str">
        <f t="shared" si="302"/>
        <v>4_40-50</v>
      </c>
      <c r="P3132" s="17" t="str">
        <f t="shared" si="303"/>
        <v>04_40-50</v>
      </c>
      <c r="Q3132" s="9" t="s">
        <v>1076</v>
      </c>
      <c r="R3132" s="9" t="s">
        <v>1137</v>
      </c>
      <c r="S3132" s="9">
        <f t="shared" si="300"/>
        <v>424440926</v>
      </c>
      <c r="T3132" s="9">
        <f t="shared" si="304"/>
        <v>5751232</v>
      </c>
    </row>
    <row r="3133" spans="1:20" ht="14.45" x14ac:dyDescent="0.3">
      <c r="A3133" s="9">
        <v>3</v>
      </c>
      <c r="B3133" s="9" t="s">
        <v>14</v>
      </c>
      <c r="C3133" s="9" t="s">
        <v>1102</v>
      </c>
      <c r="D3133" s="9" t="s">
        <v>224</v>
      </c>
      <c r="E3133" s="9" t="s">
        <v>223</v>
      </c>
      <c r="F3133" s="9" t="s">
        <v>5</v>
      </c>
      <c r="G3133" s="9" t="s">
        <v>76</v>
      </c>
      <c r="H3133" s="9" t="s">
        <v>2</v>
      </c>
      <c r="I3133" s="9">
        <v>15</v>
      </c>
      <c r="J3133" s="9" t="s">
        <v>11</v>
      </c>
      <c r="L3133" s="9" t="s">
        <v>46</v>
      </c>
      <c r="M3133" s="9">
        <v>29532</v>
      </c>
      <c r="N3133" s="17" t="str">
        <f t="shared" si="301"/>
        <v>5_25-30</v>
      </c>
      <c r="O3133" s="17" t="str">
        <f t="shared" si="302"/>
        <v>2_20-30</v>
      </c>
      <c r="P3133" s="17" t="str">
        <f t="shared" si="303"/>
        <v>02_20-30</v>
      </c>
      <c r="Q3133" s="9" t="s">
        <v>1076</v>
      </c>
      <c r="R3133" s="9" t="s">
        <v>1137</v>
      </c>
      <c r="S3133" s="9">
        <f t="shared" si="300"/>
        <v>88596</v>
      </c>
      <c r="T3133" s="9">
        <f t="shared" si="304"/>
        <v>1200</v>
      </c>
    </row>
    <row r="3134" spans="1:20" ht="14.45" x14ac:dyDescent="0.3">
      <c r="A3134" s="9">
        <v>7811</v>
      </c>
      <c r="B3134" s="9" t="s">
        <v>14</v>
      </c>
      <c r="C3134" s="9" t="s">
        <v>497</v>
      </c>
      <c r="D3134" s="9" t="s">
        <v>224</v>
      </c>
      <c r="E3134" s="9" t="s">
        <v>223</v>
      </c>
      <c r="F3134" s="9" t="s">
        <v>5</v>
      </c>
      <c r="G3134" s="9" t="s">
        <v>169</v>
      </c>
      <c r="H3134" s="9" t="s">
        <v>2</v>
      </c>
      <c r="I3134" s="9">
        <v>15</v>
      </c>
      <c r="J3134" s="9" t="s">
        <v>11</v>
      </c>
      <c r="L3134" s="9" t="s">
        <v>50</v>
      </c>
      <c r="M3134" s="9">
        <v>38221</v>
      </c>
      <c r="N3134" s="17" t="str">
        <f t="shared" si="301"/>
        <v>7_35-40</v>
      </c>
      <c r="O3134" s="17" t="str">
        <f t="shared" si="302"/>
        <v>3_30-40</v>
      </c>
      <c r="P3134" s="17" t="str">
        <f t="shared" si="303"/>
        <v>03_30-40</v>
      </c>
      <c r="Q3134" s="9" t="s">
        <v>1076</v>
      </c>
      <c r="R3134" s="9" t="s">
        <v>1137</v>
      </c>
      <c r="S3134" s="9">
        <f t="shared" si="300"/>
        <v>298544231</v>
      </c>
      <c r="T3134" s="9">
        <f t="shared" si="304"/>
        <v>4045315</v>
      </c>
    </row>
    <row r="3135" spans="1:20" ht="14.45" x14ac:dyDescent="0.3">
      <c r="A3135" s="9">
        <v>1553</v>
      </c>
      <c r="B3135" s="9" t="s">
        <v>14</v>
      </c>
      <c r="C3135" s="9" t="s">
        <v>498</v>
      </c>
      <c r="D3135" s="9" t="s">
        <v>224</v>
      </c>
      <c r="E3135" s="9" t="s">
        <v>223</v>
      </c>
      <c r="F3135" s="9" t="s">
        <v>1</v>
      </c>
      <c r="G3135" s="9" t="s">
        <v>97</v>
      </c>
      <c r="H3135" s="9" t="s">
        <v>2</v>
      </c>
      <c r="I3135" s="9">
        <v>15</v>
      </c>
      <c r="J3135" s="9" t="s">
        <v>8</v>
      </c>
      <c r="L3135" s="9" t="s">
        <v>50</v>
      </c>
      <c r="M3135" s="9">
        <v>36491</v>
      </c>
      <c r="N3135" s="17" t="str">
        <f t="shared" si="301"/>
        <v>7_35-40</v>
      </c>
      <c r="O3135" s="17" t="str">
        <f t="shared" si="302"/>
        <v>3_30-40</v>
      </c>
      <c r="P3135" s="17" t="str">
        <f t="shared" si="303"/>
        <v>03_30-40</v>
      </c>
      <c r="Q3135" s="9" t="s">
        <v>1076</v>
      </c>
      <c r="R3135" s="9" t="s">
        <v>1137</v>
      </c>
      <c r="S3135" s="9">
        <f t="shared" si="300"/>
        <v>56670523</v>
      </c>
      <c r="T3135" s="9">
        <f t="shared" si="304"/>
        <v>767893</v>
      </c>
    </row>
    <row r="3136" spans="1:20" ht="14.45" x14ac:dyDescent="0.3">
      <c r="A3136" s="9">
        <v>10526</v>
      </c>
      <c r="B3136" s="9" t="s">
        <v>14</v>
      </c>
      <c r="C3136" s="9" t="s">
        <v>359</v>
      </c>
      <c r="D3136" s="9" t="s">
        <v>224</v>
      </c>
      <c r="E3136" s="9" t="s">
        <v>223</v>
      </c>
      <c r="F3136" s="9" t="s">
        <v>1</v>
      </c>
      <c r="G3136" s="9" t="s">
        <v>97</v>
      </c>
      <c r="H3136" s="9" t="s">
        <v>2</v>
      </c>
      <c r="I3136" s="9">
        <v>15</v>
      </c>
      <c r="J3136" s="9" t="s">
        <v>8</v>
      </c>
      <c r="L3136" s="9" t="s">
        <v>50</v>
      </c>
      <c r="M3136" s="9">
        <v>34619</v>
      </c>
      <c r="N3136" s="17" t="str">
        <f t="shared" si="301"/>
        <v>6_30-35</v>
      </c>
      <c r="O3136" s="17" t="str">
        <f t="shared" si="302"/>
        <v>3_30-40</v>
      </c>
      <c r="P3136" s="17" t="str">
        <f t="shared" si="303"/>
        <v>03_30-40</v>
      </c>
      <c r="Q3136" s="9" t="s">
        <v>1076</v>
      </c>
      <c r="R3136" s="9" t="s">
        <v>1137</v>
      </c>
      <c r="S3136" s="9">
        <f t="shared" si="300"/>
        <v>364399594</v>
      </c>
      <c r="T3136" s="9">
        <f t="shared" si="304"/>
        <v>4937664</v>
      </c>
    </row>
    <row r="3137" spans="1:20" ht="14.45" x14ac:dyDescent="0.3">
      <c r="A3137" s="9">
        <v>6462</v>
      </c>
      <c r="B3137" s="9" t="s">
        <v>14</v>
      </c>
      <c r="C3137" s="9" t="s">
        <v>982</v>
      </c>
      <c r="D3137" s="9" t="s">
        <v>224</v>
      </c>
      <c r="E3137" s="9" t="s">
        <v>223</v>
      </c>
      <c r="F3137" s="9" t="s">
        <v>1</v>
      </c>
      <c r="G3137" s="9" t="s">
        <v>823</v>
      </c>
      <c r="H3137" s="9" t="s">
        <v>2</v>
      </c>
      <c r="I3137" s="9">
        <v>15</v>
      </c>
      <c r="J3137" s="9" t="s">
        <v>8</v>
      </c>
      <c r="L3137" s="9" t="s">
        <v>50</v>
      </c>
      <c r="M3137" s="9">
        <v>45178</v>
      </c>
      <c r="N3137" s="17" t="str">
        <f t="shared" si="301"/>
        <v>9_45-50</v>
      </c>
      <c r="O3137" s="17" t="str">
        <f t="shared" si="302"/>
        <v>4_40-50</v>
      </c>
      <c r="P3137" s="17" t="str">
        <f t="shared" si="303"/>
        <v>04_40-50</v>
      </c>
      <c r="Q3137" s="9" t="s">
        <v>1076</v>
      </c>
      <c r="R3137" s="9" t="s">
        <v>1137</v>
      </c>
      <c r="S3137" s="9">
        <f t="shared" si="300"/>
        <v>291940236</v>
      </c>
      <c r="T3137" s="9">
        <f t="shared" si="304"/>
        <v>3955830</v>
      </c>
    </row>
    <row r="3138" spans="1:20" ht="14.45" x14ac:dyDescent="0.3">
      <c r="A3138" s="9">
        <v>1340</v>
      </c>
      <c r="B3138" s="9" t="s">
        <v>14</v>
      </c>
      <c r="C3138" s="9" t="s">
        <v>582</v>
      </c>
      <c r="D3138" s="9" t="s">
        <v>224</v>
      </c>
      <c r="E3138" s="9" t="s">
        <v>223</v>
      </c>
      <c r="F3138" s="9" t="s">
        <v>5</v>
      </c>
      <c r="G3138" s="9" t="s">
        <v>518</v>
      </c>
      <c r="H3138" s="9" t="s">
        <v>2</v>
      </c>
      <c r="I3138" s="9">
        <v>15</v>
      </c>
      <c r="J3138" s="9" t="s">
        <v>8</v>
      </c>
      <c r="L3138" s="9" t="s">
        <v>50</v>
      </c>
      <c r="M3138" s="9">
        <v>42468</v>
      </c>
      <c r="N3138" s="17" t="str">
        <f t="shared" si="301"/>
        <v>8_40-45</v>
      </c>
      <c r="O3138" s="17" t="str">
        <f t="shared" si="302"/>
        <v>4_40-50</v>
      </c>
      <c r="P3138" s="17" t="str">
        <f t="shared" si="303"/>
        <v>04_40-50</v>
      </c>
      <c r="Q3138" s="9" t="s">
        <v>1076</v>
      </c>
      <c r="R3138" s="9" t="s">
        <v>1137</v>
      </c>
      <c r="S3138" s="9">
        <f t="shared" si="300"/>
        <v>56907120</v>
      </c>
      <c r="T3138" s="9">
        <f t="shared" si="304"/>
        <v>771099</v>
      </c>
    </row>
    <row r="3139" spans="1:20" ht="14.45" x14ac:dyDescent="0.3">
      <c r="A3139" s="9">
        <v>1207</v>
      </c>
      <c r="B3139" s="9" t="s">
        <v>14</v>
      </c>
      <c r="C3139" s="9" t="s">
        <v>921</v>
      </c>
      <c r="D3139" s="9" t="s">
        <v>224</v>
      </c>
      <c r="E3139" s="9" t="s">
        <v>223</v>
      </c>
      <c r="F3139" s="9" t="s">
        <v>5</v>
      </c>
      <c r="G3139" s="9" t="s">
        <v>798</v>
      </c>
      <c r="H3139" s="9" t="s">
        <v>2</v>
      </c>
      <c r="I3139" s="9">
        <v>15</v>
      </c>
      <c r="J3139" s="9" t="s">
        <v>8</v>
      </c>
      <c r="L3139" s="9" t="s">
        <v>46</v>
      </c>
      <c r="M3139" s="9">
        <v>34956</v>
      </c>
      <c r="N3139" s="17" t="str">
        <f t="shared" si="301"/>
        <v>6_30-35</v>
      </c>
      <c r="O3139" s="17" t="str">
        <f t="shared" si="302"/>
        <v>3_30-40</v>
      </c>
      <c r="P3139" s="17" t="str">
        <f t="shared" si="303"/>
        <v>03_30-40</v>
      </c>
      <c r="Q3139" s="9" t="s">
        <v>1076</v>
      </c>
      <c r="R3139" s="9" t="s">
        <v>1137</v>
      </c>
      <c r="S3139" s="9">
        <f t="shared" ref="S3139:S3202" si="305">M3139*A3139</f>
        <v>42191892</v>
      </c>
      <c r="T3139" s="9">
        <f t="shared" si="304"/>
        <v>571706</v>
      </c>
    </row>
    <row r="3140" spans="1:20" ht="14.45" x14ac:dyDescent="0.3">
      <c r="A3140" s="9">
        <v>2417</v>
      </c>
      <c r="B3140" s="9" t="s">
        <v>14</v>
      </c>
      <c r="C3140" s="9" t="s">
        <v>1032</v>
      </c>
      <c r="D3140" s="9" t="s">
        <v>222</v>
      </c>
      <c r="E3140" s="9" t="s">
        <v>223</v>
      </c>
      <c r="F3140" s="9" t="s">
        <v>5</v>
      </c>
      <c r="G3140" s="9" t="s">
        <v>169</v>
      </c>
      <c r="H3140" s="9" t="s">
        <v>925</v>
      </c>
      <c r="I3140" s="9">
        <v>17</v>
      </c>
      <c r="J3140" s="9" t="s">
        <v>12</v>
      </c>
      <c r="L3140" s="9" t="s">
        <v>50</v>
      </c>
      <c r="M3140" s="9">
        <v>43315</v>
      </c>
      <c r="N3140" s="17" t="str">
        <f t="shared" si="301"/>
        <v>8_40-45</v>
      </c>
      <c r="O3140" s="17" t="str">
        <f t="shared" si="302"/>
        <v>4_40-50</v>
      </c>
      <c r="P3140" s="17" t="str">
        <f t="shared" si="303"/>
        <v>04_40-50</v>
      </c>
      <c r="Q3140" s="9" t="s">
        <v>1076</v>
      </c>
      <c r="R3140" s="9" t="s">
        <v>1137</v>
      </c>
      <c r="S3140" s="9">
        <f t="shared" si="305"/>
        <v>104692355</v>
      </c>
      <c r="T3140" s="9">
        <f t="shared" si="304"/>
        <v>1418596</v>
      </c>
    </row>
    <row r="3141" spans="1:20" ht="14.45" x14ac:dyDescent="0.3">
      <c r="A3141" s="9">
        <v>3</v>
      </c>
      <c r="B3141" s="9" t="s">
        <v>14</v>
      </c>
      <c r="C3141" s="9" t="s">
        <v>366</v>
      </c>
      <c r="D3141" s="9" t="s">
        <v>222</v>
      </c>
      <c r="E3141" s="9" t="s">
        <v>223</v>
      </c>
      <c r="F3141" s="9" t="s">
        <v>5</v>
      </c>
      <c r="G3141" s="9" t="s">
        <v>182</v>
      </c>
      <c r="H3141" s="9" t="s">
        <v>367</v>
      </c>
      <c r="I3141" s="9">
        <v>17</v>
      </c>
      <c r="J3141" s="9" t="s">
        <v>8</v>
      </c>
      <c r="L3141" s="9" t="s">
        <v>50</v>
      </c>
      <c r="M3141" s="9">
        <v>46495</v>
      </c>
      <c r="N3141" s="17" t="str">
        <f t="shared" si="301"/>
        <v>9_45-50</v>
      </c>
      <c r="O3141" s="17" t="str">
        <f t="shared" si="302"/>
        <v>4_40-50</v>
      </c>
      <c r="P3141" s="17" t="str">
        <f t="shared" si="303"/>
        <v>04_40-50</v>
      </c>
      <c r="Q3141" s="9" t="s">
        <v>1076</v>
      </c>
      <c r="R3141" s="9" t="s">
        <v>1137</v>
      </c>
      <c r="S3141" s="9">
        <f t="shared" si="305"/>
        <v>139485</v>
      </c>
      <c r="T3141" s="9">
        <f t="shared" si="304"/>
        <v>1890</v>
      </c>
    </row>
    <row r="3142" spans="1:20" ht="14.45" x14ac:dyDescent="0.3">
      <c r="A3142" s="9">
        <v>40</v>
      </c>
      <c r="B3142" s="9" t="s">
        <v>14</v>
      </c>
      <c r="C3142" s="9" t="s">
        <v>583</v>
      </c>
      <c r="D3142" s="9" t="s">
        <v>222</v>
      </c>
      <c r="E3142" s="9" t="s">
        <v>223</v>
      </c>
      <c r="F3142" s="9" t="s">
        <v>5</v>
      </c>
      <c r="G3142" s="9" t="s">
        <v>518</v>
      </c>
      <c r="H3142" s="9" t="s">
        <v>398</v>
      </c>
      <c r="I3142" s="9">
        <v>17</v>
      </c>
      <c r="J3142" s="9" t="s">
        <v>8</v>
      </c>
      <c r="L3142" s="9" t="s">
        <v>50</v>
      </c>
      <c r="M3142" s="9">
        <v>52942</v>
      </c>
      <c r="N3142" s="17" t="str">
        <f t="shared" si="301"/>
        <v>10_50-55</v>
      </c>
      <c r="O3142" s="17" t="str">
        <f t="shared" si="302"/>
        <v>5_50-60</v>
      </c>
      <c r="P3142" s="17" t="str">
        <f t="shared" si="303"/>
        <v>05_50-60</v>
      </c>
      <c r="Q3142" s="9" t="s">
        <v>1076</v>
      </c>
      <c r="R3142" s="9" t="s">
        <v>1137</v>
      </c>
      <c r="S3142" s="9">
        <f t="shared" si="305"/>
        <v>2117680</v>
      </c>
      <c r="T3142" s="9">
        <f t="shared" si="304"/>
        <v>28695</v>
      </c>
    </row>
    <row r="3143" spans="1:20" ht="14.45" x14ac:dyDescent="0.3">
      <c r="A3143" s="9">
        <v>418</v>
      </c>
      <c r="B3143" s="9" t="s">
        <v>14</v>
      </c>
      <c r="C3143" s="9" t="s">
        <v>368</v>
      </c>
      <c r="D3143" s="9" t="s">
        <v>224</v>
      </c>
      <c r="E3143" s="9" t="s">
        <v>223</v>
      </c>
      <c r="F3143" s="9" t="s">
        <v>1</v>
      </c>
      <c r="G3143" s="9" t="s">
        <v>97</v>
      </c>
      <c r="H3143" s="9" t="s">
        <v>2</v>
      </c>
      <c r="I3143" s="9">
        <v>17</v>
      </c>
      <c r="J3143" s="9" t="s">
        <v>12</v>
      </c>
      <c r="L3143" s="9" t="s">
        <v>50</v>
      </c>
      <c r="M3143" s="9">
        <v>42105</v>
      </c>
      <c r="N3143" s="17" t="str">
        <f t="shared" si="301"/>
        <v>8_40-45</v>
      </c>
      <c r="O3143" s="17" t="str">
        <f t="shared" si="302"/>
        <v>4_40-50</v>
      </c>
      <c r="P3143" s="17" t="str">
        <f t="shared" si="303"/>
        <v>04_40-50</v>
      </c>
      <c r="Q3143" s="9" t="s">
        <v>1076</v>
      </c>
      <c r="R3143" s="9" t="s">
        <v>1137</v>
      </c>
      <c r="S3143" s="9">
        <f t="shared" si="305"/>
        <v>17599890</v>
      </c>
      <c r="T3143" s="9">
        <f t="shared" si="304"/>
        <v>238481</v>
      </c>
    </row>
    <row r="3144" spans="1:20" ht="14.45" x14ac:dyDescent="0.3">
      <c r="A3144" s="9">
        <v>67</v>
      </c>
      <c r="B3144" s="9" t="s">
        <v>14</v>
      </c>
      <c r="C3144" s="9" t="s">
        <v>853</v>
      </c>
      <c r="D3144" s="9" t="s">
        <v>224</v>
      </c>
      <c r="E3144" s="9" t="s">
        <v>223</v>
      </c>
      <c r="F3144" s="9" t="s">
        <v>1</v>
      </c>
      <c r="G3144" s="9" t="s">
        <v>303</v>
      </c>
      <c r="H3144" s="9" t="s">
        <v>2</v>
      </c>
      <c r="I3144" s="9">
        <v>17</v>
      </c>
      <c r="J3144" s="9" t="s">
        <v>8</v>
      </c>
      <c r="L3144" s="9" t="s">
        <v>50</v>
      </c>
      <c r="M3144" s="9">
        <v>55652</v>
      </c>
      <c r="N3144" s="17" t="str">
        <f t="shared" si="301"/>
        <v>11_55-60</v>
      </c>
      <c r="O3144" s="17" t="str">
        <f t="shared" si="302"/>
        <v>5_50-60</v>
      </c>
      <c r="P3144" s="17" t="str">
        <f t="shared" si="303"/>
        <v>05_50-60</v>
      </c>
      <c r="Q3144" s="9" t="s">
        <v>1076</v>
      </c>
      <c r="R3144" s="9" t="s">
        <v>1137</v>
      </c>
      <c r="S3144" s="9">
        <f t="shared" si="305"/>
        <v>3728684</v>
      </c>
      <c r="T3144" s="9">
        <f t="shared" si="304"/>
        <v>50524</v>
      </c>
    </row>
    <row r="3145" spans="1:20" ht="14.45" x14ac:dyDescent="0.3">
      <c r="A3145" s="9">
        <v>64</v>
      </c>
      <c r="B3145" s="9" t="s">
        <v>14</v>
      </c>
      <c r="C3145" s="9" t="s">
        <v>725</v>
      </c>
      <c r="D3145" s="9" t="s">
        <v>228</v>
      </c>
      <c r="E3145" s="9" t="s">
        <v>223</v>
      </c>
      <c r="F3145" s="9" t="s">
        <v>5</v>
      </c>
      <c r="G3145" s="9" t="s">
        <v>518</v>
      </c>
      <c r="H3145" s="9" t="s">
        <v>2</v>
      </c>
      <c r="I3145" s="9">
        <v>14</v>
      </c>
      <c r="J3145" s="9" t="s">
        <v>8</v>
      </c>
      <c r="L3145" s="9" t="s">
        <v>50</v>
      </c>
      <c r="M3145" s="9">
        <v>54372</v>
      </c>
      <c r="N3145" s="17" t="str">
        <f t="shared" si="301"/>
        <v>10_50-55</v>
      </c>
      <c r="O3145" s="17" t="str">
        <f t="shared" si="302"/>
        <v>5_50-60</v>
      </c>
      <c r="P3145" s="17" t="str">
        <f t="shared" si="303"/>
        <v>05_50-60</v>
      </c>
      <c r="Q3145" s="9" t="s">
        <v>1076</v>
      </c>
      <c r="R3145" s="9" t="s">
        <v>1137</v>
      </c>
      <c r="S3145" s="9">
        <f t="shared" si="305"/>
        <v>3479808</v>
      </c>
      <c r="T3145" s="9">
        <f t="shared" si="304"/>
        <v>47152</v>
      </c>
    </row>
    <row r="3146" spans="1:20" ht="14.45" x14ac:dyDescent="0.3">
      <c r="A3146" s="9">
        <v>247</v>
      </c>
      <c r="B3146" s="9" t="s">
        <v>14</v>
      </c>
      <c r="C3146" s="9" t="s">
        <v>362</v>
      </c>
      <c r="D3146" s="9" t="s">
        <v>225</v>
      </c>
      <c r="E3146" s="9" t="s">
        <v>223</v>
      </c>
      <c r="F3146" s="9" t="s">
        <v>5</v>
      </c>
      <c r="G3146" s="9" t="s">
        <v>350</v>
      </c>
      <c r="H3146" s="9" t="s">
        <v>197</v>
      </c>
      <c r="I3146" s="9">
        <v>15</v>
      </c>
      <c r="J3146" s="9" t="s">
        <v>8</v>
      </c>
      <c r="L3146" s="9" t="s">
        <v>50</v>
      </c>
      <c r="M3146" s="9">
        <v>76327</v>
      </c>
      <c r="N3146" s="17" t="str">
        <f t="shared" si="301"/>
        <v>15_75-80</v>
      </c>
      <c r="O3146" s="17" t="str">
        <f t="shared" si="302"/>
        <v>7_70-80</v>
      </c>
      <c r="P3146" s="17" t="str">
        <f t="shared" si="303"/>
        <v>07_70-80</v>
      </c>
      <c r="Q3146" s="9" t="s">
        <v>1076</v>
      </c>
      <c r="R3146" s="9" t="s">
        <v>1137</v>
      </c>
      <c r="S3146" s="9">
        <f t="shared" si="305"/>
        <v>18852769</v>
      </c>
      <c r="T3146" s="9">
        <f t="shared" si="304"/>
        <v>255458</v>
      </c>
    </row>
    <row r="3147" spans="1:20" ht="14.45" x14ac:dyDescent="0.3">
      <c r="A3147" s="9">
        <v>459</v>
      </c>
      <c r="B3147" s="9" t="s">
        <v>14</v>
      </c>
      <c r="C3147" s="9" t="s">
        <v>418</v>
      </c>
      <c r="D3147" s="9" t="s">
        <v>225</v>
      </c>
      <c r="E3147" s="9" t="s">
        <v>223</v>
      </c>
      <c r="F3147" s="9" t="s">
        <v>1</v>
      </c>
      <c r="G3147" s="9" t="s">
        <v>1000</v>
      </c>
      <c r="H3147" s="9" t="s">
        <v>112</v>
      </c>
      <c r="I3147" s="9">
        <v>15</v>
      </c>
      <c r="J3147" s="9" t="s">
        <v>8</v>
      </c>
      <c r="L3147" s="9" t="s">
        <v>50</v>
      </c>
      <c r="M3147" s="9">
        <v>69355</v>
      </c>
      <c r="N3147" s="17" t="str">
        <f t="shared" si="301"/>
        <v>13_65-70</v>
      </c>
      <c r="O3147" s="17" t="str">
        <f t="shared" si="302"/>
        <v>6_60-70</v>
      </c>
      <c r="P3147" s="17" t="str">
        <f t="shared" si="303"/>
        <v>06_60-70</v>
      </c>
      <c r="Q3147" s="9" t="s">
        <v>1076</v>
      </c>
      <c r="R3147" s="9" t="s">
        <v>1137</v>
      </c>
      <c r="S3147" s="9">
        <f t="shared" si="305"/>
        <v>31833945</v>
      </c>
      <c r="T3147" s="9">
        <f t="shared" si="304"/>
        <v>431354</v>
      </c>
    </row>
    <row r="3148" spans="1:20" ht="14.45" x14ac:dyDescent="0.3">
      <c r="A3148" s="9">
        <v>55</v>
      </c>
      <c r="B3148" s="9" t="s">
        <v>14</v>
      </c>
      <c r="C3148" s="9" t="s">
        <v>585</v>
      </c>
      <c r="D3148" s="9" t="s">
        <v>222</v>
      </c>
      <c r="E3148" s="9" t="s">
        <v>223</v>
      </c>
      <c r="F3148" s="9" t="s">
        <v>5</v>
      </c>
      <c r="G3148" s="9" t="s">
        <v>518</v>
      </c>
      <c r="H3148" s="9" t="s">
        <v>563</v>
      </c>
      <c r="I3148" s="9">
        <v>15</v>
      </c>
      <c r="J3148" s="9" t="s">
        <v>8</v>
      </c>
      <c r="L3148" s="9" t="s">
        <v>50</v>
      </c>
      <c r="M3148" s="9">
        <v>59920</v>
      </c>
      <c r="N3148" s="17" t="str">
        <f t="shared" si="301"/>
        <v>11_55-60</v>
      </c>
      <c r="O3148" s="17" t="str">
        <f t="shared" si="302"/>
        <v>5_50-60</v>
      </c>
      <c r="P3148" s="17" t="str">
        <f t="shared" si="303"/>
        <v>05_50-60</v>
      </c>
      <c r="Q3148" s="9" t="s">
        <v>1076</v>
      </c>
      <c r="R3148" s="9" t="s">
        <v>1137</v>
      </c>
      <c r="S3148" s="9">
        <f t="shared" si="305"/>
        <v>3295600</v>
      </c>
      <c r="T3148" s="9">
        <f t="shared" si="304"/>
        <v>44656</v>
      </c>
    </row>
    <row r="3149" spans="1:20" ht="14.45" x14ac:dyDescent="0.3">
      <c r="A3149" s="9">
        <v>1739</v>
      </c>
      <c r="B3149" s="9" t="s">
        <v>14</v>
      </c>
      <c r="C3149" s="9" t="s">
        <v>523</v>
      </c>
      <c r="D3149" s="9" t="s">
        <v>224</v>
      </c>
      <c r="E3149" s="9" t="s">
        <v>223</v>
      </c>
      <c r="F3149" s="9" t="s">
        <v>1</v>
      </c>
      <c r="G3149" s="9" t="s">
        <v>303</v>
      </c>
      <c r="H3149" s="9" t="s">
        <v>2</v>
      </c>
      <c r="I3149" s="9">
        <v>15</v>
      </c>
      <c r="J3149" s="9" t="s">
        <v>8</v>
      </c>
      <c r="L3149" s="9" t="s">
        <v>50</v>
      </c>
      <c r="M3149" s="9">
        <v>46910</v>
      </c>
      <c r="N3149" s="17" t="str">
        <f t="shared" si="301"/>
        <v>9_45-50</v>
      </c>
      <c r="O3149" s="17" t="str">
        <f t="shared" si="302"/>
        <v>4_40-50</v>
      </c>
      <c r="P3149" s="17" t="str">
        <f t="shared" si="303"/>
        <v>04_40-50</v>
      </c>
      <c r="Q3149" s="9" t="s">
        <v>1076</v>
      </c>
      <c r="R3149" s="9" t="s">
        <v>1137</v>
      </c>
      <c r="S3149" s="9">
        <f t="shared" si="305"/>
        <v>81576490</v>
      </c>
      <c r="T3149" s="9">
        <f t="shared" si="304"/>
        <v>1105372</v>
      </c>
    </row>
    <row r="3150" spans="1:20" ht="14.45" x14ac:dyDescent="0.3">
      <c r="A3150" s="9">
        <v>3816</v>
      </c>
      <c r="B3150" s="9" t="s">
        <v>14</v>
      </c>
      <c r="C3150" s="9" t="s">
        <v>922</v>
      </c>
      <c r="D3150" s="9" t="s">
        <v>224</v>
      </c>
      <c r="E3150" s="9" t="s">
        <v>223</v>
      </c>
      <c r="F3150" s="9" t="s">
        <v>1</v>
      </c>
      <c r="G3150" s="9" t="s">
        <v>823</v>
      </c>
      <c r="H3150" s="9" t="s">
        <v>2</v>
      </c>
      <c r="I3150" s="9">
        <v>15</v>
      </c>
      <c r="J3150" s="9" t="s">
        <v>8</v>
      </c>
      <c r="L3150" s="9" t="s">
        <v>50</v>
      </c>
      <c r="M3150" s="9">
        <v>50101</v>
      </c>
      <c r="N3150" s="17" t="str">
        <f t="shared" si="301"/>
        <v>10_50-55</v>
      </c>
      <c r="O3150" s="17" t="str">
        <f t="shared" si="302"/>
        <v>5_50-60</v>
      </c>
      <c r="P3150" s="17" t="str">
        <f t="shared" si="303"/>
        <v>05_50-60</v>
      </c>
      <c r="Q3150" s="9" t="s">
        <v>1076</v>
      </c>
      <c r="R3150" s="9" t="s">
        <v>1137</v>
      </c>
      <c r="S3150" s="9">
        <f t="shared" si="305"/>
        <v>191185416</v>
      </c>
      <c r="T3150" s="9">
        <f t="shared" si="304"/>
        <v>2590588</v>
      </c>
    </row>
    <row r="3151" spans="1:20" ht="14.45" x14ac:dyDescent="0.3">
      <c r="A3151" s="9">
        <v>67</v>
      </c>
      <c r="B3151" s="9" t="s">
        <v>14</v>
      </c>
      <c r="C3151" s="9" t="s">
        <v>495</v>
      </c>
      <c r="D3151" s="9" t="s">
        <v>225</v>
      </c>
      <c r="E3151" s="9" t="s">
        <v>223</v>
      </c>
      <c r="F3151" s="9" t="s">
        <v>5</v>
      </c>
      <c r="G3151" s="9" t="s">
        <v>350</v>
      </c>
      <c r="H3151" s="9" t="s">
        <v>148</v>
      </c>
      <c r="I3151" s="9">
        <v>16</v>
      </c>
      <c r="J3151" s="9" t="s">
        <v>8</v>
      </c>
      <c r="L3151" s="9" t="s">
        <v>50</v>
      </c>
      <c r="M3151" s="9">
        <v>80599</v>
      </c>
      <c r="N3151" s="17" t="str">
        <f t="shared" si="301"/>
        <v>16_80-85</v>
      </c>
      <c r="O3151" s="17" t="str">
        <f t="shared" si="302"/>
        <v>8_80-90</v>
      </c>
      <c r="P3151" s="17" t="str">
        <f t="shared" si="303"/>
        <v>08_80&gt;</v>
      </c>
      <c r="Q3151" s="9" t="s">
        <v>1076</v>
      </c>
      <c r="R3151" s="9" t="s">
        <v>1137</v>
      </c>
      <c r="S3151" s="9">
        <f t="shared" si="305"/>
        <v>5400133</v>
      </c>
      <c r="T3151" s="9">
        <f t="shared" si="304"/>
        <v>73173</v>
      </c>
    </row>
    <row r="3152" spans="1:20" ht="14.45" x14ac:dyDescent="0.3">
      <c r="A3152" s="9">
        <v>99</v>
      </c>
      <c r="B3152" s="9" t="s">
        <v>14</v>
      </c>
      <c r="C3152" s="9" t="s">
        <v>363</v>
      </c>
      <c r="D3152" s="9" t="s">
        <v>225</v>
      </c>
      <c r="E3152" s="9" t="s">
        <v>223</v>
      </c>
      <c r="F3152" s="9" t="s">
        <v>5</v>
      </c>
      <c r="G3152" s="9" t="s">
        <v>350</v>
      </c>
      <c r="H3152" s="9" t="s">
        <v>197</v>
      </c>
      <c r="I3152" s="9">
        <v>17</v>
      </c>
      <c r="J3152" s="9" t="s">
        <v>8</v>
      </c>
      <c r="L3152" s="9" t="s">
        <v>50</v>
      </c>
      <c r="M3152" s="9">
        <v>78280</v>
      </c>
      <c r="N3152" s="17" t="str">
        <f t="shared" si="301"/>
        <v>15_75-80</v>
      </c>
      <c r="O3152" s="17" t="str">
        <f t="shared" si="302"/>
        <v>7_70-80</v>
      </c>
      <c r="P3152" s="17" t="str">
        <f t="shared" si="303"/>
        <v>07_70-80</v>
      </c>
      <c r="Q3152" s="9" t="s">
        <v>1076</v>
      </c>
      <c r="R3152" s="9" t="s">
        <v>1137</v>
      </c>
      <c r="S3152" s="9">
        <f t="shared" si="305"/>
        <v>7749720</v>
      </c>
      <c r="T3152" s="9">
        <f t="shared" si="304"/>
        <v>105010</v>
      </c>
    </row>
    <row r="3153" spans="1:20" ht="14.45" x14ac:dyDescent="0.3">
      <c r="A3153" s="9">
        <v>25</v>
      </c>
      <c r="B3153" s="9" t="s">
        <v>14</v>
      </c>
      <c r="C3153" s="9" t="s">
        <v>923</v>
      </c>
      <c r="D3153" s="9" t="s">
        <v>222</v>
      </c>
      <c r="E3153" s="9" t="s">
        <v>223</v>
      </c>
      <c r="F3153" s="9" t="s">
        <v>5</v>
      </c>
      <c r="G3153" s="9" t="s">
        <v>169</v>
      </c>
      <c r="H3153" s="9" t="s">
        <v>924</v>
      </c>
      <c r="I3153" s="9">
        <v>15</v>
      </c>
      <c r="J3153" s="9" t="s">
        <v>8</v>
      </c>
      <c r="K3153" s="9" t="s">
        <v>7</v>
      </c>
      <c r="L3153" s="9" t="s">
        <v>50</v>
      </c>
      <c r="M3153" s="9">
        <v>55937</v>
      </c>
      <c r="N3153" s="17" t="str">
        <f t="shared" si="301"/>
        <v>11_55-60</v>
      </c>
      <c r="O3153" s="17" t="str">
        <f t="shared" si="302"/>
        <v>5_50-60</v>
      </c>
      <c r="P3153" s="17" t="str">
        <f t="shared" si="303"/>
        <v>05_50-60</v>
      </c>
      <c r="Q3153" s="9" t="s">
        <v>1076</v>
      </c>
      <c r="R3153" s="9" t="s">
        <v>1137</v>
      </c>
      <c r="S3153" s="9">
        <f t="shared" si="305"/>
        <v>1398425</v>
      </c>
      <c r="T3153" s="9">
        <f t="shared" si="304"/>
        <v>18949</v>
      </c>
    </row>
    <row r="3154" spans="1:20" ht="14.45" x14ac:dyDescent="0.3">
      <c r="A3154" s="9">
        <v>433</v>
      </c>
      <c r="B3154" s="9" t="s">
        <v>14</v>
      </c>
      <c r="C3154" s="9" t="s">
        <v>1036</v>
      </c>
      <c r="D3154" s="9" t="s">
        <v>224</v>
      </c>
      <c r="E3154" s="9" t="s">
        <v>223</v>
      </c>
      <c r="F3154" s="9" t="s">
        <v>5</v>
      </c>
      <c r="G3154" s="9" t="s">
        <v>518</v>
      </c>
      <c r="H3154" s="9" t="s">
        <v>2</v>
      </c>
      <c r="I3154" s="9">
        <v>15</v>
      </c>
      <c r="J3154" s="9" t="s">
        <v>8</v>
      </c>
      <c r="K3154" s="9" t="s">
        <v>7</v>
      </c>
      <c r="L3154" s="9" t="s">
        <v>50</v>
      </c>
      <c r="M3154" s="9">
        <v>56355</v>
      </c>
      <c r="N3154" s="17" t="str">
        <f t="shared" si="301"/>
        <v>11_55-60</v>
      </c>
      <c r="O3154" s="17" t="str">
        <f t="shared" si="302"/>
        <v>5_50-60</v>
      </c>
      <c r="P3154" s="17" t="str">
        <f t="shared" si="303"/>
        <v>05_50-60</v>
      </c>
      <c r="Q3154" s="9" t="s">
        <v>1076</v>
      </c>
      <c r="R3154" s="9" t="s">
        <v>1137</v>
      </c>
      <c r="S3154" s="9">
        <f t="shared" si="305"/>
        <v>24401715</v>
      </c>
      <c r="T3154" s="9">
        <f t="shared" si="304"/>
        <v>330647</v>
      </c>
    </row>
    <row r="3155" spans="1:20" ht="14.45" x14ac:dyDescent="0.3">
      <c r="A3155" s="9">
        <v>1213</v>
      </c>
      <c r="B3155" s="9" t="s">
        <v>14</v>
      </c>
      <c r="C3155" s="9" t="s">
        <v>311</v>
      </c>
      <c r="D3155" s="9" t="s">
        <v>228</v>
      </c>
      <c r="E3155" s="9" t="s">
        <v>227</v>
      </c>
      <c r="F3155" s="9" t="s">
        <v>5</v>
      </c>
      <c r="G3155" s="9" t="s">
        <v>169</v>
      </c>
      <c r="H3155" s="9" t="s">
        <v>2</v>
      </c>
      <c r="I3155" s="9">
        <v>13</v>
      </c>
      <c r="J3155" s="9" t="s">
        <v>8</v>
      </c>
      <c r="L3155" s="9" t="s">
        <v>50</v>
      </c>
      <c r="M3155" s="9">
        <v>64459</v>
      </c>
      <c r="N3155" s="17" t="str">
        <f t="shared" si="301"/>
        <v>12_60-65</v>
      </c>
      <c r="O3155" s="17" t="str">
        <f t="shared" si="302"/>
        <v>6_60-70</v>
      </c>
      <c r="P3155" s="17" t="str">
        <f t="shared" si="303"/>
        <v>06_60-70</v>
      </c>
      <c r="Q3155" s="9" t="s">
        <v>1076</v>
      </c>
      <c r="R3155" s="9" t="s">
        <v>1137</v>
      </c>
      <c r="S3155" s="9">
        <f t="shared" si="305"/>
        <v>78188767</v>
      </c>
      <c r="T3155" s="9">
        <f t="shared" si="304"/>
        <v>1059468</v>
      </c>
    </row>
    <row r="3156" spans="1:20" ht="14.45" x14ac:dyDescent="0.3">
      <c r="A3156" s="9">
        <v>3231</v>
      </c>
      <c r="B3156" s="9" t="s">
        <v>14</v>
      </c>
      <c r="C3156" s="9" t="s">
        <v>618</v>
      </c>
      <c r="D3156" s="9" t="s">
        <v>228</v>
      </c>
      <c r="E3156" s="9" t="s">
        <v>227</v>
      </c>
      <c r="F3156" s="9" t="s">
        <v>5</v>
      </c>
      <c r="G3156" s="9" t="s">
        <v>518</v>
      </c>
      <c r="H3156" s="9" t="s">
        <v>2</v>
      </c>
      <c r="I3156" s="9">
        <v>13</v>
      </c>
      <c r="J3156" s="9" t="s">
        <v>8</v>
      </c>
      <c r="L3156" s="9" t="s">
        <v>50</v>
      </c>
      <c r="M3156" s="9">
        <v>69419</v>
      </c>
      <c r="N3156" s="17" t="str">
        <f t="shared" si="301"/>
        <v>13_65-70</v>
      </c>
      <c r="O3156" s="17" t="str">
        <f t="shared" si="302"/>
        <v>6_60-70</v>
      </c>
      <c r="P3156" s="17" t="str">
        <f t="shared" si="303"/>
        <v>06_60-70</v>
      </c>
      <c r="Q3156" s="9" t="s">
        <v>1076</v>
      </c>
      <c r="R3156" s="9" t="s">
        <v>1137</v>
      </c>
      <c r="S3156" s="9">
        <f t="shared" si="305"/>
        <v>224292789</v>
      </c>
      <c r="T3156" s="9">
        <f t="shared" si="304"/>
        <v>3039198</v>
      </c>
    </row>
    <row r="3157" spans="1:20" ht="14.45" x14ac:dyDescent="0.3">
      <c r="A3157" s="9">
        <v>700</v>
      </c>
      <c r="B3157" s="9" t="s">
        <v>14</v>
      </c>
      <c r="C3157" s="9" t="s">
        <v>310</v>
      </c>
      <c r="D3157" s="9" t="s">
        <v>228</v>
      </c>
      <c r="E3157" s="9" t="s">
        <v>227</v>
      </c>
      <c r="F3157" s="9" t="s">
        <v>5</v>
      </c>
      <c r="G3157" s="9" t="s">
        <v>169</v>
      </c>
      <c r="H3157" s="9" t="s">
        <v>2</v>
      </c>
      <c r="I3157" s="9">
        <v>14</v>
      </c>
      <c r="J3157" s="9" t="s">
        <v>11</v>
      </c>
      <c r="L3157" s="9" t="s">
        <v>50</v>
      </c>
      <c r="M3157" s="9">
        <v>64743</v>
      </c>
      <c r="N3157" s="17" t="str">
        <f t="shared" si="301"/>
        <v>12_60-65</v>
      </c>
      <c r="O3157" s="17" t="str">
        <f t="shared" si="302"/>
        <v>6_60-70</v>
      </c>
      <c r="P3157" s="17" t="str">
        <f t="shared" si="303"/>
        <v>06_60-70</v>
      </c>
      <c r="Q3157" s="9" t="s">
        <v>1076</v>
      </c>
      <c r="R3157" s="9" t="s">
        <v>1137</v>
      </c>
      <c r="S3157" s="9">
        <f t="shared" si="305"/>
        <v>45320100</v>
      </c>
      <c r="T3157" s="9">
        <f t="shared" si="304"/>
        <v>614093</v>
      </c>
    </row>
    <row r="3158" spans="1:20" ht="14.45" x14ac:dyDescent="0.3">
      <c r="A3158" s="9">
        <v>381</v>
      </c>
      <c r="B3158" s="9" t="s">
        <v>14</v>
      </c>
      <c r="C3158" s="9" t="s">
        <v>619</v>
      </c>
      <c r="D3158" s="9" t="s">
        <v>228</v>
      </c>
      <c r="E3158" s="9" t="s">
        <v>227</v>
      </c>
      <c r="F3158" s="9" t="s">
        <v>5</v>
      </c>
      <c r="G3158" s="9" t="s">
        <v>518</v>
      </c>
      <c r="H3158" s="9" t="s">
        <v>2</v>
      </c>
      <c r="I3158" s="9">
        <v>14</v>
      </c>
      <c r="J3158" s="9" t="s">
        <v>8</v>
      </c>
      <c r="L3158" s="9" t="s">
        <v>50</v>
      </c>
      <c r="M3158" s="9">
        <v>63564</v>
      </c>
      <c r="N3158" s="17" t="str">
        <f t="shared" si="301"/>
        <v>12_60-65</v>
      </c>
      <c r="O3158" s="17" t="str">
        <f t="shared" si="302"/>
        <v>6_60-70</v>
      </c>
      <c r="P3158" s="17" t="str">
        <f t="shared" si="303"/>
        <v>06_60-70</v>
      </c>
      <c r="Q3158" s="9" t="s">
        <v>1076</v>
      </c>
      <c r="R3158" s="9" t="s">
        <v>1137</v>
      </c>
      <c r="S3158" s="9">
        <f t="shared" si="305"/>
        <v>24217884</v>
      </c>
      <c r="T3158" s="9">
        <f t="shared" si="304"/>
        <v>328156</v>
      </c>
    </row>
    <row r="3159" spans="1:20" ht="14.45" x14ac:dyDescent="0.3">
      <c r="A3159" s="9">
        <v>3595</v>
      </c>
      <c r="B3159" s="9" t="s">
        <v>14</v>
      </c>
      <c r="C3159" s="9" t="s">
        <v>419</v>
      </c>
      <c r="D3159" s="9" t="s">
        <v>228</v>
      </c>
      <c r="E3159" s="9" t="s">
        <v>227</v>
      </c>
      <c r="F3159" s="9" t="s">
        <v>1</v>
      </c>
      <c r="G3159" s="9" t="s">
        <v>303</v>
      </c>
      <c r="H3159" s="9" t="s">
        <v>2</v>
      </c>
      <c r="I3159" s="9">
        <v>14</v>
      </c>
      <c r="J3159" s="9" t="s">
        <v>8</v>
      </c>
      <c r="L3159" s="9" t="s">
        <v>50</v>
      </c>
      <c r="M3159" s="9">
        <v>58690</v>
      </c>
      <c r="N3159" s="17" t="str">
        <f t="shared" si="301"/>
        <v>11_55-60</v>
      </c>
      <c r="O3159" s="17" t="str">
        <f t="shared" si="302"/>
        <v>5_50-60</v>
      </c>
      <c r="P3159" s="17" t="str">
        <f t="shared" si="303"/>
        <v>05_50-60</v>
      </c>
      <c r="Q3159" s="9" t="s">
        <v>1076</v>
      </c>
      <c r="R3159" s="9" t="s">
        <v>1137</v>
      </c>
      <c r="S3159" s="9">
        <f t="shared" si="305"/>
        <v>210990550</v>
      </c>
      <c r="T3159" s="9">
        <f t="shared" si="304"/>
        <v>2858951</v>
      </c>
    </row>
    <row r="3160" spans="1:20" ht="14.45" x14ac:dyDescent="0.3">
      <c r="A3160" s="9">
        <v>2090</v>
      </c>
      <c r="B3160" s="9" t="s">
        <v>14</v>
      </c>
      <c r="C3160" s="9" t="s">
        <v>312</v>
      </c>
      <c r="D3160" s="9" t="s">
        <v>224</v>
      </c>
      <c r="E3160" s="9" t="s">
        <v>227</v>
      </c>
      <c r="F3160" s="9" t="s">
        <v>5</v>
      </c>
      <c r="G3160" s="9" t="s">
        <v>169</v>
      </c>
      <c r="H3160" s="9" t="s">
        <v>2</v>
      </c>
      <c r="I3160" s="9">
        <v>15</v>
      </c>
      <c r="J3160" s="9" t="s">
        <v>8</v>
      </c>
      <c r="L3160" s="9" t="s">
        <v>50</v>
      </c>
      <c r="M3160" s="9">
        <v>72402</v>
      </c>
      <c r="N3160" s="17" t="str">
        <f t="shared" si="301"/>
        <v>14_70-75</v>
      </c>
      <c r="O3160" s="17" t="str">
        <f t="shared" si="302"/>
        <v>7_70-80</v>
      </c>
      <c r="P3160" s="17" t="str">
        <f t="shared" si="303"/>
        <v>07_70-80</v>
      </c>
      <c r="Q3160" s="9" t="s">
        <v>1076</v>
      </c>
      <c r="R3160" s="9" t="s">
        <v>1137</v>
      </c>
      <c r="S3160" s="9">
        <f t="shared" si="305"/>
        <v>151320180</v>
      </c>
      <c r="T3160" s="9">
        <f t="shared" si="304"/>
        <v>2050409</v>
      </c>
    </row>
    <row r="3161" spans="1:20" ht="14.45" x14ac:dyDescent="0.3">
      <c r="A3161" s="9">
        <v>1531</v>
      </c>
      <c r="B3161" s="9" t="s">
        <v>14</v>
      </c>
      <c r="C3161" s="9" t="s">
        <v>587</v>
      </c>
      <c r="D3161" s="9" t="s">
        <v>224</v>
      </c>
      <c r="E3161" s="9" t="s">
        <v>227</v>
      </c>
      <c r="F3161" s="9" t="s">
        <v>5</v>
      </c>
      <c r="G3161" s="9" t="s">
        <v>518</v>
      </c>
      <c r="H3161" s="9" t="s">
        <v>2</v>
      </c>
      <c r="I3161" s="9">
        <v>15</v>
      </c>
      <c r="J3161" s="9" t="s">
        <v>8</v>
      </c>
      <c r="L3161" s="9" t="s">
        <v>50</v>
      </c>
      <c r="M3161" s="9">
        <v>68255</v>
      </c>
      <c r="N3161" s="17" t="str">
        <f t="shared" si="301"/>
        <v>13_65-70</v>
      </c>
      <c r="O3161" s="17" t="str">
        <f t="shared" si="302"/>
        <v>6_60-70</v>
      </c>
      <c r="P3161" s="17" t="str">
        <f t="shared" si="303"/>
        <v>06_60-70</v>
      </c>
      <c r="Q3161" s="9" t="s">
        <v>1076</v>
      </c>
      <c r="R3161" s="9" t="s">
        <v>1137</v>
      </c>
      <c r="S3161" s="9">
        <f t="shared" si="305"/>
        <v>104498405</v>
      </c>
      <c r="T3161" s="9">
        <f t="shared" si="304"/>
        <v>1415968</v>
      </c>
    </row>
    <row r="3162" spans="1:20" ht="14.45" x14ac:dyDescent="0.3">
      <c r="A3162" s="9">
        <v>352</v>
      </c>
      <c r="B3162" s="9" t="s">
        <v>14</v>
      </c>
      <c r="C3162" s="9" t="s">
        <v>732</v>
      </c>
      <c r="D3162" s="9" t="s">
        <v>224</v>
      </c>
      <c r="E3162" s="9" t="s">
        <v>227</v>
      </c>
      <c r="F3162" s="9" t="s">
        <v>1</v>
      </c>
      <c r="G3162" s="9" t="s">
        <v>303</v>
      </c>
      <c r="H3162" s="9" t="s">
        <v>2</v>
      </c>
      <c r="I3162" s="9">
        <v>15</v>
      </c>
      <c r="J3162" s="9" t="s">
        <v>8</v>
      </c>
      <c r="L3162" s="9" t="s">
        <v>50</v>
      </c>
      <c r="M3162" s="9">
        <v>60417</v>
      </c>
      <c r="N3162" s="17" t="str">
        <f t="shared" si="301"/>
        <v>12_60-65</v>
      </c>
      <c r="O3162" s="17" t="str">
        <f t="shared" si="302"/>
        <v>6_60-70</v>
      </c>
      <c r="P3162" s="17" t="str">
        <f t="shared" si="303"/>
        <v>06_60-70</v>
      </c>
      <c r="Q3162" s="9" t="s">
        <v>1076</v>
      </c>
      <c r="R3162" s="9" t="s">
        <v>1137</v>
      </c>
      <c r="S3162" s="9">
        <f t="shared" si="305"/>
        <v>21266784</v>
      </c>
      <c r="T3162" s="9">
        <f t="shared" si="304"/>
        <v>288168</v>
      </c>
    </row>
    <row r="3163" spans="1:20" ht="14.45" x14ac:dyDescent="0.3">
      <c r="A3163" s="9">
        <v>937</v>
      </c>
      <c r="B3163" s="9" t="s">
        <v>14</v>
      </c>
      <c r="C3163" s="9" t="s">
        <v>282</v>
      </c>
      <c r="D3163" s="9" t="s">
        <v>222</v>
      </c>
      <c r="E3163" s="9" t="s">
        <v>227</v>
      </c>
      <c r="F3163" s="9" t="s">
        <v>5</v>
      </c>
      <c r="G3163" s="9" t="s">
        <v>169</v>
      </c>
      <c r="H3163" s="9" t="s">
        <v>925</v>
      </c>
      <c r="I3163" s="9">
        <v>17</v>
      </c>
      <c r="J3163" s="9" t="s">
        <v>8</v>
      </c>
      <c r="L3163" s="9" t="s">
        <v>50</v>
      </c>
      <c r="M3163" s="9">
        <v>71438</v>
      </c>
      <c r="N3163" s="17" t="str">
        <f t="shared" si="301"/>
        <v>14_70-75</v>
      </c>
      <c r="O3163" s="17" t="str">
        <f t="shared" si="302"/>
        <v>7_70-80</v>
      </c>
      <c r="P3163" s="17" t="str">
        <f t="shared" si="303"/>
        <v>07_70-80</v>
      </c>
      <c r="Q3163" s="9" t="s">
        <v>1076</v>
      </c>
      <c r="R3163" s="9" t="s">
        <v>1137</v>
      </c>
      <c r="S3163" s="9">
        <f t="shared" si="305"/>
        <v>66937406</v>
      </c>
      <c r="T3163" s="9">
        <f t="shared" si="304"/>
        <v>907011</v>
      </c>
    </row>
    <row r="3164" spans="1:20" ht="14.45" x14ac:dyDescent="0.3">
      <c r="A3164" s="9">
        <v>163</v>
      </c>
      <c r="B3164" s="9" t="s">
        <v>14</v>
      </c>
      <c r="C3164" s="9" t="s">
        <v>1103</v>
      </c>
      <c r="D3164" s="9" t="s">
        <v>224</v>
      </c>
      <c r="E3164" s="9" t="s">
        <v>227</v>
      </c>
      <c r="F3164" s="9" t="s">
        <v>5</v>
      </c>
      <c r="G3164" s="9" t="s">
        <v>518</v>
      </c>
      <c r="H3164" s="9" t="s">
        <v>2</v>
      </c>
      <c r="I3164" s="9">
        <v>17</v>
      </c>
      <c r="J3164" s="9" t="s">
        <v>8</v>
      </c>
      <c r="L3164" s="9" t="s">
        <v>50</v>
      </c>
      <c r="M3164" s="9">
        <v>95999</v>
      </c>
      <c r="N3164" s="17" t="str">
        <f t="shared" si="301"/>
        <v>19_95-100</v>
      </c>
      <c r="O3164" s="17" t="str">
        <f t="shared" si="302"/>
        <v>9_90-100</v>
      </c>
      <c r="P3164" s="17" t="str">
        <f t="shared" si="303"/>
        <v>08_80&gt;</v>
      </c>
      <c r="Q3164" s="9" t="s">
        <v>1076</v>
      </c>
      <c r="R3164" s="9" t="s">
        <v>1137</v>
      </c>
      <c r="S3164" s="9">
        <f t="shared" si="305"/>
        <v>15647837</v>
      </c>
      <c r="T3164" s="9">
        <f t="shared" si="304"/>
        <v>212030</v>
      </c>
    </row>
    <row r="3165" spans="1:20" ht="14.45" x14ac:dyDescent="0.3">
      <c r="A3165" s="9">
        <v>9</v>
      </c>
      <c r="B3165" s="9" t="s">
        <v>14</v>
      </c>
      <c r="C3165" s="9" t="s">
        <v>620</v>
      </c>
      <c r="D3165" s="9" t="s">
        <v>228</v>
      </c>
      <c r="E3165" s="9" t="s">
        <v>227</v>
      </c>
      <c r="F3165" s="9" t="s">
        <v>5</v>
      </c>
      <c r="G3165" s="9" t="s">
        <v>518</v>
      </c>
      <c r="H3165" s="9" t="s">
        <v>2</v>
      </c>
      <c r="I3165" s="9">
        <v>13</v>
      </c>
      <c r="J3165" s="9" t="s">
        <v>8</v>
      </c>
      <c r="L3165" s="9" t="s">
        <v>50</v>
      </c>
      <c r="M3165" s="9">
        <v>75735</v>
      </c>
      <c r="N3165" s="17" t="str">
        <f t="shared" si="301"/>
        <v>15_75-80</v>
      </c>
      <c r="O3165" s="17" t="str">
        <f t="shared" si="302"/>
        <v>7_70-80</v>
      </c>
      <c r="P3165" s="17" t="str">
        <f t="shared" si="303"/>
        <v>07_70-80</v>
      </c>
      <c r="Q3165" s="9" t="s">
        <v>1076</v>
      </c>
      <c r="R3165" s="9" t="s">
        <v>1137</v>
      </c>
      <c r="S3165" s="9">
        <f t="shared" si="305"/>
        <v>681615</v>
      </c>
      <c r="T3165" s="9">
        <f t="shared" si="304"/>
        <v>9236</v>
      </c>
    </row>
    <row r="3166" spans="1:20" ht="14.45" x14ac:dyDescent="0.3">
      <c r="A3166" s="9">
        <v>117</v>
      </c>
      <c r="B3166" s="9" t="s">
        <v>14</v>
      </c>
      <c r="C3166" s="9" t="s">
        <v>621</v>
      </c>
      <c r="D3166" s="9" t="s">
        <v>228</v>
      </c>
      <c r="E3166" s="9" t="s">
        <v>227</v>
      </c>
      <c r="F3166" s="9" t="s">
        <v>1</v>
      </c>
      <c r="G3166" s="9" t="s">
        <v>303</v>
      </c>
      <c r="H3166" s="9" t="s">
        <v>2</v>
      </c>
      <c r="I3166" s="9">
        <v>13</v>
      </c>
      <c r="J3166" s="9" t="s">
        <v>8</v>
      </c>
      <c r="L3166" s="9" t="s">
        <v>50</v>
      </c>
      <c r="M3166" s="9">
        <v>83645</v>
      </c>
      <c r="N3166" s="17" t="str">
        <f t="shared" si="301"/>
        <v>16_80-85</v>
      </c>
      <c r="O3166" s="17" t="str">
        <f t="shared" si="302"/>
        <v>8_80-90</v>
      </c>
      <c r="P3166" s="17" t="str">
        <f t="shared" si="303"/>
        <v>08_80&gt;</v>
      </c>
      <c r="Q3166" s="9" t="s">
        <v>1076</v>
      </c>
      <c r="R3166" s="9" t="s">
        <v>1137</v>
      </c>
      <c r="S3166" s="9">
        <f t="shared" si="305"/>
        <v>9786465</v>
      </c>
      <c r="T3166" s="9">
        <f t="shared" si="304"/>
        <v>132608</v>
      </c>
    </row>
    <row r="3167" spans="1:20" ht="14.45" x14ac:dyDescent="0.3">
      <c r="A3167" s="9">
        <v>34</v>
      </c>
      <c r="B3167" s="9" t="s">
        <v>14</v>
      </c>
      <c r="C3167" s="9" t="s">
        <v>138</v>
      </c>
      <c r="D3167" s="9" t="s">
        <v>228</v>
      </c>
      <c r="E3167" s="9" t="s">
        <v>227</v>
      </c>
      <c r="F3167" s="9" t="s">
        <v>5</v>
      </c>
      <c r="G3167" s="9" t="s">
        <v>93</v>
      </c>
      <c r="H3167" s="9" t="s">
        <v>2</v>
      </c>
      <c r="I3167" s="9">
        <v>14</v>
      </c>
      <c r="J3167" s="9" t="s">
        <v>8</v>
      </c>
      <c r="L3167" s="9" t="s">
        <v>50</v>
      </c>
      <c r="M3167" s="9">
        <v>76690</v>
      </c>
      <c r="N3167" s="17" t="str">
        <f t="shared" si="301"/>
        <v>15_75-80</v>
      </c>
      <c r="O3167" s="17" t="str">
        <f t="shared" si="302"/>
        <v>7_70-80</v>
      </c>
      <c r="P3167" s="17" t="str">
        <f t="shared" si="303"/>
        <v>07_70-80</v>
      </c>
      <c r="Q3167" s="9" t="s">
        <v>1076</v>
      </c>
      <c r="R3167" s="9" t="s">
        <v>1137</v>
      </c>
      <c r="S3167" s="9">
        <f t="shared" si="305"/>
        <v>2607460</v>
      </c>
      <c r="T3167" s="9">
        <f t="shared" si="304"/>
        <v>35331</v>
      </c>
    </row>
    <row r="3168" spans="1:20" ht="14.45" x14ac:dyDescent="0.3">
      <c r="A3168" s="9">
        <v>304</v>
      </c>
      <c r="B3168" s="9" t="s">
        <v>14</v>
      </c>
      <c r="C3168" s="9" t="s">
        <v>622</v>
      </c>
      <c r="D3168" s="9" t="s">
        <v>228</v>
      </c>
      <c r="E3168" s="9" t="s">
        <v>227</v>
      </c>
      <c r="F3168" s="9" t="s">
        <v>5</v>
      </c>
      <c r="G3168" s="9" t="s">
        <v>518</v>
      </c>
      <c r="H3168" s="9" t="s">
        <v>2</v>
      </c>
      <c r="I3168" s="9">
        <v>14</v>
      </c>
      <c r="J3168" s="9" t="s">
        <v>8</v>
      </c>
      <c r="L3168" s="9" t="s">
        <v>50</v>
      </c>
      <c r="M3168" s="9">
        <v>96042</v>
      </c>
      <c r="N3168" s="17" t="str">
        <f t="shared" si="301"/>
        <v>19_95-100</v>
      </c>
      <c r="O3168" s="17" t="str">
        <f t="shared" si="302"/>
        <v>9_90-100</v>
      </c>
      <c r="P3168" s="17" t="str">
        <f t="shared" si="303"/>
        <v>08_80&gt;</v>
      </c>
      <c r="Q3168" s="9" t="s">
        <v>1076</v>
      </c>
      <c r="R3168" s="9" t="s">
        <v>1137</v>
      </c>
      <c r="S3168" s="9">
        <f t="shared" si="305"/>
        <v>29196768</v>
      </c>
      <c r="T3168" s="9">
        <f t="shared" si="304"/>
        <v>395620</v>
      </c>
    </row>
    <row r="3169" spans="1:20" ht="14.45" x14ac:dyDescent="0.3">
      <c r="A3169" s="9">
        <v>69</v>
      </c>
      <c r="B3169" s="9" t="s">
        <v>14</v>
      </c>
      <c r="C3169" s="9" t="s">
        <v>139</v>
      </c>
      <c r="D3169" s="9" t="s">
        <v>224</v>
      </c>
      <c r="E3169" s="9" t="s">
        <v>227</v>
      </c>
      <c r="F3169" s="9" t="s">
        <v>5</v>
      </c>
      <c r="G3169" s="9" t="s">
        <v>93</v>
      </c>
      <c r="H3169" s="9" t="s">
        <v>2</v>
      </c>
      <c r="I3169" s="9">
        <v>15</v>
      </c>
      <c r="J3169" s="9" t="s">
        <v>8</v>
      </c>
      <c r="L3169" s="9" t="s">
        <v>50</v>
      </c>
      <c r="M3169" s="9">
        <v>64993</v>
      </c>
      <c r="N3169" s="17" t="str">
        <f t="shared" si="301"/>
        <v>12_60-65</v>
      </c>
      <c r="O3169" s="17" t="str">
        <f t="shared" si="302"/>
        <v>6_60-70</v>
      </c>
      <c r="P3169" s="17" t="str">
        <f t="shared" si="303"/>
        <v>06_60-70</v>
      </c>
      <c r="Q3169" s="9" t="s">
        <v>1076</v>
      </c>
      <c r="R3169" s="9" t="s">
        <v>1137</v>
      </c>
      <c r="S3169" s="9">
        <f t="shared" si="305"/>
        <v>4484517</v>
      </c>
      <c r="T3169" s="9">
        <f t="shared" si="304"/>
        <v>60766</v>
      </c>
    </row>
    <row r="3170" spans="1:20" ht="14.45" x14ac:dyDescent="0.3">
      <c r="A3170" s="9">
        <v>123</v>
      </c>
      <c r="B3170" s="9" t="s">
        <v>14</v>
      </c>
      <c r="C3170" s="9" t="s">
        <v>588</v>
      </c>
      <c r="D3170" s="9" t="s">
        <v>224</v>
      </c>
      <c r="E3170" s="9" t="s">
        <v>227</v>
      </c>
      <c r="F3170" s="9" t="s">
        <v>5</v>
      </c>
      <c r="G3170" s="9" t="s">
        <v>518</v>
      </c>
      <c r="H3170" s="9" t="s">
        <v>2</v>
      </c>
      <c r="I3170" s="9">
        <v>15</v>
      </c>
      <c r="J3170" s="9" t="s">
        <v>8</v>
      </c>
      <c r="L3170" s="9" t="s">
        <v>50</v>
      </c>
      <c r="M3170" s="9">
        <v>82045</v>
      </c>
      <c r="N3170" s="17" t="str">
        <f t="shared" si="301"/>
        <v>16_80-85</v>
      </c>
      <c r="O3170" s="17" t="str">
        <f t="shared" si="302"/>
        <v>8_80-90</v>
      </c>
      <c r="P3170" s="17" t="str">
        <f t="shared" si="303"/>
        <v>08_80&gt;</v>
      </c>
      <c r="Q3170" s="9" t="s">
        <v>1076</v>
      </c>
      <c r="R3170" s="9" t="s">
        <v>1137</v>
      </c>
      <c r="S3170" s="9">
        <f t="shared" si="305"/>
        <v>10091535</v>
      </c>
      <c r="T3170" s="9">
        <f t="shared" si="304"/>
        <v>136742</v>
      </c>
    </row>
    <row r="3171" spans="1:20" ht="14.45" x14ac:dyDescent="0.3">
      <c r="A3171" s="9">
        <v>9</v>
      </c>
      <c r="B3171" s="9" t="s">
        <v>14</v>
      </c>
      <c r="C3171" s="9" t="s">
        <v>984</v>
      </c>
      <c r="D3171" s="9" t="s">
        <v>228</v>
      </c>
      <c r="E3171" s="9" t="s">
        <v>227</v>
      </c>
      <c r="F3171" s="9" t="s">
        <v>1</v>
      </c>
      <c r="G3171" s="9" t="s">
        <v>823</v>
      </c>
      <c r="H3171" s="9" t="s">
        <v>2</v>
      </c>
      <c r="I3171" s="9">
        <v>13</v>
      </c>
      <c r="J3171" s="9" t="s">
        <v>8</v>
      </c>
      <c r="K3171" s="9" t="s">
        <v>7</v>
      </c>
      <c r="L3171" s="9" t="s">
        <v>50</v>
      </c>
      <c r="M3171" s="9">
        <v>74938</v>
      </c>
      <c r="N3171" s="17" t="str">
        <f t="shared" ref="N3171:N3234" si="306">CONCATENATE(ROUNDDOWN(M3171/5000,0),"_",ROUNDDOWN(M3171/5000,0)*5,"-",ROUNDUP((M3171+1)/5000,0)*5)</f>
        <v>14_70-75</v>
      </c>
      <c r="O3171" s="17" t="str">
        <f t="shared" ref="O3171:O3234" si="307">CONCATENATE(ROUNDDOWN(M3171/10000,0),"_",ROUNDDOWN(M3171/10000,0)*10,"-",ROUNDUP((M3171+1)/10000,0)*10)</f>
        <v>7_70-80</v>
      </c>
      <c r="P3171" s="17" t="str">
        <f t="shared" ref="P3171:P3234" si="308">IF(M3171&lt;20000,"01_&lt;20",IF(M3171&lt;80000,CONCATENATE(IF((ROUNDDOWN(M3171/10000,0)+1)&lt;10,0,),ROUNDDOWN(M3171/10000,0),"_",ROUNDDOWN(M3171/10000,0)*10,"-",ROUNDUP((M3171+1)/10000,0)*10),"08_80&gt;"))</f>
        <v>07_70-80</v>
      </c>
      <c r="Q3171" s="9" t="s">
        <v>1076</v>
      </c>
      <c r="R3171" s="9" t="s">
        <v>1137</v>
      </c>
      <c r="S3171" s="9">
        <f t="shared" si="305"/>
        <v>674442</v>
      </c>
      <c r="T3171" s="9">
        <f t="shared" ref="T3171:T3234" si="309">ROUND(S3171/73.8,0)</f>
        <v>9139</v>
      </c>
    </row>
    <row r="3172" spans="1:20" ht="14.45" x14ac:dyDescent="0.3">
      <c r="A3172" s="9">
        <v>25</v>
      </c>
      <c r="B3172" s="9" t="s">
        <v>14</v>
      </c>
      <c r="C3172" s="9" t="s">
        <v>589</v>
      </c>
      <c r="D3172" s="9" t="s">
        <v>228</v>
      </c>
      <c r="E3172" s="9" t="s">
        <v>223</v>
      </c>
      <c r="F3172" s="9" t="s">
        <v>5</v>
      </c>
      <c r="G3172" s="9" t="s">
        <v>518</v>
      </c>
      <c r="H3172" s="9" t="s">
        <v>2</v>
      </c>
      <c r="I3172" s="9">
        <v>13</v>
      </c>
      <c r="J3172" s="9" t="s">
        <v>8</v>
      </c>
      <c r="K3172" s="9" t="s">
        <v>7</v>
      </c>
      <c r="L3172" s="9" t="s">
        <v>50</v>
      </c>
      <c r="M3172" s="9">
        <v>115882</v>
      </c>
      <c r="N3172" s="17" t="str">
        <f t="shared" si="306"/>
        <v>23_115-120</v>
      </c>
      <c r="O3172" s="17" t="str">
        <f t="shared" si="307"/>
        <v>11_110-120</v>
      </c>
      <c r="P3172" s="17" t="str">
        <f t="shared" si="308"/>
        <v>08_80&gt;</v>
      </c>
      <c r="Q3172" s="9" t="s">
        <v>1076</v>
      </c>
      <c r="R3172" s="9" t="s">
        <v>1137</v>
      </c>
      <c r="S3172" s="9">
        <f t="shared" si="305"/>
        <v>2897050</v>
      </c>
      <c r="T3172" s="9">
        <f t="shared" si="309"/>
        <v>39255</v>
      </c>
    </row>
    <row r="3173" spans="1:20" ht="14.45" x14ac:dyDescent="0.3">
      <c r="A3173" s="9">
        <v>43</v>
      </c>
      <c r="B3173" s="9" t="s">
        <v>14</v>
      </c>
      <c r="C3173" s="9" t="s">
        <v>927</v>
      </c>
      <c r="D3173" s="9" t="s">
        <v>228</v>
      </c>
      <c r="E3173" s="9" t="s">
        <v>223</v>
      </c>
      <c r="F3173" s="9" t="s">
        <v>5</v>
      </c>
      <c r="G3173" s="9" t="s">
        <v>518</v>
      </c>
      <c r="H3173" s="9" t="s">
        <v>2</v>
      </c>
      <c r="I3173" s="9">
        <v>13</v>
      </c>
      <c r="J3173" s="9" t="s">
        <v>8</v>
      </c>
      <c r="K3173" s="9" t="s">
        <v>7</v>
      </c>
      <c r="L3173" s="9" t="s">
        <v>50</v>
      </c>
      <c r="M3173" s="9">
        <v>137832</v>
      </c>
      <c r="N3173" s="17" t="str">
        <f t="shared" si="306"/>
        <v>27_135-140</v>
      </c>
      <c r="O3173" s="17" t="str">
        <f t="shared" si="307"/>
        <v>13_130-140</v>
      </c>
      <c r="P3173" s="17" t="str">
        <f t="shared" si="308"/>
        <v>08_80&gt;</v>
      </c>
      <c r="Q3173" s="9" t="s">
        <v>1076</v>
      </c>
      <c r="R3173" s="9" t="s">
        <v>1137</v>
      </c>
      <c r="S3173" s="9">
        <f t="shared" si="305"/>
        <v>5926776</v>
      </c>
      <c r="T3173" s="9">
        <f t="shared" si="309"/>
        <v>80309</v>
      </c>
    </row>
    <row r="3174" spans="1:20" ht="14.45" x14ac:dyDescent="0.3">
      <c r="A3174" s="9">
        <v>75</v>
      </c>
      <c r="B3174" s="9" t="s">
        <v>14</v>
      </c>
      <c r="C3174" s="9" t="s">
        <v>735</v>
      </c>
      <c r="D3174" s="9" t="s">
        <v>225</v>
      </c>
      <c r="E3174" s="9" t="s">
        <v>223</v>
      </c>
      <c r="F3174" s="9" t="s">
        <v>5</v>
      </c>
      <c r="G3174" s="9" t="s">
        <v>169</v>
      </c>
      <c r="H3174" s="9" t="s">
        <v>736</v>
      </c>
      <c r="I3174" s="9">
        <v>15</v>
      </c>
      <c r="J3174" s="9" t="s">
        <v>55</v>
      </c>
      <c r="K3174" s="9" t="s">
        <v>7</v>
      </c>
      <c r="L3174" s="9" t="s">
        <v>50</v>
      </c>
      <c r="M3174" s="9">
        <v>185438</v>
      </c>
      <c r="N3174" s="17" t="str">
        <f t="shared" si="306"/>
        <v>37_185-190</v>
      </c>
      <c r="O3174" s="17" t="str">
        <f t="shared" si="307"/>
        <v>18_180-190</v>
      </c>
      <c r="P3174" s="17" t="str">
        <f t="shared" si="308"/>
        <v>08_80&gt;</v>
      </c>
      <c r="Q3174" s="9" t="s">
        <v>1076</v>
      </c>
      <c r="R3174" s="9" t="s">
        <v>1137</v>
      </c>
      <c r="S3174" s="9">
        <f t="shared" si="305"/>
        <v>13907850</v>
      </c>
      <c r="T3174" s="9">
        <f t="shared" si="309"/>
        <v>188453</v>
      </c>
    </row>
    <row r="3175" spans="1:20" ht="14.45" x14ac:dyDescent="0.3">
      <c r="A3175" s="9">
        <v>49</v>
      </c>
      <c r="B3175" s="9" t="s">
        <v>14</v>
      </c>
      <c r="C3175" s="9" t="s">
        <v>737</v>
      </c>
      <c r="D3175" s="9" t="s">
        <v>224</v>
      </c>
      <c r="E3175" s="9" t="s">
        <v>223</v>
      </c>
      <c r="F3175" s="9" t="s">
        <v>5</v>
      </c>
      <c r="G3175" s="9" t="s">
        <v>518</v>
      </c>
      <c r="H3175" s="9" t="s">
        <v>2</v>
      </c>
      <c r="I3175" s="9">
        <v>15</v>
      </c>
      <c r="J3175" s="9" t="s">
        <v>55</v>
      </c>
      <c r="K3175" s="9" t="s">
        <v>7</v>
      </c>
      <c r="L3175" s="9" t="s">
        <v>50</v>
      </c>
      <c r="M3175" s="9">
        <v>146740</v>
      </c>
      <c r="N3175" s="17" t="str">
        <f t="shared" si="306"/>
        <v>29_145-150</v>
      </c>
      <c r="O3175" s="17" t="str">
        <f t="shared" si="307"/>
        <v>14_140-150</v>
      </c>
      <c r="P3175" s="17" t="str">
        <f t="shared" si="308"/>
        <v>08_80&gt;</v>
      </c>
      <c r="Q3175" s="9" t="s">
        <v>1076</v>
      </c>
      <c r="R3175" s="9" t="s">
        <v>1137</v>
      </c>
      <c r="S3175" s="9">
        <f t="shared" si="305"/>
        <v>7190260</v>
      </c>
      <c r="T3175" s="9">
        <f t="shared" si="309"/>
        <v>97429</v>
      </c>
    </row>
    <row r="3176" spans="1:20" ht="14.45" x14ac:dyDescent="0.3">
      <c r="A3176" s="9">
        <v>358</v>
      </c>
      <c r="B3176" s="9" t="s">
        <v>14</v>
      </c>
      <c r="C3176" s="9" t="s">
        <v>524</v>
      </c>
      <c r="D3176" s="9" t="s">
        <v>230</v>
      </c>
      <c r="E3176" s="9" t="s">
        <v>227</v>
      </c>
      <c r="F3176" s="9" t="s">
        <v>5</v>
      </c>
      <c r="G3176" s="9" t="s">
        <v>350</v>
      </c>
      <c r="H3176" s="9" t="s">
        <v>99</v>
      </c>
      <c r="I3176" s="9">
        <v>15</v>
      </c>
      <c r="J3176" s="9" t="s">
        <v>52</v>
      </c>
      <c r="L3176" s="9" t="s">
        <v>50</v>
      </c>
      <c r="M3176" s="9">
        <v>192430</v>
      </c>
      <c r="N3176" s="17" t="str">
        <f t="shared" si="306"/>
        <v>38_190-195</v>
      </c>
      <c r="O3176" s="17" t="str">
        <f t="shared" si="307"/>
        <v>19_190-200</v>
      </c>
      <c r="P3176" s="17" t="str">
        <f t="shared" si="308"/>
        <v>08_80&gt;</v>
      </c>
      <c r="Q3176" s="9" t="s">
        <v>1076</v>
      </c>
      <c r="R3176" s="9" t="s">
        <v>1137</v>
      </c>
      <c r="S3176" s="9">
        <f t="shared" si="305"/>
        <v>68889940</v>
      </c>
      <c r="T3176" s="9">
        <f t="shared" si="309"/>
        <v>933468</v>
      </c>
    </row>
    <row r="3177" spans="1:20" ht="14.45" x14ac:dyDescent="0.3">
      <c r="A3177" s="9">
        <v>3</v>
      </c>
      <c r="B3177" s="9" t="s">
        <v>14</v>
      </c>
      <c r="C3177" s="9" t="s">
        <v>590</v>
      </c>
      <c r="D3177" s="9" t="s">
        <v>230</v>
      </c>
      <c r="E3177" s="9" t="s">
        <v>227</v>
      </c>
      <c r="F3177" s="9" t="s">
        <v>5</v>
      </c>
      <c r="G3177" s="9" t="s">
        <v>350</v>
      </c>
      <c r="H3177" s="9" t="s">
        <v>184</v>
      </c>
      <c r="I3177" s="9">
        <v>15</v>
      </c>
      <c r="J3177" s="9" t="s">
        <v>52</v>
      </c>
      <c r="L3177" s="9" t="s">
        <v>50</v>
      </c>
      <c r="M3177" s="9">
        <v>127390</v>
      </c>
      <c r="N3177" s="17" t="str">
        <f t="shared" si="306"/>
        <v>25_125-130</v>
      </c>
      <c r="O3177" s="17" t="str">
        <f t="shared" si="307"/>
        <v>12_120-130</v>
      </c>
      <c r="P3177" s="17" t="str">
        <f t="shared" si="308"/>
        <v>08_80&gt;</v>
      </c>
      <c r="Q3177" s="9" t="s">
        <v>1076</v>
      </c>
      <c r="R3177" s="9" t="s">
        <v>1137</v>
      </c>
      <c r="S3177" s="9">
        <f t="shared" si="305"/>
        <v>382170</v>
      </c>
      <c r="T3177" s="9">
        <f t="shared" si="309"/>
        <v>5178</v>
      </c>
    </row>
    <row r="3178" spans="1:20" ht="14.45" x14ac:dyDescent="0.3">
      <c r="A3178" s="9">
        <v>15</v>
      </c>
      <c r="B3178" s="9" t="s">
        <v>14</v>
      </c>
      <c r="C3178" s="9" t="s">
        <v>525</v>
      </c>
      <c r="D3178" s="9" t="s">
        <v>230</v>
      </c>
      <c r="E3178" s="9" t="s">
        <v>227</v>
      </c>
      <c r="F3178" s="9" t="s">
        <v>5</v>
      </c>
      <c r="G3178" s="9" t="s">
        <v>350</v>
      </c>
      <c r="H3178" s="9" t="s">
        <v>526</v>
      </c>
      <c r="I3178" s="9">
        <v>15</v>
      </c>
      <c r="J3178" s="9" t="s">
        <v>52</v>
      </c>
      <c r="L3178" s="9" t="s">
        <v>50</v>
      </c>
      <c r="M3178" s="9">
        <v>207113</v>
      </c>
      <c r="N3178" s="17" t="str">
        <f t="shared" si="306"/>
        <v>41_205-210</v>
      </c>
      <c r="O3178" s="17" t="str">
        <f t="shared" si="307"/>
        <v>20_200-210</v>
      </c>
      <c r="P3178" s="17" t="str">
        <f t="shared" si="308"/>
        <v>08_80&gt;</v>
      </c>
      <c r="Q3178" s="9" t="s">
        <v>1076</v>
      </c>
      <c r="R3178" s="9" t="s">
        <v>1137</v>
      </c>
      <c r="S3178" s="9">
        <f t="shared" si="305"/>
        <v>3106695</v>
      </c>
      <c r="T3178" s="9">
        <f t="shared" si="309"/>
        <v>42096</v>
      </c>
    </row>
    <row r="3179" spans="1:20" ht="14.45" x14ac:dyDescent="0.3">
      <c r="A3179" s="9">
        <v>19</v>
      </c>
      <c r="B3179" s="9" t="s">
        <v>14</v>
      </c>
      <c r="C3179" s="9" t="s">
        <v>527</v>
      </c>
      <c r="D3179" s="9" t="s">
        <v>230</v>
      </c>
      <c r="E3179" s="9" t="s">
        <v>227</v>
      </c>
      <c r="F3179" s="9" t="s">
        <v>5</v>
      </c>
      <c r="G3179" s="9" t="s">
        <v>350</v>
      </c>
      <c r="H3179" s="9" t="s">
        <v>528</v>
      </c>
      <c r="I3179" s="9">
        <v>14</v>
      </c>
      <c r="J3179" s="9" t="s">
        <v>8</v>
      </c>
      <c r="L3179" s="9" t="s">
        <v>50</v>
      </c>
      <c r="M3179" s="9">
        <v>127200</v>
      </c>
      <c r="N3179" s="17" t="str">
        <f t="shared" si="306"/>
        <v>25_125-130</v>
      </c>
      <c r="O3179" s="17" t="str">
        <f t="shared" si="307"/>
        <v>12_120-130</v>
      </c>
      <c r="P3179" s="17" t="str">
        <f t="shared" si="308"/>
        <v>08_80&gt;</v>
      </c>
      <c r="Q3179" s="9" t="s">
        <v>1076</v>
      </c>
      <c r="R3179" s="9" t="s">
        <v>1137</v>
      </c>
      <c r="S3179" s="9">
        <f t="shared" si="305"/>
        <v>2416800</v>
      </c>
      <c r="T3179" s="9">
        <f t="shared" si="309"/>
        <v>32748</v>
      </c>
    </row>
    <row r="3180" spans="1:20" ht="14.45" x14ac:dyDescent="0.3">
      <c r="A3180" s="9">
        <v>3</v>
      </c>
      <c r="B3180" s="9" t="s">
        <v>14</v>
      </c>
      <c r="C3180" s="9" t="s">
        <v>928</v>
      </c>
      <c r="D3180" s="9" t="s">
        <v>230</v>
      </c>
      <c r="E3180" s="9" t="s">
        <v>227</v>
      </c>
      <c r="F3180" s="9" t="s">
        <v>5</v>
      </c>
      <c r="G3180" s="9" t="s">
        <v>182</v>
      </c>
      <c r="H3180" s="9" t="s">
        <v>929</v>
      </c>
      <c r="I3180" s="9">
        <v>14</v>
      </c>
      <c r="J3180" s="9" t="s">
        <v>8</v>
      </c>
      <c r="L3180" s="9" t="s">
        <v>50</v>
      </c>
      <c r="M3180" s="9">
        <v>124990</v>
      </c>
      <c r="N3180" s="17" t="str">
        <f t="shared" si="306"/>
        <v>24_120-125</v>
      </c>
      <c r="O3180" s="17" t="str">
        <f t="shared" si="307"/>
        <v>12_120-130</v>
      </c>
      <c r="P3180" s="17" t="str">
        <f t="shared" si="308"/>
        <v>08_80&gt;</v>
      </c>
      <c r="Q3180" s="9" t="s">
        <v>1076</v>
      </c>
      <c r="R3180" s="9" t="s">
        <v>1137</v>
      </c>
      <c r="S3180" s="9">
        <f t="shared" si="305"/>
        <v>374970</v>
      </c>
      <c r="T3180" s="9">
        <f t="shared" si="309"/>
        <v>5081</v>
      </c>
    </row>
    <row r="3181" spans="1:20" ht="14.45" x14ac:dyDescent="0.3">
      <c r="A3181" s="9">
        <v>46</v>
      </c>
      <c r="B3181" s="9" t="s">
        <v>14</v>
      </c>
      <c r="C3181" s="9" t="s">
        <v>529</v>
      </c>
      <c r="D3181" s="9" t="s">
        <v>230</v>
      </c>
      <c r="E3181" s="9" t="s">
        <v>227</v>
      </c>
      <c r="F3181" s="9" t="s">
        <v>5</v>
      </c>
      <c r="G3181" s="9" t="s">
        <v>350</v>
      </c>
      <c r="H3181" s="9" t="s">
        <v>187</v>
      </c>
      <c r="I3181" s="9">
        <v>15</v>
      </c>
      <c r="J3181" s="9" t="s">
        <v>55</v>
      </c>
      <c r="L3181" s="9" t="s">
        <v>50</v>
      </c>
      <c r="M3181" s="9">
        <v>139150</v>
      </c>
      <c r="N3181" s="17" t="str">
        <f t="shared" si="306"/>
        <v>27_135-140</v>
      </c>
      <c r="O3181" s="17" t="str">
        <f t="shared" si="307"/>
        <v>13_130-140</v>
      </c>
      <c r="P3181" s="17" t="str">
        <f t="shared" si="308"/>
        <v>08_80&gt;</v>
      </c>
      <c r="Q3181" s="9" t="s">
        <v>1076</v>
      </c>
      <c r="R3181" s="9" t="s">
        <v>1137</v>
      </c>
      <c r="S3181" s="9">
        <f t="shared" si="305"/>
        <v>6400900</v>
      </c>
      <c r="T3181" s="9">
        <f t="shared" si="309"/>
        <v>86733</v>
      </c>
    </row>
    <row r="3182" spans="1:20" ht="14.45" x14ac:dyDescent="0.3">
      <c r="A3182" s="9">
        <v>6</v>
      </c>
      <c r="B3182" s="9" t="s">
        <v>14</v>
      </c>
      <c r="C3182" s="9" t="s">
        <v>930</v>
      </c>
      <c r="D3182" s="9" t="s">
        <v>230</v>
      </c>
      <c r="E3182" s="9" t="s">
        <v>227</v>
      </c>
      <c r="F3182" s="9" t="s">
        <v>5</v>
      </c>
      <c r="G3182" s="9" t="s">
        <v>518</v>
      </c>
      <c r="H3182" s="9" t="s">
        <v>929</v>
      </c>
      <c r="I3182" s="9">
        <v>15</v>
      </c>
      <c r="J3182" s="9" t="s">
        <v>8</v>
      </c>
      <c r="L3182" s="9" t="s">
        <v>50</v>
      </c>
      <c r="M3182" s="9">
        <v>146790</v>
      </c>
      <c r="N3182" s="17" t="str">
        <f t="shared" si="306"/>
        <v>29_145-150</v>
      </c>
      <c r="O3182" s="17" t="str">
        <f t="shared" si="307"/>
        <v>14_140-150</v>
      </c>
      <c r="P3182" s="17" t="str">
        <f t="shared" si="308"/>
        <v>08_80&gt;</v>
      </c>
      <c r="Q3182" s="9" t="s">
        <v>1076</v>
      </c>
      <c r="R3182" s="9" t="s">
        <v>1137</v>
      </c>
      <c r="S3182" s="9">
        <f t="shared" si="305"/>
        <v>880740</v>
      </c>
      <c r="T3182" s="9">
        <f t="shared" si="309"/>
        <v>11934</v>
      </c>
    </row>
    <row r="3183" spans="1:20" ht="14.45" x14ac:dyDescent="0.3">
      <c r="A3183" s="9">
        <v>51</v>
      </c>
      <c r="B3183" s="9" t="s">
        <v>14</v>
      </c>
      <c r="C3183" s="9" t="s">
        <v>743</v>
      </c>
      <c r="D3183" s="9" t="s">
        <v>230</v>
      </c>
      <c r="E3183" s="9" t="s">
        <v>227</v>
      </c>
      <c r="F3183" s="9" t="s">
        <v>5</v>
      </c>
      <c r="G3183" s="9" t="s">
        <v>350</v>
      </c>
      <c r="H3183" s="9" t="s">
        <v>184</v>
      </c>
      <c r="I3183" s="9">
        <v>15</v>
      </c>
      <c r="J3183" s="9" t="s">
        <v>8</v>
      </c>
      <c r="L3183" s="9" t="s">
        <v>50</v>
      </c>
      <c r="M3183" s="9">
        <v>229990</v>
      </c>
      <c r="N3183" s="17" t="str">
        <f t="shared" si="306"/>
        <v>45_225-230</v>
      </c>
      <c r="O3183" s="17" t="str">
        <f t="shared" si="307"/>
        <v>22_220-230</v>
      </c>
      <c r="P3183" s="17" t="str">
        <f t="shared" si="308"/>
        <v>08_80&gt;</v>
      </c>
      <c r="Q3183" s="9" t="s">
        <v>1076</v>
      </c>
      <c r="R3183" s="9" t="s">
        <v>1137</v>
      </c>
      <c r="S3183" s="9">
        <f t="shared" si="305"/>
        <v>11729490</v>
      </c>
      <c r="T3183" s="9">
        <f t="shared" si="309"/>
        <v>158936</v>
      </c>
    </row>
    <row r="3184" spans="1:20" ht="14.45" x14ac:dyDescent="0.3">
      <c r="A3184" s="9">
        <v>15</v>
      </c>
      <c r="B3184" s="9" t="s">
        <v>14</v>
      </c>
      <c r="C3184" s="9" t="s">
        <v>591</v>
      </c>
      <c r="D3184" s="9" t="s">
        <v>230</v>
      </c>
      <c r="E3184" s="9" t="s">
        <v>227</v>
      </c>
      <c r="F3184" s="9" t="s">
        <v>5</v>
      </c>
      <c r="G3184" s="9" t="s">
        <v>350</v>
      </c>
      <c r="H3184" s="9" t="s">
        <v>592</v>
      </c>
      <c r="I3184" s="9">
        <v>17</v>
      </c>
      <c r="J3184" s="9" t="s">
        <v>55</v>
      </c>
      <c r="L3184" s="9" t="s">
        <v>50</v>
      </c>
      <c r="M3184" s="9">
        <v>228536</v>
      </c>
      <c r="N3184" s="17" t="str">
        <f t="shared" si="306"/>
        <v>45_225-230</v>
      </c>
      <c r="O3184" s="17" t="str">
        <f t="shared" si="307"/>
        <v>22_220-230</v>
      </c>
      <c r="P3184" s="17" t="str">
        <f t="shared" si="308"/>
        <v>08_80&gt;</v>
      </c>
      <c r="Q3184" s="9" t="s">
        <v>1076</v>
      </c>
      <c r="R3184" s="9" t="s">
        <v>1137</v>
      </c>
      <c r="S3184" s="9">
        <f t="shared" si="305"/>
        <v>3428040</v>
      </c>
      <c r="T3184" s="9">
        <f t="shared" si="309"/>
        <v>46450</v>
      </c>
    </row>
    <row r="3185" spans="1:20" ht="14.45" x14ac:dyDescent="0.3">
      <c r="A3185" s="9">
        <v>259</v>
      </c>
      <c r="B3185" s="9" t="s">
        <v>15</v>
      </c>
      <c r="C3185" s="9" t="s">
        <v>1038</v>
      </c>
      <c r="D3185" s="9" t="s">
        <v>229</v>
      </c>
      <c r="E3185" s="9" t="s">
        <v>223</v>
      </c>
      <c r="F3185" s="9" t="s">
        <v>1</v>
      </c>
      <c r="G3185" s="9" t="s">
        <v>71</v>
      </c>
      <c r="H3185" s="9" t="s">
        <v>2</v>
      </c>
      <c r="I3185" s="9">
        <v>11</v>
      </c>
      <c r="J3185" s="9" t="s">
        <v>1039</v>
      </c>
      <c r="L3185" s="9" t="s">
        <v>50</v>
      </c>
      <c r="M3185" s="9">
        <v>25990</v>
      </c>
      <c r="N3185" s="17" t="str">
        <f t="shared" si="306"/>
        <v>5_25-30</v>
      </c>
      <c r="O3185" s="17" t="str">
        <f t="shared" si="307"/>
        <v>2_20-30</v>
      </c>
      <c r="P3185" s="17" t="str">
        <f t="shared" si="308"/>
        <v>02_20-30</v>
      </c>
      <c r="Q3185" s="9" t="s">
        <v>1076</v>
      </c>
      <c r="R3185" s="9" t="s">
        <v>1137</v>
      </c>
      <c r="S3185" s="9">
        <f t="shared" si="305"/>
        <v>6731410</v>
      </c>
      <c r="T3185" s="9">
        <f t="shared" si="309"/>
        <v>91212</v>
      </c>
    </row>
    <row r="3186" spans="1:20" ht="14.45" x14ac:dyDescent="0.3">
      <c r="A3186" s="9">
        <v>1927</v>
      </c>
      <c r="B3186" s="9" t="s">
        <v>15</v>
      </c>
      <c r="C3186" s="9" t="s">
        <v>1040</v>
      </c>
      <c r="D3186" s="9" t="s">
        <v>228</v>
      </c>
      <c r="E3186" s="9" t="s">
        <v>223</v>
      </c>
      <c r="F3186" s="9" t="s">
        <v>5</v>
      </c>
      <c r="G3186" s="9" t="s">
        <v>76</v>
      </c>
      <c r="H3186" s="9" t="s">
        <v>2</v>
      </c>
      <c r="I3186" s="9">
        <v>14</v>
      </c>
      <c r="J3186" s="9" t="s">
        <v>8</v>
      </c>
      <c r="L3186" s="9" t="s">
        <v>46</v>
      </c>
      <c r="M3186" s="9">
        <v>31290</v>
      </c>
      <c r="N3186" s="17" t="str">
        <f t="shared" si="306"/>
        <v>6_30-35</v>
      </c>
      <c r="O3186" s="17" t="str">
        <f t="shared" si="307"/>
        <v>3_30-40</v>
      </c>
      <c r="P3186" s="17" t="str">
        <f t="shared" si="308"/>
        <v>03_30-40</v>
      </c>
      <c r="Q3186" s="9" t="s">
        <v>1076</v>
      </c>
      <c r="R3186" s="9" t="s">
        <v>1137</v>
      </c>
      <c r="S3186" s="9">
        <f t="shared" si="305"/>
        <v>60295830</v>
      </c>
      <c r="T3186" s="9">
        <f t="shared" si="309"/>
        <v>817017</v>
      </c>
    </row>
    <row r="3187" spans="1:20" ht="14.45" x14ac:dyDescent="0.3">
      <c r="A3187" s="9">
        <v>1309</v>
      </c>
      <c r="B3187" s="9" t="s">
        <v>15</v>
      </c>
      <c r="C3187" s="9" t="s">
        <v>744</v>
      </c>
      <c r="D3187" s="9" t="s">
        <v>228</v>
      </c>
      <c r="E3187" s="9" t="s">
        <v>223</v>
      </c>
      <c r="F3187" s="9" t="s">
        <v>1</v>
      </c>
      <c r="G3187" s="9" t="s">
        <v>97</v>
      </c>
      <c r="H3187" s="9" t="s">
        <v>2</v>
      </c>
      <c r="I3187" s="9">
        <v>14</v>
      </c>
      <c r="J3187" s="9" t="s">
        <v>8</v>
      </c>
      <c r="L3187" s="9" t="s">
        <v>50</v>
      </c>
      <c r="M3187" s="9">
        <v>41090</v>
      </c>
      <c r="N3187" s="17" t="str">
        <f t="shared" si="306"/>
        <v>8_40-45</v>
      </c>
      <c r="O3187" s="17" t="str">
        <f t="shared" si="307"/>
        <v>4_40-50</v>
      </c>
      <c r="P3187" s="17" t="str">
        <f t="shared" si="308"/>
        <v>04_40-50</v>
      </c>
      <c r="Q3187" s="9" t="s">
        <v>1076</v>
      </c>
      <c r="R3187" s="9" t="s">
        <v>1137</v>
      </c>
      <c r="S3187" s="9">
        <f t="shared" si="305"/>
        <v>53786810</v>
      </c>
      <c r="T3187" s="9">
        <f t="shared" si="309"/>
        <v>728819</v>
      </c>
    </row>
    <row r="3188" spans="1:20" ht="14.45" x14ac:dyDescent="0.3">
      <c r="A3188" s="9">
        <v>118</v>
      </c>
      <c r="B3188" s="9" t="s">
        <v>15</v>
      </c>
      <c r="C3188" s="9" t="s">
        <v>931</v>
      </c>
      <c r="D3188" s="9" t="s">
        <v>228</v>
      </c>
      <c r="E3188" s="9" t="s">
        <v>223</v>
      </c>
      <c r="F3188" s="9" t="s">
        <v>5</v>
      </c>
      <c r="G3188" s="9" t="s">
        <v>182</v>
      </c>
      <c r="H3188" s="9" t="s">
        <v>2</v>
      </c>
      <c r="I3188" s="9">
        <v>14</v>
      </c>
      <c r="J3188" s="9" t="s">
        <v>8</v>
      </c>
      <c r="L3188" s="9" t="s">
        <v>50</v>
      </c>
      <c r="M3188" s="9">
        <v>48721</v>
      </c>
      <c r="N3188" s="17" t="str">
        <f t="shared" si="306"/>
        <v>9_45-50</v>
      </c>
      <c r="O3188" s="17" t="str">
        <f t="shared" si="307"/>
        <v>4_40-50</v>
      </c>
      <c r="P3188" s="17" t="str">
        <f t="shared" si="308"/>
        <v>04_40-50</v>
      </c>
      <c r="Q3188" s="9" t="s">
        <v>1076</v>
      </c>
      <c r="R3188" s="9" t="s">
        <v>1137</v>
      </c>
      <c r="S3188" s="9">
        <f t="shared" si="305"/>
        <v>5749078</v>
      </c>
      <c r="T3188" s="9">
        <f t="shared" si="309"/>
        <v>77901</v>
      </c>
    </row>
    <row r="3189" spans="1:20" ht="14.45" x14ac:dyDescent="0.3">
      <c r="A3189" s="9">
        <v>3357</v>
      </c>
      <c r="B3189" s="9" t="s">
        <v>15</v>
      </c>
      <c r="C3189" s="9" t="s">
        <v>932</v>
      </c>
      <c r="D3189" s="9" t="s">
        <v>228</v>
      </c>
      <c r="E3189" s="9" t="s">
        <v>223</v>
      </c>
      <c r="F3189" s="9" t="s">
        <v>5</v>
      </c>
      <c r="G3189" s="9" t="s">
        <v>518</v>
      </c>
      <c r="H3189" s="9" t="s">
        <v>2</v>
      </c>
      <c r="I3189" s="9">
        <v>14</v>
      </c>
      <c r="J3189" s="9" t="s">
        <v>8</v>
      </c>
      <c r="L3189" s="9" t="s">
        <v>50</v>
      </c>
      <c r="M3189" s="9">
        <v>48719</v>
      </c>
      <c r="N3189" s="17" t="str">
        <f t="shared" si="306"/>
        <v>9_45-50</v>
      </c>
      <c r="O3189" s="17" t="str">
        <f t="shared" si="307"/>
        <v>4_40-50</v>
      </c>
      <c r="P3189" s="17" t="str">
        <f t="shared" si="308"/>
        <v>04_40-50</v>
      </c>
      <c r="Q3189" s="9" t="s">
        <v>1076</v>
      </c>
      <c r="R3189" s="9" t="s">
        <v>1137</v>
      </c>
      <c r="S3189" s="9">
        <f t="shared" si="305"/>
        <v>163549683</v>
      </c>
      <c r="T3189" s="9">
        <f t="shared" si="309"/>
        <v>2216120</v>
      </c>
    </row>
    <row r="3190" spans="1:20" ht="14.45" x14ac:dyDescent="0.3">
      <c r="A3190" s="9">
        <v>2804</v>
      </c>
      <c r="B3190" s="9" t="s">
        <v>15</v>
      </c>
      <c r="C3190" s="9" t="s">
        <v>933</v>
      </c>
      <c r="D3190" s="9" t="s">
        <v>224</v>
      </c>
      <c r="E3190" s="9" t="s">
        <v>223</v>
      </c>
      <c r="F3190" s="9" t="s">
        <v>1</v>
      </c>
      <c r="G3190" s="9" t="s">
        <v>97</v>
      </c>
      <c r="H3190" s="9" t="s">
        <v>2</v>
      </c>
      <c r="I3190" s="9">
        <v>15</v>
      </c>
      <c r="J3190" s="9" t="s">
        <v>8</v>
      </c>
      <c r="L3190" s="9" t="s">
        <v>50</v>
      </c>
      <c r="M3190" s="9">
        <v>33879</v>
      </c>
      <c r="N3190" s="17" t="str">
        <f t="shared" si="306"/>
        <v>6_30-35</v>
      </c>
      <c r="O3190" s="17" t="str">
        <f t="shared" si="307"/>
        <v>3_30-40</v>
      </c>
      <c r="P3190" s="17" t="str">
        <f t="shared" si="308"/>
        <v>03_30-40</v>
      </c>
      <c r="Q3190" s="9" t="s">
        <v>1076</v>
      </c>
      <c r="R3190" s="9" t="s">
        <v>1137</v>
      </c>
      <c r="S3190" s="9">
        <f t="shared" si="305"/>
        <v>94996716</v>
      </c>
      <c r="T3190" s="9">
        <f t="shared" si="309"/>
        <v>1287218</v>
      </c>
    </row>
    <row r="3191" spans="1:20" ht="14.45" x14ac:dyDescent="0.3">
      <c r="A3191" s="9">
        <v>64</v>
      </c>
      <c r="B3191" s="9" t="s">
        <v>15</v>
      </c>
      <c r="C3191" s="9" t="s">
        <v>1104</v>
      </c>
      <c r="D3191" s="9" t="s">
        <v>224</v>
      </c>
      <c r="E3191" s="9" t="s">
        <v>223</v>
      </c>
      <c r="F3191" s="9" t="s">
        <v>1</v>
      </c>
      <c r="G3191" s="9" t="s">
        <v>823</v>
      </c>
      <c r="H3191" s="9" t="s">
        <v>2</v>
      </c>
      <c r="I3191" s="9">
        <v>15</v>
      </c>
      <c r="J3191" s="9" t="s">
        <v>8</v>
      </c>
      <c r="L3191" s="9" t="s">
        <v>50</v>
      </c>
      <c r="M3191" s="9">
        <v>57515</v>
      </c>
      <c r="N3191" s="17" t="str">
        <f t="shared" si="306"/>
        <v>11_55-60</v>
      </c>
      <c r="O3191" s="17" t="str">
        <f t="shared" si="307"/>
        <v>5_50-60</v>
      </c>
      <c r="P3191" s="17" t="str">
        <f t="shared" si="308"/>
        <v>05_50-60</v>
      </c>
      <c r="Q3191" s="9" t="s">
        <v>1076</v>
      </c>
      <c r="R3191" s="9" t="s">
        <v>1137</v>
      </c>
      <c r="S3191" s="9">
        <f t="shared" si="305"/>
        <v>3680960</v>
      </c>
      <c r="T3191" s="9">
        <f t="shared" si="309"/>
        <v>49878</v>
      </c>
    </row>
    <row r="3192" spans="1:20" ht="14.45" x14ac:dyDescent="0.3">
      <c r="A3192" s="9">
        <v>1545</v>
      </c>
      <c r="B3192" s="9" t="s">
        <v>15</v>
      </c>
      <c r="C3192" s="9" t="s">
        <v>420</v>
      </c>
      <c r="D3192" s="9" t="s">
        <v>224</v>
      </c>
      <c r="E3192" s="9" t="s">
        <v>223</v>
      </c>
      <c r="F3192" s="9" t="s">
        <v>1</v>
      </c>
      <c r="G3192" s="9" t="s">
        <v>303</v>
      </c>
      <c r="H3192" s="9" t="s">
        <v>2</v>
      </c>
      <c r="I3192" s="9">
        <v>15</v>
      </c>
      <c r="J3192" s="9" t="s">
        <v>8</v>
      </c>
      <c r="L3192" s="9" t="s">
        <v>50</v>
      </c>
      <c r="M3192" s="9">
        <v>41730</v>
      </c>
      <c r="N3192" s="17" t="str">
        <f t="shared" si="306"/>
        <v>8_40-45</v>
      </c>
      <c r="O3192" s="17" t="str">
        <f t="shared" si="307"/>
        <v>4_40-50</v>
      </c>
      <c r="P3192" s="17" t="str">
        <f t="shared" si="308"/>
        <v>04_40-50</v>
      </c>
      <c r="Q3192" s="9" t="s">
        <v>1076</v>
      </c>
      <c r="R3192" s="9" t="s">
        <v>1137</v>
      </c>
      <c r="S3192" s="9">
        <f t="shared" si="305"/>
        <v>64472850</v>
      </c>
      <c r="T3192" s="9">
        <f t="shared" si="309"/>
        <v>873616</v>
      </c>
    </row>
    <row r="3193" spans="1:20" ht="14.45" x14ac:dyDescent="0.3">
      <c r="A3193" s="9">
        <v>164</v>
      </c>
      <c r="B3193" s="9" t="s">
        <v>15</v>
      </c>
      <c r="C3193" s="9" t="s">
        <v>745</v>
      </c>
      <c r="D3193" s="9" t="s">
        <v>224</v>
      </c>
      <c r="E3193" s="9" t="s">
        <v>223</v>
      </c>
      <c r="F3193" s="9" t="s">
        <v>5</v>
      </c>
      <c r="G3193" s="9" t="s">
        <v>76</v>
      </c>
      <c r="H3193" s="9" t="s">
        <v>2</v>
      </c>
      <c r="I3193" s="9">
        <v>15</v>
      </c>
      <c r="J3193" s="9" t="s">
        <v>8</v>
      </c>
      <c r="L3193" s="9" t="s">
        <v>46</v>
      </c>
      <c r="M3193" s="9">
        <v>30013</v>
      </c>
      <c r="N3193" s="17" t="str">
        <f t="shared" si="306"/>
        <v>6_30-35</v>
      </c>
      <c r="O3193" s="17" t="str">
        <f t="shared" si="307"/>
        <v>3_30-40</v>
      </c>
      <c r="P3193" s="17" t="str">
        <f t="shared" si="308"/>
        <v>03_30-40</v>
      </c>
      <c r="Q3193" s="9" t="s">
        <v>1076</v>
      </c>
      <c r="R3193" s="9" t="s">
        <v>1137</v>
      </c>
      <c r="S3193" s="9">
        <f t="shared" si="305"/>
        <v>4922132</v>
      </c>
      <c r="T3193" s="9">
        <f t="shared" si="309"/>
        <v>66696</v>
      </c>
    </row>
    <row r="3194" spans="1:20" ht="14.45" x14ac:dyDescent="0.3">
      <c r="A3194" s="9">
        <v>673</v>
      </c>
      <c r="B3194" s="9" t="s">
        <v>15</v>
      </c>
      <c r="C3194" s="9" t="s">
        <v>375</v>
      </c>
      <c r="D3194" s="9" t="s">
        <v>224</v>
      </c>
      <c r="E3194" s="9" t="s">
        <v>223</v>
      </c>
      <c r="F3194" s="9" t="s">
        <v>5</v>
      </c>
      <c r="G3194" s="9" t="s">
        <v>182</v>
      </c>
      <c r="H3194" s="9" t="s">
        <v>2</v>
      </c>
      <c r="I3194" s="9">
        <v>15</v>
      </c>
      <c r="J3194" s="9" t="s">
        <v>8</v>
      </c>
      <c r="L3194" s="9" t="s">
        <v>50</v>
      </c>
      <c r="M3194" s="9">
        <v>45390</v>
      </c>
      <c r="N3194" s="17" t="str">
        <f t="shared" si="306"/>
        <v>9_45-50</v>
      </c>
      <c r="O3194" s="17" t="str">
        <f t="shared" si="307"/>
        <v>4_40-50</v>
      </c>
      <c r="P3194" s="17" t="str">
        <f t="shared" si="308"/>
        <v>04_40-50</v>
      </c>
      <c r="Q3194" s="9" t="s">
        <v>1076</v>
      </c>
      <c r="R3194" s="9" t="s">
        <v>1137</v>
      </c>
      <c r="S3194" s="9">
        <f t="shared" si="305"/>
        <v>30547470</v>
      </c>
      <c r="T3194" s="9">
        <f t="shared" si="309"/>
        <v>413922</v>
      </c>
    </row>
    <row r="3195" spans="1:20" ht="14.45" x14ac:dyDescent="0.3">
      <c r="A3195" s="9">
        <v>55</v>
      </c>
      <c r="B3195" s="9" t="s">
        <v>15</v>
      </c>
      <c r="C3195" s="9" t="s">
        <v>1105</v>
      </c>
      <c r="D3195" s="9" t="s">
        <v>224</v>
      </c>
      <c r="E3195" s="9" t="s">
        <v>223</v>
      </c>
      <c r="F3195" s="9" t="s">
        <v>5</v>
      </c>
      <c r="G3195" s="9" t="s">
        <v>518</v>
      </c>
      <c r="H3195" s="9" t="s">
        <v>2</v>
      </c>
      <c r="I3195" s="9">
        <v>15</v>
      </c>
      <c r="J3195" s="9" t="s">
        <v>8</v>
      </c>
      <c r="L3195" s="9" t="s">
        <v>50</v>
      </c>
      <c r="M3195" s="9">
        <v>42313</v>
      </c>
      <c r="N3195" s="17" t="str">
        <f t="shared" si="306"/>
        <v>8_40-45</v>
      </c>
      <c r="O3195" s="17" t="str">
        <f t="shared" si="307"/>
        <v>4_40-50</v>
      </c>
      <c r="P3195" s="17" t="str">
        <f t="shared" si="308"/>
        <v>04_40-50</v>
      </c>
      <c r="Q3195" s="9" t="s">
        <v>1076</v>
      </c>
      <c r="R3195" s="9" t="s">
        <v>1137</v>
      </c>
      <c r="S3195" s="9">
        <f t="shared" si="305"/>
        <v>2327215</v>
      </c>
      <c r="T3195" s="9">
        <f t="shared" si="309"/>
        <v>31534</v>
      </c>
    </row>
    <row r="3196" spans="1:20" ht="14.45" x14ac:dyDescent="0.3">
      <c r="A3196" s="9">
        <v>464</v>
      </c>
      <c r="B3196" s="9" t="s">
        <v>15</v>
      </c>
      <c r="C3196" s="9" t="s">
        <v>338</v>
      </c>
      <c r="D3196" s="9" t="s">
        <v>224</v>
      </c>
      <c r="E3196" s="9" t="s">
        <v>223</v>
      </c>
      <c r="F3196" s="9" t="s">
        <v>1</v>
      </c>
      <c r="G3196" s="9" t="s">
        <v>97</v>
      </c>
      <c r="H3196" s="9" t="s">
        <v>2</v>
      </c>
      <c r="I3196" s="9">
        <v>17</v>
      </c>
      <c r="J3196" s="9" t="s">
        <v>6</v>
      </c>
      <c r="L3196" s="9" t="s">
        <v>50</v>
      </c>
      <c r="M3196" s="9">
        <v>39872</v>
      </c>
      <c r="N3196" s="17" t="str">
        <f t="shared" si="306"/>
        <v>7_35-40</v>
      </c>
      <c r="O3196" s="17" t="str">
        <f t="shared" si="307"/>
        <v>3_30-40</v>
      </c>
      <c r="P3196" s="17" t="str">
        <f t="shared" si="308"/>
        <v>03_30-40</v>
      </c>
      <c r="Q3196" s="9" t="s">
        <v>1076</v>
      </c>
      <c r="R3196" s="9" t="s">
        <v>1137</v>
      </c>
      <c r="S3196" s="9">
        <f t="shared" si="305"/>
        <v>18500608</v>
      </c>
      <c r="T3196" s="9">
        <f t="shared" si="309"/>
        <v>250686</v>
      </c>
    </row>
    <row r="3197" spans="1:20" ht="14.45" x14ac:dyDescent="0.3">
      <c r="A3197" s="9">
        <v>191</v>
      </c>
      <c r="B3197" s="9" t="s">
        <v>15</v>
      </c>
      <c r="C3197" s="9" t="s">
        <v>1106</v>
      </c>
      <c r="D3197" s="9" t="s">
        <v>224</v>
      </c>
      <c r="E3197" s="9" t="s">
        <v>223</v>
      </c>
      <c r="F3197" s="9" t="s">
        <v>1</v>
      </c>
      <c r="G3197" s="9" t="s">
        <v>823</v>
      </c>
      <c r="H3197" s="9" t="s">
        <v>2</v>
      </c>
      <c r="I3197" s="9">
        <v>17</v>
      </c>
      <c r="J3197" s="9" t="s">
        <v>8</v>
      </c>
      <c r="L3197" s="9" t="s">
        <v>50</v>
      </c>
      <c r="M3197" s="9">
        <v>59320</v>
      </c>
      <c r="N3197" s="17" t="str">
        <f t="shared" si="306"/>
        <v>11_55-60</v>
      </c>
      <c r="O3197" s="17" t="str">
        <f t="shared" si="307"/>
        <v>5_50-60</v>
      </c>
      <c r="P3197" s="17" t="str">
        <f t="shared" si="308"/>
        <v>05_50-60</v>
      </c>
      <c r="Q3197" s="9" t="s">
        <v>1076</v>
      </c>
      <c r="R3197" s="9" t="s">
        <v>1137</v>
      </c>
      <c r="S3197" s="9">
        <f t="shared" si="305"/>
        <v>11330120</v>
      </c>
      <c r="T3197" s="9">
        <f t="shared" si="309"/>
        <v>153525</v>
      </c>
    </row>
    <row r="3198" spans="1:20" ht="14.45" x14ac:dyDescent="0.3">
      <c r="A3198" s="9">
        <v>457</v>
      </c>
      <c r="B3198" s="9" t="s">
        <v>15</v>
      </c>
      <c r="C3198" s="9" t="s">
        <v>1041</v>
      </c>
      <c r="D3198" s="9" t="s">
        <v>224</v>
      </c>
      <c r="E3198" s="9" t="s">
        <v>223</v>
      </c>
      <c r="F3198" s="9" t="s">
        <v>5</v>
      </c>
      <c r="G3198" s="9" t="s">
        <v>518</v>
      </c>
      <c r="H3198" s="9" t="s">
        <v>2</v>
      </c>
      <c r="I3198" s="9">
        <v>17</v>
      </c>
      <c r="J3198" s="9" t="s">
        <v>6</v>
      </c>
      <c r="L3198" s="9" t="s">
        <v>50</v>
      </c>
      <c r="M3198" s="9">
        <v>36940</v>
      </c>
      <c r="N3198" s="17" t="str">
        <f t="shared" si="306"/>
        <v>7_35-40</v>
      </c>
      <c r="O3198" s="17" t="str">
        <f t="shared" si="307"/>
        <v>3_30-40</v>
      </c>
      <c r="P3198" s="17" t="str">
        <f t="shared" si="308"/>
        <v>03_30-40</v>
      </c>
      <c r="Q3198" s="9" t="s">
        <v>1076</v>
      </c>
      <c r="R3198" s="9" t="s">
        <v>1137</v>
      </c>
      <c r="S3198" s="9">
        <f t="shared" si="305"/>
        <v>16881580</v>
      </c>
      <c r="T3198" s="9">
        <f t="shared" si="309"/>
        <v>228748</v>
      </c>
    </row>
    <row r="3199" spans="1:20" ht="14.45" x14ac:dyDescent="0.3">
      <c r="A3199" s="9">
        <v>415</v>
      </c>
      <c r="B3199" s="9" t="s">
        <v>15</v>
      </c>
      <c r="C3199" s="9" t="s">
        <v>936</v>
      </c>
      <c r="D3199" s="9" t="s">
        <v>228</v>
      </c>
      <c r="E3199" s="9" t="s">
        <v>223</v>
      </c>
      <c r="F3199" s="9" t="s">
        <v>1</v>
      </c>
      <c r="G3199" s="9" t="s">
        <v>823</v>
      </c>
      <c r="H3199" s="9" t="s">
        <v>2</v>
      </c>
      <c r="I3199" s="9">
        <v>14</v>
      </c>
      <c r="J3199" s="9" t="s">
        <v>8</v>
      </c>
      <c r="L3199" s="9" t="s">
        <v>50</v>
      </c>
      <c r="M3199" s="9">
        <v>50160</v>
      </c>
      <c r="N3199" s="17" t="str">
        <f t="shared" si="306"/>
        <v>10_50-55</v>
      </c>
      <c r="O3199" s="17" t="str">
        <f t="shared" si="307"/>
        <v>5_50-60</v>
      </c>
      <c r="P3199" s="17" t="str">
        <f t="shared" si="308"/>
        <v>05_50-60</v>
      </c>
      <c r="Q3199" s="9" t="s">
        <v>1076</v>
      </c>
      <c r="R3199" s="9" t="s">
        <v>1137</v>
      </c>
      <c r="S3199" s="9">
        <f t="shared" si="305"/>
        <v>20816400</v>
      </c>
      <c r="T3199" s="9">
        <f t="shared" si="309"/>
        <v>282065</v>
      </c>
    </row>
    <row r="3200" spans="1:20" ht="14.45" x14ac:dyDescent="0.3">
      <c r="A3200" s="9">
        <v>249</v>
      </c>
      <c r="B3200" s="9" t="s">
        <v>15</v>
      </c>
      <c r="C3200" s="9" t="s">
        <v>370</v>
      </c>
      <c r="D3200" s="9" t="s">
        <v>228</v>
      </c>
      <c r="E3200" s="9" t="s">
        <v>223</v>
      </c>
      <c r="F3200" s="9" t="s">
        <v>1</v>
      </c>
      <c r="G3200" s="9" t="s">
        <v>303</v>
      </c>
      <c r="H3200" s="9" t="s">
        <v>2</v>
      </c>
      <c r="I3200" s="9">
        <v>14</v>
      </c>
      <c r="J3200" s="9" t="s">
        <v>8</v>
      </c>
      <c r="L3200" s="9" t="s">
        <v>50</v>
      </c>
      <c r="M3200" s="9">
        <v>57709</v>
      </c>
      <c r="N3200" s="17" t="str">
        <f t="shared" si="306"/>
        <v>11_55-60</v>
      </c>
      <c r="O3200" s="17" t="str">
        <f t="shared" si="307"/>
        <v>5_50-60</v>
      </c>
      <c r="P3200" s="17" t="str">
        <f t="shared" si="308"/>
        <v>05_50-60</v>
      </c>
      <c r="Q3200" s="9" t="s">
        <v>1076</v>
      </c>
      <c r="R3200" s="9" t="s">
        <v>1137</v>
      </c>
      <c r="S3200" s="9">
        <f t="shared" si="305"/>
        <v>14369541</v>
      </c>
      <c r="T3200" s="9">
        <f t="shared" si="309"/>
        <v>194709</v>
      </c>
    </row>
    <row r="3201" spans="1:20" ht="14.45" x14ac:dyDescent="0.3">
      <c r="A3201" s="9">
        <v>25</v>
      </c>
      <c r="B3201" s="9" t="s">
        <v>15</v>
      </c>
      <c r="C3201" s="9" t="s">
        <v>339</v>
      </c>
      <c r="D3201" s="9" t="s">
        <v>228</v>
      </c>
      <c r="E3201" s="9" t="s">
        <v>223</v>
      </c>
      <c r="F3201" s="9" t="s">
        <v>5</v>
      </c>
      <c r="G3201" s="9" t="s">
        <v>182</v>
      </c>
      <c r="H3201" s="9" t="s">
        <v>2</v>
      </c>
      <c r="I3201" s="9">
        <v>14</v>
      </c>
      <c r="J3201" s="9" t="s">
        <v>8</v>
      </c>
      <c r="L3201" s="9" t="s">
        <v>50</v>
      </c>
      <c r="M3201" s="9">
        <v>50932</v>
      </c>
      <c r="N3201" s="17" t="str">
        <f t="shared" si="306"/>
        <v>10_50-55</v>
      </c>
      <c r="O3201" s="17" t="str">
        <f t="shared" si="307"/>
        <v>5_50-60</v>
      </c>
      <c r="P3201" s="17" t="str">
        <f t="shared" si="308"/>
        <v>05_50-60</v>
      </c>
      <c r="Q3201" s="9" t="s">
        <v>1076</v>
      </c>
      <c r="R3201" s="9" t="s">
        <v>1137</v>
      </c>
      <c r="S3201" s="9">
        <f t="shared" si="305"/>
        <v>1273300</v>
      </c>
      <c r="T3201" s="9">
        <f t="shared" si="309"/>
        <v>17253</v>
      </c>
    </row>
    <row r="3202" spans="1:20" ht="14.45" x14ac:dyDescent="0.3">
      <c r="A3202" s="9">
        <v>247</v>
      </c>
      <c r="B3202" s="9" t="s">
        <v>15</v>
      </c>
      <c r="C3202" s="9" t="s">
        <v>593</v>
      </c>
      <c r="D3202" s="9" t="s">
        <v>228</v>
      </c>
      <c r="E3202" s="9" t="s">
        <v>223</v>
      </c>
      <c r="F3202" s="9" t="s">
        <v>5</v>
      </c>
      <c r="G3202" s="9" t="s">
        <v>518</v>
      </c>
      <c r="H3202" s="9" t="s">
        <v>2</v>
      </c>
      <c r="I3202" s="9">
        <v>14</v>
      </c>
      <c r="J3202" s="9" t="s">
        <v>8</v>
      </c>
      <c r="L3202" s="9" t="s">
        <v>50</v>
      </c>
      <c r="M3202" s="9">
        <v>63334</v>
      </c>
      <c r="N3202" s="17" t="str">
        <f t="shared" si="306"/>
        <v>12_60-65</v>
      </c>
      <c r="O3202" s="17" t="str">
        <f t="shared" si="307"/>
        <v>6_60-70</v>
      </c>
      <c r="P3202" s="17" t="str">
        <f t="shared" si="308"/>
        <v>06_60-70</v>
      </c>
      <c r="Q3202" s="9" t="s">
        <v>1076</v>
      </c>
      <c r="R3202" s="9" t="s">
        <v>1137</v>
      </c>
      <c r="S3202" s="9">
        <f t="shared" si="305"/>
        <v>15643498</v>
      </c>
      <c r="T3202" s="9">
        <f t="shared" si="309"/>
        <v>211972</v>
      </c>
    </row>
    <row r="3203" spans="1:20" ht="14.45" x14ac:dyDescent="0.3">
      <c r="A3203" s="9">
        <v>316</v>
      </c>
      <c r="B3203" s="9" t="s">
        <v>15</v>
      </c>
      <c r="C3203" s="9" t="s">
        <v>376</v>
      </c>
      <c r="D3203" s="9" t="s">
        <v>224</v>
      </c>
      <c r="E3203" s="9" t="s">
        <v>223</v>
      </c>
      <c r="F3203" s="9" t="s">
        <v>1</v>
      </c>
      <c r="G3203" s="9" t="s">
        <v>303</v>
      </c>
      <c r="H3203" s="9" t="s">
        <v>2</v>
      </c>
      <c r="I3203" s="9">
        <v>15</v>
      </c>
      <c r="J3203" s="9" t="s">
        <v>8</v>
      </c>
      <c r="L3203" s="9" t="s">
        <v>50</v>
      </c>
      <c r="M3203" s="9">
        <v>61475</v>
      </c>
      <c r="N3203" s="17" t="str">
        <f t="shared" si="306"/>
        <v>12_60-65</v>
      </c>
      <c r="O3203" s="17" t="str">
        <f t="shared" si="307"/>
        <v>6_60-70</v>
      </c>
      <c r="P3203" s="17" t="str">
        <f t="shared" si="308"/>
        <v>06_60-70</v>
      </c>
      <c r="Q3203" s="9" t="s">
        <v>1076</v>
      </c>
      <c r="R3203" s="9" t="s">
        <v>1137</v>
      </c>
      <c r="S3203" s="9">
        <f t="shared" ref="S3203:S3266" si="310">M3203*A3203</f>
        <v>19426100</v>
      </c>
      <c r="T3203" s="9">
        <f t="shared" si="309"/>
        <v>263226</v>
      </c>
    </row>
    <row r="3204" spans="1:20" ht="14.45" x14ac:dyDescent="0.3">
      <c r="A3204" s="9">
        <v>5</v>
      </c>
      <c r="B3204" s="9" t="s">
        <v>15</v>
      </c>
      <c r="C3204" s="9" t="s">
        <v>1107</v>
      </c>
      <c r="D3204" s="9" t="s">
        <v>222</v>
      </c>
      <c r="E3204" s="9" t="s">
        <v>223</v>
      </c>
      <c r="F3204" s="9" t="s">
        <v>5</v>
      </c>
      <c r="G3204" s="9" t="s">
        <v>657</v>
      </c>
      <c r="H3204" s="9" t="s">
        <v>2</v>
      </c>
      <c r="I3204" s="9">
        <v>16</v>
      </c>
      <c r="J3204" s="9" t="s">
        <v>596</v>
      </c>
      <c r="L3204" s="9" t="s">
        <v>50</v>
      </c>
      <c r="M3204" s="9">
        <v>96300</v>
      </c>
      <c r="N3204" s="17" t="str">
        <f t="shared" si="306"/>
        <v>19_95-100</v>
      </c>
      <c r="O3204" s="17" t="str">
        <f t="shared" si="307"/>
        <v>9_90-100</v>
      </c>
      <c r="P3204" s="17" t="str">
        <f t="shared" si="308"/>
        <v>08_80&gt;</v>
      </c>
      <c r="Q3204" s="9" t="s">
        <v>1076</v>
      </c>
      <c r="R3204" s="9" t="s">
        <v>1137</v>
      </c>
      <c r="S3204" s="9">
        <f t="shared" si="310"/>
        <v>481500</v>
      </c>
      <c r="T3204" s="9">
        <f t="shared" si="309"/>
        <v>6524</v>
      </c>
    </row>
    <row r="3205" spans="1:20" ht="14.45" x14ac:dyDescent="0.3">
      <c r="A3205" s="9">
        <v>23</v>
      </c>
      <c r="B3205" s="9" t="s">
        <v>15</v>
      </c>
      <c r="C3205" s="9" t="s">
        <v>1108</v>
      </c>
      <c r="D3205" s="9" t="s">
        <v>222</v>
      </c>
      <c r="E3205" s="9" t="s">
        <v>223</v>
      </c>
      <c r="F3205" s="9" t="s">
        <v>5</v>
      </c>
      <c r="G3205" s="9" t="s">
        <v>657</v>
      </c>
      <c r="H3205" s="9" t="s">
        <v>563</v>
      </c>
      <c r="I3205" s="9">
        <v>16</v>
      </c>
      <c r="J3205" s="9" t="s">
        <v>596</v>
      </c>
      <c r="L3205" s="9" t="s">
        <v>50</v>
      </c>
      <c r="M3205" s="9">
        <v>119990</v>
      </c>
      <c r="N3205" s="17" t="str">
        <f t="shared" si="306"/>
        <v>23_115-120</v>
      </c>
      <c r="O3205" s="17" t="str">
        <f t="shared" si="307"/>
        <v>11_110-120</v>
      </c>
      <c r="P3205" s="17" t="str">
        <f t="shared" si="308"/>
        <v>08_80&gt;</v>
      </c>
      <c r="Q3205" s="9" t="s">
        <v>1076</v>
      </c>
      <c r="R3205" s="9" t="s">
        <v>1137</v>
      </c>
      <c r="S3205" s="9">
        <f t="shared" si="310"/>
        <v>2759770</v>
      </c>
      <c r="T3205" s="9">
        <f t="shared" si="309"/>
        <v>37395</v>
      </c>
    </row>
    <row r="3206" spans="1:20" ht="14.45" x14ac:dyDescent="0.3">
      <c r="A3206" s="9">
        <v>14</v>
      </c>
      <c r="B3206" s="9" t="s">
        <v>15</v>
      </c>
      <c r="C3206" s="9" t="s">
        <v>748</v>
      </c>
      <c r="D3206" s="9" t="s">
        <v>225</v>
      </c>
      <c r="E3206" s="9" t="s">
        <v>223</v>
      </c>
      <c r="F3206" s="9" t="s">
        <v>5</v>
      </c>
      <c r="G3206" s="9" t="s">
        <v>350</v>
      </c>
      <c r="H3206" s="9" t="s">
        <v>112</v>
      </c>
      <c r="I3206" s="9">
        <v>15</v>
      </c>
      <c r="J3206" s="9" t="s">
        <v>8</v>
      </c>
      <c r="L3206" s="9" t="s">
        <v>50</v>
      </c>
      <c r="M3206" s="9">
        <v>103490</v>
      </c>
      <c r="N3206" s="17" t="str">
        <f t="shared" si="306"/>
        <v>20_100-105</v>
      </c>
      <c r="O3206" s="17" t="str">
        <f t="shared" si="307"/>
        <v>10_100-110</v>
      </c>
      <c r="P3206" s="17" t="str">
        <f t="shared" si="308"/>
        <v>08_80&gt;</v>
      </c>
      <c r="Q3206" s="9" t="s">
        <v>1076</v>
      </c>
      <c r="R3206" s="9" t="s">
        <v>1137</v>
      </c>
      <c r="S3206" s="9">
        <f t="shared" si="310"/>
        <v>1448860</v>
      </c>
      <c r="T3206" s="9">
        <f t="shared" si="309"/>
        <v>19632</v>
      </c>
    </row>
    <row r="3207" spans="1:20" ht="14.45" x14ac:dyDescent="0.3">
      <c r="A3207" s="9">
        <v>636</v>
      </c>
      <c r="B3207" s="9" t="s">
        <v>15</v>
      </c>
      <c r="C3207" s="9" t="s">
        <v>749</v>
      </c>
      <c r="D3207" s="9" t="s">
        <v>229</v>
      </c>
      <c r="E3207" s="9" t="s">
        <v>223</v>
      </c>
      <c r="F3207" s="9" t="s">
        <v>1</v>
      </c>
      <c r="G3207" s="9" t="s">
        <v>97</v>
      </c>
      <c r="H3207" s="9" t="s">
        <v>2</v>
      </c>
      <c r="I3207" s="9">
        <v>11</v>
      </c>
      <c r="J3207" s="9" t="s">
        <v>4</v>
      </c>
      <c r="K3207" s="9" t="s">
        <v>7</v>
      </c>
      <c r="L3207" s="9" t="s">
        <v>50</v>
      </c>
      <c r="M3207" s="9">
        <v>29323</v>
      </c>
      <c r="N3207" s="17" t="str">
        <f t="shared" si="306"/>
        <v>5_25-30</v>
      </c>
      <c r="O3207" s="17" t="str">
        <f t="shared" si="307"/>
        <v>2_20-30</v>
      </c>
      <c r="P3207" s="17" t="str">
        <f t="shared" si="308"/>
        <v>02_20-30</v>
      </c>
      <c r="Q3207" s="9" t="s">
        <v>1076</v>
      </c>
      <c r="R3207" s="9" t="s">
        <v>1137</v>
      </c>
      <c r="S3207" s="9">
        <f t="shared" si="310"/>
        <v>18649428</v>
      </c>
      <c r="T3207" s="9">
        <f t="shared" si="309"/>
        <v>252702</v>
      </c>
    </row>
    <row r="3208" spans="1:20" ht="14.45" x14ac:dyDescent="0.3">
      <c r="A3208" s="9">
        <v>830</v>
      </c>
      <c r="B3208" s="9" t="s">
        <v>15</v>
      </c>
      <c r="C3208" s="9" t="s">
        <v>464</v>
      </c>
      <c r="D3208" s="9" t="s">
        <v>225</v>
      </c>
      <c r="E3208" s="9" t="s">
        <v>223</v>
      </c>
      <c r="F3208" s="9" t="s">
        <v>1</v>
      </c>
      <c r="G3208" s="9" t="s">
        <v>1000</v>
      </c>
      <c r="H3208" s="9" t="s">
        <v>1044</v>
      </c>
      <c r="I3208" s="9">
        <v>15</v>
      </c>
      <c r="J3208" s="9" t="s">
        <v>8</v>
      </c>
      <c r="L3208" s="9" t="s">
        <v>50</v>
      </c>
      <c r="M3208" s="9">
        <v>68053</v>
      </c>
      <c r="N3208" s="17" t="str">
        <f t="shared" si="306"/>
        <v>13_65-70</v>
      </c>
      <c r="O3208" s="17" t="str">
        <f t="shared" si="307"/>
        <v>6_60-70</v>
      </c>
      <c r="P3208" s="17" t="str">
        <f t="shared" si="308"/>
        <v>06_60-70</v>
      </c>
      <c r="Q3208" s="9" t="s">
        <v>1076</v>
      </c>
      <c r="R3208" s="9" t="s">
        <v>1137</v>
      </c>
      <c r="S3208" s="9">
        <f t="shared" si="310"/>
        <v>56483990</v>
      </c>
      <c r="T3208" s="9">
        <f t="shared" si="309"/>
        <v>765366</v>
      </c>
    </row>
    <row r="3209" spans="1:20" ht="14.45" x14ac:dyDescent="0.3">
      <c r="A3209" s="9">
        <v>15416</v>
      </c>
      <c r="B3209" s="9" t="s">
        <v>15</v>
      </c>
      <c r="C3209" s="9" t="s">
        <v>421</v>
      </c>
      <c r="D3209" s="9" t="s">
        <v>225</v>
      </c>
      <c r="E3209" s="9" t="s">
        <v>223</v>
      </c>
      <c r="F3209" s="9" t="s">
        <v>5</v>
      </c>
      <c r="G3209" s="9" t="s">
        <v>350</v>
      </c>
      <c r="H3209" s="9" t="s">
        <v>1044</v>
      </c>
      <c r="I3209" s="9">
        <v>15</v>
      </c>
      <c r="J3209" s="9" t="s">
        <v>8</v>
      </c>
      <c r="L3209" s="9" t="s">
        <v>50</v>
      </c>
      <c r="M3209" s="9">
        <v>71732</v>
      </c>
      <c r="N3209" s="17" t="str">
        <f t="shared" si="306"/>
        <v>14_70-75</v>
      </c>
      <c r="O3209" s="17" t="str">
        <f t="shared" si="307"/>
        <v>7_70-80</v>
      </c>
      <c r="P3209" s="17" t="str">
        <f t="shared" si="308"/>
        <v>07_70-80</v>
      </c>
      <c r="Q3209" s="9" t="s">
        <v>1076</v>
      </c>
      <c r="R3209" s="9" t="s">
        <v>1137</v>
      </c>
      <c r="S3209" s="9">
        <f t="shared" si="310"/>
        <v>1105820512</v>
      </c>
      <c r="T3209" s="9">
        <f t="shared" si="309"/>
        <v>14984018</v>
      </c>
    </row>
    <row r="3210" spans="1:20" ht="14.45" x14ac:dyDescent="0.3">
      <c r="A3210" s="9">
        <v>1759</v>
      </c>
      <c r="B3210" s="9" t="s">
        <v>15</v>
      </c>
      <c r="C3210" s="9" t="s">
        <v>314</v>
      </c>
      <c r="D3210" s="9" t="s">
        <v>224</v>
      </c>
      <c r="E3210" s="9" t="s">
        <v>223</v>
      </c>
      <c r="F3210" s="9" t="s">
        <v>5</v>
      </c>
      <c r="G3210" s="9" t="s">
        <v>169</v>
      </c>
      <c r="H3210" s="9" t="s">
        <v>2</v>
      </c>
      <c r="I3210" s="9">
        <v>15</v>
      </c>
      <c r="J3210" s="9" t="s">
        <v>8</v>
      </c>
      <c r="L3210" s="9" t="s">
        <v>50</v>
      </c>
      <c r="M3210" s="9">
        <v>29161</v>
      </c>
      <c r="N3210" s="17" t="str">
        <f t="shared" si="306"/>
        <v>5_25-30</v>
      </c>
      <c r="O3210" s="17" t="str">
        <f t="shared" si="307"/>
        <v>2_20-30</v>
      </c>
      <c r="P3210" s="17" t="str">
        <f t="shared" si="308"/>
        <v>02_20-30</v>
      </c>
      <c r="Q3210" s="9" t="s">
        <v>1076</v>
      </c>
      <c r="R3210" s="9" t="s">
        <v>1137</v>
      </c>
      <c r="S3210" s="9">
        <f t="shared" si="310"/>
        <v>51294199</v>
      </c>
      <c r="T3210" s="9">
        <f t="shared" si="309"/>
        <v>695043</v>
      </c>
    </row>
    <row r="3211" spans="1:20" ht="14.45" x14ac:dyDescent="0.3">
      <c r="A3211" s="9">
        <v>11</v>
      </c>
      <c r="B3211" s="9" t="s">
        <v>15</v>
      </c>
      <c r="C3211" s="9" t="s">
        <v>1109</v>
      </c>
      <c r="D3211" s="9" t="s">
        <v>224</v>
      </c>
      <c r="E3211" s="9" t="s">
        <v>223</v>
      </c>
      <c r="F3211" s="9" t="s">
        <v>5</v>
      </c>
      <c r="G3211" s="9" t="s">
        <v>518</v>
      </c>
      <c r="H3211" s="9" t="s">
        <v>2</v>
      </c>
      <c r="I3211" s="9">
        <v>15</v>
      </c>
      <c r="J3211" s="9" t="s">
        <v>8</v>
      </c>
      <c r="L3211" s="9" t="s">
        <v>50</v>
      </c>
      <c r="M3211" s="9">
        <v>63095</v>
      </c>
      <c r="N3211" s="17" t="str">
        <f t="shared" si="306"/>
        <v>12_60-65</v>
      </c>
      <c r="O3211" s="17" t="str">
        <f t="shared" si="307"/>
        <v>6_60-70</v>
      </c>
      <c r="P3211" s="17" t="str">
        <f t="shared" si="308"/>
        <v>06_60-70</v>
      </c>
      <c r="Q3211" s="9" t="s">
        <v>1076</v>
      </c>
      <c r="R3211" s="9" t="s">
        <v>1137</v>
      </c>
      <c r="S3211" s="9">
        <f t="shared" si="310"/>
        <v>694045</v>
      </c>
      <c r="T3211" s="9">
        <f t="shared" si="309"/>
        <v>9404</v>
      </c>
    </row>
    <row r="3212" spans="1:20" ht="14.45" x14ac:dyDescent="0.3">
      <c r="A3212" s="9">
        <v>1363</v>
      </c>
      <c r="B3212" s="9" t="s">
        <v>15</v>
      </c>
      <c r="C3212" s="9" t="s">
        <v>120</v>
      </c>
      <c r="D3212" s="9" t="s">
        <v>224</v>
      </c>
      <c r="E3212" s="9" t="s">
        <v>223</v>
      </c>
      <c r="F3212" s="9" t="s">
        <v>1</v>
      </c>
      <c r="G3212" s="9" t="s">
        <v>97</v>
      </c>
      <c r="H3212" s="9" t="s">
        <v>2</v>
      </c>
      <c r="I3212" s="9">
        <v>15</v>
      </c>
      <c r="J3212" s="9" t="s">
        <v>8</v>
      </c>
      <c r="L3212" s="9" t="s">
        <v>50</v>
      </c>
      <c r="M3212" s="9">
        <v>37299</v>
      </c>
      <c r="N3212" s="17" t="str">
        <f t="shared" si="306"/>
        <v>7_35-40</v>
      </c>
      <c r="O3212" s="17" t="str">
        <f t="shared" si="307"/>
        <v>3_30-40</v>
      </c>
      <c r="P3212" s="17" t="str">
        <f t="shared" si="308"/>
        <v>03_30-40</v>
      </c>
      <c r="Q3212" s="9" t="s">
        <v>1076</v>
      </c>
      <c r="R3212" s="9" t="s">
        <v>1137</v>
      </c>
      <c r="S3212" s="9">
        <f t="shared" si="310"/>
        <v>50838537</v>
      </c>
      <c r="T3212" s="9">
        <f t="shared" si="309"/>
        <v>688869</v>
      </c>
    </row>
    <row r="3213" spans="1:20" ht="14.45" x14ac:dyDescent="0.3">
      <c r="A3213" s="9">
        <v>25</v>
      </c>
      <c r="B3213" s="9" t="s">
        <v>15</v>
      </c>
      <c r="C3213" s="9" t="s">
        <v>167</v>
      </c>
      <c r="D3213" s="9" t="s">
        <v>224</v>
      </c>
      <c r="E3213" s="9" t="s">
        <v>223</v>
      </c>
      <c r="F3213" s="9" t="s">
        <v>1</v>
      </c>
      <c r="G3213" s="9" t="s">
        <v>97</v>
      </c>
      <c r="H3213" s="9" t="s">
        <v>2</v>
      </c>
      <c r="I3213" s="9">
        <v>17</v>
      </c>
      <c r="J3213" s="9" t="s">
        <v>8</v>
      </c>
      <c r="L3213" s="9" t="s">
        <v>50</v>
      </c>
      <c r="M3213" s="9">
        <v>58372</v>
      </c>
      <c r="N3213" s="17" t="str">
        <f t="shared" si="306"/>
        <v>11_55-60</v>
      </c>
      <c r="O3213" s="17" t="str">
        <f t="shared" si="307"/>
        <v>5_50-60</v>
      </c>
      <c r="P3213" s="17" t="str">
        <f t="shared" si="308"/>
        <v>05_50-60</v>
      </c>
      <c r="Q3213" s="9" t="s">
        <v>1076</v>
      </c>
      <c r="R3213" s="9" t="s">
        <v>1137</v>
      </c>
      <c r="S3213" s="9">
        <f t="shared" si="310"/>
        <v>1459300</v>
      </c>
      <c r="T3213" s="9">
        <f t="shared" si="309"/>
        <v>19774</v>
      </c>
    </row>
    <row r="3214" spans="1:20" ht="14.45" x14ac:dyDescent="0.3">
      <c r="A3214" s="9">
        <v>2</v>
      </c>
      <c r="B3214" s="9" t="s">
        <v>15</v>
      </c>
      <c r="C3214" s="9" t="s">
        <v>117</v>
      </c>
      <c r="D3214" s="9" t="s">
        <v>225</v>
      </c>
      <c r="E3214" s="9" t="s">
        <v>223</v>
      </c>
      <c r="F3214" s="9" t="s">
        <v>5</v>
      </c>
      <c r="G3214" s="9" t="s">
        <v>75</v>
      </c>
      <c r="H3214" s="9" t="s">
        <v>116</v>
      </c>
      <c r="I3214" s="9">
        <v>17</v>
      </c>
      <c r="J3214" s="9" t="s">
        <v>8</v>
      </c>
      <c r="L3214" s="9" t="s">
        <v>50</v>
      </c>
      <c r="M3214" s="9">
        <v>68596</v>
      </c>
      <c r="N3214" s="17" t="str">
        <f t="shared" si="306"/>
        <v>13_65-70</v>
      </c>
      <c r="O3214" s="17" t="str">
        <f t="shared" si="307"/>
        <v>6_60-70</v>
      </c>
      <c r="P3214" s="17" t="str">
        <f t="shared" si="308"/>
        <v>06_60-70</v>
      </c>
      <c r="Q3214" s="9" t="s">
        <v>1076</v>
      </c>
      <c r="R3214" s="9" t="s">
        <v>1137</v>
      </c>
      <c r="S3214" s="9">
        <f t="shared" si="310"/>
        <v>137192</v>
      </c>
      <c r="T3214" s="9">
        <f t="shared" si="309"/>
        <v>1859</v>
      </c>
    </row>
    <row r="3215" spans="1:20" ht="14.45" x14ac:dyDescent="0.3">
      <c r="A3215" s="9">
        <v>1413</v>
      </c>
      <c r="B3215" s="9" t="s">
        <v>15</v>
      </c>
      <c r="C3215" s="9" t="s">
        <v>750</v>
      </c>
      <c r="D3215" s="9" t="s">
        <v>224</v>
      </c>
      <c r="E3215" s="9" t="s">
        <v>223</v>
      </c>
      <c r="F3215" s="9" t="s">
        <v>1</v>
      </c>
      <c r="G3215" s="9" t="s">
        <v>97</v>
      </c>
      <c r="H3215" s="9" t="s">
        <v>2</v>
      </c>
      <c r="I3215" s="9">
        <v>15</v>
      </c>
      <c r="J3215" s="9" t="s">
        <v>8</v>
      </c>
      <c r="L3215" s="9" t="s">
        <v>50</v>
      </c>
      <c r="M3215" s="9">
        <v>34883</v>
      </c>
      <c r="N3215" s="17" t="str">
        <f t="shared" si="306"/>
        <v>6_30-35</v>
      </c>
      <c r="O3215" s="17" t="str">
        <f t="shared" si="307"/>
        <v>3_30-40</v>
      </c>
      <c r="P3215" s="17" t="str">
        <f t="shared" si="308"/>
        <v>03_30-40</v>
      </c>
      <c r="Q3215" s="9" t="s">
        <v>1076</v>
      </c>
      <c r="R3215" s="9" t="s">
        <v>1137</v>
      </c>
      <c r="S3215" s="9">
        <f t="shared" si="310"/>
        <v>49289679</v>
      </c>
      <c r="T3215" s="9">
        <f t="shared" si="309"/>
        <v>667882</v>
      </c>
    </row>
    <row r="3216" spans="1:20" ht="14.45" x14ac:dyDescent="0.3">
      <c r="A3216" s="9">
        <v>84</v>
      </c>
      <c r="B3216" s="9" t="s">
        <v>15</v>
      </c>
      <c r="C3216" s="9" t="s">
        <v>142</v>
      </c>
      <c r="D3216" s="9" t="s">
        <v>224</v>
      </c>
      <c r="E3216" s="9" t="s">
        <v>223</v>
      </c>
      <c r="F3216" s="9" t="s">
        <v>1</v>
      </c>
      <c r="G3216" s="9" t="s">
        <v>59</v>
      </c>
      <c r="H3216" s="9" t="s">
        <v>2</v>
      </c>
      <c r="I3216" s="9">
        <v>15</v>
      </c>
      <c r="J3216" s="9" t="s">
        <v>8</v>
      </c>
      <c r="L3216" s="9" t="s">
        <v>50</v>
      </c>
      <c r="M3216" s="9">
        <v>33660</v>
      </c>
      <c r="N3216" s="17" t="str">
        <f t="shared" si="306"/>
        <v>6_30-35</v>
      </c>
      <c r="O3216" s="17" t="str">
        <f t="shared" si="307"/>
        <v>3_30-40</v>
      </c>
      <c r="P3216" s="17" t="str">
        <f t="shared" si="308"/>
        <v>03_30-40</v>
      </c>
      <c r="Q3216" s="9" t="s">
        <v>1076</v>
      </c>
      <c r="R3216" s="9" t="s">
        <v>1137</v>
      </c>
      <c r="S3216" s="9">
        <f t="shared" si="310"/>
        <v>2827440</v>
      </c>
      <c r="T3216" s="9">
        <f t="shared" si="309"/>
        <v>38312</v>
      </c>
    </row>
    <row r="3217" spans="1:20" ht="14.45" x14ac:dyDescent="0.3">
      <c r="A3217" s="9">
        <v>554</v>
      </c>
      <c r="B3217" s="9" t="s">
        <v>15</v>
      </c>
      <c r="C3217" s="9" t="s">
        <v>432</v>
      </c>
      <c r="D3217" s="9" t="s">
        <v>224</v>
      </c>
      <c r="E3217" s="9" t="s">
        <v>223</v>
      </c>
      <c r="F3217" s="9" t="s">
        <v>5</v>
      </c>
      <c r="G3217" s="9" t="s">
        <v>182</v>
      </c>
      <c r="H3217" s="9" t="s">
        <v>2</v>
      </c>
      <c r="I3217" s="9">
        <v>15</v>
      </c>
      <c r="J3217" s="9" t="s">
        <v>8</v>
      </c>
      <c r="L3217" s="9" t="s">
        <v>50</v>
      </c>
      <c r="M3217" s="9">
        <v>37033</v>
      </c>
      <c r="N3217" s="17" t="str">
        <f t="shared" si="306"/>
        <v>7_35-40</v>
      </c>
      <c r="O3217" s="17" t="str">
        <f t="shared" si="307"/>
        <v>3_30-40</v>
      </c>
      <c r="P3217" s="17" t="str">
        <f t="shared" si="308"/>
        <v>03_30-40</v>
      </c>
      <c r="Q3217" s="9" t="s">
        <v>1076</v>
      </c>
      <c r="R3217" s="9" t="s">
        <v>1137</v>
      </c>
      <c r="S3217" s="9">
        <f t="shared" si="310"/>
        <v>20516282</v>
      </c>
      <c r="T3217" s="9">
        <f t="shared" si="309"/>
        <v>277998</v>
      </c>
    </row>
    <row r="3218" spans="1:20" ht="14.45" x14ac:dyDescent="0.3">
      <c r="A3218" s="9">
        <v>743</v>
      </c>
      <c r="B3218" s="9" t="s">
        <v>15</v>
      </c>
      <c r="C3218" s="9" t="s">
        <v>938</v>
      </c>
      <c r="D3218" s="9" t="s">
        <v>225</v>
      </c>
      <c r="E3218" s="9" t="s">
        <v>223</v>
      </c>
      <c r="F3218" s="9" t="s">
        <v>1</v>
      </c>
      <c r="G3218" s="9" t="s">
        <v>661</v>
      </c>
      <c r="H3218" s="9" t="s">
        <v>788</v>
      </c>
      <c r="I3218" s="9">
        <v>15</v>
      </c>
      <c r="J3218" s="9" t="s">
        <v>43</v>
      </c>
      <c r="L3218" s="9" t="s">
        <v>50</v>
      </c>
      <c r="M3218" s="9">
        <v>140123</v>
      </c>
      <c r="N3218" s="17" t="str">
        <f t="shared" si="306"/>
        <v>28_140-145</v>
      </c>
      <c r="O3218" s="17" t="str">
        <f t="shared" si="307"/>
        <v>14_140-150</v>
      </c>
      <c r="P3218" s="17" t="str">
        <f t="shared" si="308"/>
        <v>08_80&gt;</v>
      </c>
      <c r="Q3218" s="9" t="s">
        <v>1076</v>
      </c>
      <c r="R3218" s="9" t="s">
        <v>1137</v>
      </c>
      <c r="S3218" s="9">
        <f t="shared" si="310"/>
        <v>104111389</v>
      </c>
      <c r="T3218" s="9">
        <f t="shared" si="309"/>
        <v>1410723</v>
      </c>
    </row>
    <row r="3219" spans="1:20" ht="14.45" x14ac:dyDescent="0.3">
      <c r="A3219" s="9">
        <v>209</v>
      </c>
      <c r="B3219" s="9" t="s">
        <v>15</v>
      </c>
      <c r="C3219" s="9" t="s">
        <v>427</v>
      </c>
      <c r="D3219" s="9" t="s">
        <v>225</v>
      </c>
      <c r="E3219" s="9" t="s">
        <v>223</v>
      </c>
      <c r="F3219" s="9" t="s">
        <v>1</v>
      </c>
      <c r="G3219" s="9" t="s">
        <v>1000</v>
      </c>
      <c r="H3219" s="9" t="s">
        <v>197</v>
      </c>
      <c r="I3219" s="9">
        <v>15</v>
      </c>
      <c r="J3219" s="9" t="s">
        <v>8</v>
      </c>
      <c r="L3219" s="9" t="s">
        <v>50</v>
      </c>
      <c r="M3219" s="9">
        <v>78629</v>
      </c>
      <c r="N3219" s="17" t="str">
        <f t="shared" si="306"/>
        <v>15_75-80</v>
      </c>
      <c r="O3219" s="17" t="str">
        <f t="shared" si="307"/>
        <v>7_70-80</v>
      </c>
      <c r="P3219" s="17" t="str">
        <f t="shared" si="308"/>
        <v>07_70-80</v>
      </c>
      <c r="Q3219" s="9" t="s">
        <v>1076</v>
      </c>
      <c r="R3219" s="9" t="s">
        <v>1137</v>
      </c>
      <c r="S3219" s="9">
        <f t="shared" si="310"/>
        <v>16433461</v>
      </c>
      <c r="T3219" s="9">
        <f t="shared" si="309"/>
        <v>222676</v>
      </c>
    </row>
    <row r="3220" spans="1:20" ht="14.45" x14ac:dyDescent="0.3">
      <c r="A3220" s="9">
        <v>57</v>
      </c>
      <c r="B3220" s="9" t="s">
        <v>15</v>
      </c>
      <c r="C3220" s="9" t="s">
        <v>1110</v>
      </c>
      <c r="D3220" s="9" t="s">
        <v>225</v>
      </c>
      <c r="E3220" s="9" t="s">
        <v>223</v>
      </c>
      <c r="F3220" s="9" t="s">
        <v>5</v>
      </c>
      <c r="G3220" s="9" t="s">
        <v>657</v>
      </c>
      <c r="H3220" s="9" t="s">
        <v>1111</v>
      </c>
      <c r="I3220" s="9">
        <v>15</v>
      </c>
      <c r="J3220" s="9" t="s">
        <v>8</v>
      </c>
      <c r="L3220" s="9" t="s">
        <v>50</v>
      </c>
      <c r="M3220" s="9">
        <v>105990</v>
      </c>
      <c r="N3220" s="17" t="str">
        <f t="shared" si="306"/>
        <v>21_105-110</v>
      </c>
      <c r="O3220" s="17" t="str">
        <f t="shared" si="307"/>
        <v>10_100-110</v>
      </c>
      <c r="P3220" s="17" t="str">
        <f t="shared" si="308"/>
        <v>08_80&gt;</v>
      </c>
      <c r="Q3220" s="9" t="s">
        <v>1076</v>
      </c>
      <c r="R3220" s="9" t="s">
        <v>1137</v>
      </c>
      <c r="S3220" s="9">
        <f t="shared" si="310"/>
        <v>6041430</v>
      </c>
      <c r="T3220" s="9">
        <f t="shared" si="309"/>
        <v>81862</v>
      </c>
    </row>
    <row r="3221" spans="1:20" ht="14.45" x14ac:dyDescent="0.3">
      <c r="A3221" s="9">
        <v>443</v>
      </c>
      <c r="B3221" s="9" t="s">
        <v>15</v>
      </c>
      <c r="C3221" s="9" t="s">
        <v>1112</v>
      </c>
      <c r="D3221" s="9" t="s">
        <v>225</v>
      </c>
      <c r="E3221" s="9" t="s">
        <v>223</v>
      </c>
      <c r="F3221" s="9" t="s">
        <v>1</v>
      </c>
      <c r="G3221" s="9" t="s">
        <v>661</v>
      </c>
      <c r="H3221" s="9" t="s">
        <v>788</v>
      </c>
      <c r="I3221" s="9">
        <v>17</v>
      </c>
      <c r="J3221" s="9" t="s">
        <v>8</v>
      </c>
      <c r="L3221" s="9" t="s">
        <v>50</v>
      </c>
      <c r="M3221" s="9">
        <v>123450</v>
      </c>
      <c r="N3221" s="17" t="str">
        <f t="shared" si="306"/>
        <v>24_120-125</v>
      </c>
      <c r="O3221" s="17" t="str">
        <f t="shared" si="307"/>
        <v>12_120-130</v>
      </c>
      <c r="P3221" s="17" t="str">
        <f t="shared" si="308"/>
        <v>08_80&gt;</v>
      </c>
      <c r="Q3221" s="9" t="s">
        <v>1076</v>
      </c>
      <c r="R3221" s="9" t="s">
        <v>1137</v>
      </c>
      <c r="S3221" s="9">
        <f t="shared" si="310"/>
        <v>54688350</v>
      </c>
      <c r="T3221" s="9">
        <f t="shared" si="309"/>
        <v>741035</v>
      </c>
    </row>
    <row r="3222" spans="1:20" ht="14.45" x14ac:dyDescent="0.3">
      <c r="A3222" s="9">
        <v>7</v>
      </c>
      <c r="B3222" s="9" t="s">
        <v>15</v>
      </c>
      <c r="C3222" s="9" t="s">
        <v>752</v>
      </c>
      <c r="D3222" s="9" t="s">
        <v>225</v>
      </c>
      <c r="E3222" s="9" t="s">
        <v>223</v>
      </c>
      <c r="F3222" s="9" t="s">
        <v>1</v>
      </c>
      <c r="G3222" s="9" t="s">
        <v>1000</v>
      </c>
      <c r="H3222" s="9" t="s">
        <v>153</v>
      </c>
      <c r="I3222" s="9">
        <v>17</v>
      </c>
      <c r="J3222" s="9" t="s">
        <v>8</v>
      </c>
      <c r="L3222" s="9" t="s">
        <v>50</v>
      </c>
      <c r="M3222" s="9">
        <v>88390</v>
      </c>
      <c r="N3222" s="17" t="str">
        <f t="shared" si="306"/>
        <v>17_85-90</v>
      </c>
      <c r="O3222" s="17" t="str">
        <f t="shared" si="307"/>
        <v>8_80-90</v>
      </c>
      <c r="P3222" s="17" t="str">
        <f t="shared" si="308"/>
        <v>08_80&gt;</v>
      </c>
      <c r="Q3222" s="9" t="s">
        <v>1076</v>
      </c>
      <c r="R3222" s="9" t="s">
        <v>1137</v>
      </c>
      <c r="S3222" s="9">
        <f t="shared" si="310"/>
        <v>618730</v>
      </c>
      <c r="T3222" s="9">
        <f t="shared" si="309"/>
        <v>8384</v>
      </c>
    </row>
    <row r="3223" spans="1:20" ht="14.45" x14ac:dyDescent="0.3">
      <c r="A3223" s="9">
        <v>14</v>
      </c>
      <c r="B3223" s="9" t="s">
        <v>15</v>
      </c>
      <c r="C3223" s="9" t="s">
        <v>465</v>
      </c>
      <c r="D3223" s="9" t="s">
        <v>225</v>
      </c>
      <c r="E3223" s="9" t="s">
        <v>223</v>
      </c>
      <c r="F3223" s="9" t="s">
        <v>5</v>
      </c>
      <c r="G3223" s="9" t="s">
        <v>350</v>
      </c>
      <c r="H3223" s="9" t="s">
        <v>147</v>
      </c>
      <c r="I3223" s="9">
        <v>17</v>
      </c>
      <c r="J3223" s="9" t="s">
        <v>8</v>
      </c>
      <c r="L3223" s="9" t="s">
        <v>50</v>
      </c>
      <c r="M3223" s="9">
        <v>98080</v>
      </c>
      <c r="N3223" s="17" t="str">
        <f t="shared" si="306"/>
        <v>19_95-100</v>
      </c>
      <c r="O3223" s="17" t="str">
        <f t="shared" si="307"/>
        <v>9_90-100</v>
      </c>
      <c r="P3223" s="17" t="str">
        <f t="shared" si="308"/>
        <v>08_80&gt;</v>
      </c>
      <c r="Q3223" s="9" t="s">
        <v>1076</v>
      </c>
      <c r="R3223" s="9" t="s">
        <v>1137</v>
      </c>
      <c r="S3223" s="9">
        <f t="shared" si="310"/>
        <v>1373120</v>
      </c>
      <c r="T3223" s="9">
        <f t="shared" si="309"/>
        <v>18606</v>
      </c>
    </row>
    <row r="3224" spans="1:20" ht="14.45" x14ac:dyDescent="0.3">
      <c r="A3224" s="9">
        <v>1879</v>
      </c>
      <c r="B3224" s="9" t="s">
        <v>15</v>
      </c>
      <c r="C3224" s="9" t="s">
        <v>1045</v>
      </c>
      <c r="D3224" s="9" t="s">
        <v>225</v>
      </c>
      <c r="E3224" s="9" t="s">
        <v>223</v>
      </c>
      <c r="F3224" s="9" t="s">
        <v>1</v>
      </c>
      <c r="G3224" s="9" t="s">
        <v>661</v>
      </c>
      <c r="H3224" s="9" t="s">
        <v>1046</v>
      </c>
      <c r="I3224" s="9">
        <v>16</v>
      </c>
      <c r="J3224" s="9" t="s">
        <v>1113</v>
      </c>
      <c r="L3224" s="9" t="s">
        <v>50</v>
      </c>
      <c r="M3224" s="9">
        <v>134490</v>
      </c>
      <c r="N3224" s="17" t="str">
        <f t="shared" si="306"/>
        <v>26_130-135</v>
      </c>
      <c r="O3224" s="17" t="str">
        <f t="shared" si="307"/>
        <v>13_130-140</v>
      </c>
      <c r="P3224" s="17" t="str">
        <f t="shared" si="308"/>
        <v>08_80&gt;</v>
      </c>
      <c r="Q3224" s="9" t="s">
        <v>1076</v>
      </c>
      <c r="R3224" s="9" t="s">
        <v>1137</v>
      </c>
      <c r="S3224" s="9">
        <f t="shared" si="310"/>
        <v>252706710</v>
      </c>
      <c r="T3224" s="9">
        <f t="shared" si="309"/>
        <v>3424210</v>
      </c>
    </row>
    <row r="3225" spans="1:20" ht="14.45" x14ac:dyDescent="0.3">
      <c r="A3225" s="9">
        <v>177</v>
      </c>
      <c r="B3225" s="9" t="s">
        <v>15</v>
      </c>
      <c r="C3225" s="9" t="s">
        <v>1114</v>
      </c>
      <c r="D3225" s="9" t="s">
        <v>225</v>
      </c>
      <c r="E3225" s="9" t="s">
        <v>223</v>
      </c>
      <c r="F3225" s="9" t="s">
        <v>5</v>
      </c>
      <c r="G3225" s="9" t="s">
        <v>518</v>
      </c>
      <c r="H3225" s="9" t="s">
        <v>1089</v>
      </c>
      <c r="I3225" s="9">
        <v>16</v>
      </c>
      <c r="J3225" s="9" t="s">
        <v>1113</v>
      </c>
      <c r="L3225" s="9" t="s">
        <v>50</v>
      </c>
      <c r="M3225" s="9">
        <v>140779</v>
      </c>
      <c r="N3225" s="17" t="str">
        <f t="shared" si="306"/>
        <v>28_140-145</v>
      </c>
      <c r="O3225" s="17" t="str">
        <f t="shared" si="307"/>
        <v>14_140-150</v>
      </c>
      <c r="P3225" s="17" t="str">
        <f t="shared" si="308"/>
        <v>08_80&gt;</v>
      </c>
      <c r="Q3225" s="9" t="s">
        <v>1076</v>
      </c>
      <c r="R3225" s="9" t="s">
        <v>1137</v>
      </c>
      <c r="S3225" s="9">
        <f t="shared" si="310"/>
        <v>24917883</v>
      </c>
      <c r="T3225" s="9">
        <f t="shared" si="309"/>
        <v>337641</v>
      </c>
    </row>
    <row r="3226" spans="1:20" ht="14.45" x14ac:dyDescent="0.3">
      <c r="A3226" s="9">
        <v>216</v>
      </c>
      <c r="B3226" s="9" t="s">
        <v>15</v>
      </c>
      <c r="C3226" s="9" t="s">
        <v>428</v>
      </c>
      <c r="D3226" s="9" t="s">
        <v>225</v>
      </c>
      <c r="E3226" s="9" t="s">
        <v>223</v>
      </c>
      <c r="F3226" s="9" t="s">
        <v>5</v>
      </c>
      <c r="G3226" s="9" t="s">
        <v>350</v>
      </c>
      <c r="H3226" s="9" t="s">
        <v>1115</v>
      </c>
      <c r="I3226" s="9">
        <v>15</v>
      </c>
      <c r="J3226" s="9" t="s">
        <v>8</v>
      </c>
      <c r="L3226" s="9" t="s">
        <v>50</v>
      </c>
      <c r="M3226" s="9">
        <v>109670</v>
      </c>
      <c r="N3226" s="17" t="str">
        <f t="shared" si="306"/>
        <v>21_105-110</v>
      </c>
      <c r="O3226" s="17" t="str">
        <f t="shared" si="307"/>
        <v>10_100-110</v>
      </c>
      <c r="P3226" s="17" t="str">
        <f t="shared" si="308"/>
        <v>08_80&gt;</v>
      </c>
      <c r="Q3226" s="9" t="s">
        <v>1076</v>
      </c>
      <c r="R3226" s="9" t="s">
        <v>1137</v>
      </c>
      <c r="S3226" s="9">
        <f t="shared" si="310"/>
        <v>23688720</v>
      </c>
      <c r="T3226" s="9">
        <f t="shared" si="309"/>
        <v>320985</v>
      </c>
    </row>
    <row r="3227" spans="1:20" ht="14.45" x14ac:dyDescent="0.3">
      <c r="A3227" s="9">
        <v>740</v>
      </c>
      <c r="B3227" s="9" t="s">
        <v>15</v>
      </c>
      <c r="C3227" s="9" t="s">
        <v>986</v>
      </c>
      <c r="D3227" s="9" t="s">
        <v>225</v>
      </c>
      <c r="E3227" s="9" t="s">
        <v>223</v>
      </c>
      <c r="F3227" s="9" t="s">
        <v>1</v>
      </c>
      <c r="G3227" s="9" t="s">
        <v>661</v>
      </c>
      <c r="H3227" s="9" t="s">
        <v>1116</v>
      </c>
      <c r="I3227" s="9">
        <v>16</v>
      </c>
      <c r="J3227" s="9" t="s">
        <v>43</v>
      </c>
      <c r="L3227" s="9" t="s">
        <v>50</v>
      </c>
      <c r="M3227" s="9">
        <v>175990</v>
      </c>
      <c r="N3227" s="17" t="str">
        <f t="shared" si="306"/>
        <v>35_175-180</v>
      </c>
      <c r="O3227" s="17" t="str">
        <f t="shared" si="307"/>
        <v>17_170-180</v>
      </c>
      <c r="P3227" s="17" t="str">
        <f t="shared" si="308"/>
        <v>08_80&gt;</v>
      </c>
      <c r="Q3227" s="9" t="s">
        <v>1076</v>
      </c>
      <c r="R3227" s="9" t="s">
        <v>1137</v>
      </c>
      <c r="S3227" s="9">
        <f t="shared" si="310"/>
        <v>130232600</v>
      </c>
      <c r="T3227" s="9">
        <f t="shared" si="309"/>
        <v>1764669</v>
      </c>
    </row>
    <row r="3228" spans="1:20" ht="14.45" x14ac:dyDescent="0.3">
      <c r="A3228" s="9">
        <v>18</v>
      </c>
      <c r="B3228" s="9" t="s">
        <v>15</v>
      </c>
      <c r="C3228" s="9" t="s">
        <v>429</v>
      </c>
      <c r="D3228" s="9" t="s">
        <v>225</v>
      </c>
      <c r="E3228" s="9" t="s">
        <v>223</v>
      </c>
      <c r="F3228" s="9" t="s">
        <v>5</v>
      </c>
      <c r="G3228" s="9" t="s">
        <v>350</v>
      </c>
      <c r="H3228" s="9" t="s">
        <v>100</v>
      </c>
      <c r="I3228" s="9">
        <v>15</v>
      </c>
      <c r="J3228" s="9" t="s">
        <v>8</v>
      </c>
      <c r="L3228" s="9" t="s">
        <v>50</v>
      </c>
      <c r="M3228" s="9">
        <v>141950</v>
      </c>
      <c r="N3228" s="17" t="str">
        <f t="shared" si="306"/>
        <v>28_140-145</v>
      </c>
      <c r="O3228" s="17" t="str">
        <f t="shared" si="307"/>
        <v>14_140-150</v>
      </c>
      <c r="P3228" s="17" t="str">
        <f t="shared" si="308"/>
        <v>08_80&gt;</v>
      </c>
      <c r="Q3228" s="9" t="s">
        <v>1076</v>
      </c>
      <c r="R3228" s="9" t="s">
        <v>1137</v>
      </c>
      <c r="S3228" s="9">
        <f t="shared" si="310"/>
        <v>2555100</v>
      </c>
      <c r="T3228" s="9">
        <f t="shared" si="309"/>
        <v>34622</v>
      </c>
    </row>
    <row r="3229" spans="1:20" ht="14.45" x14ac:dyDescent="0.3">
      <c r="A3229" s="9">
        <v>2</v>
      </c>
      <c r="B3229" s="9" t="s">
        <v>15</v>
      </c>
      <c r="C3229" s="9" t="s">
        <v>502</v>
      </c>
      <c r="D3229" s="9" t="s">
        <v>225</v>
      </c>
      <c r="E3229" s="9" t="s">
        <v>223</v>
      </c>
      <c r="F3229" s="9" t="s">
        <v>5</v>
      </c>
      <c r="G3229" s="9" t="s">
        <v>350</v>
      </c>
      <c r="H3229" s="9" t="s">
        <v>342</v>
      </c>
      <c r="I3229" s="9">
        <v>15</v>
      </c>
      <c r="J3229" s="9" t="s">
        <v>8</v>
      </c>
      <c r="L3229" s="9" t="s">
        <v>50</v>
      </c>
      <c r="M3229" s="9">
        <v>209448</v>
      </c>
      <c r="N3229" s="17" t="str">
        <f t="shared" si="306"/>
        <v>41_205-210</v>
      </c>
      <c r="O3229" s="17" t="str">
        <f t="shared" si="307"/>
        <v>20_200-210</v>
      </c>
      <c r="P3229" s="17" t="str">
        <f t="shared" si="308"/>
        <v>08_80&gt;</v>
      </c>
      <c r="Q3229" s="9" t="s">
        <v>1076</v>
      </c>
      <c r="R3229" s="9" t="s">
        <v>1137</v>
      </c>
      <c r="S3229" s="9">
        <f t="shared" si="310"/>
        <v>418896</v>
      </c>
      <c r="T3229" s="9">
        <f t="shared" si="309"/>
        <v>5676</v>
      </c>
    </row>
    <row r="3230" spans="1:20" ht="14.45" x14ac:dyDescent="0.3">
      <c r="A3230" s="9">
        <v>18</v>
      </c>
      <c r="B3230" s="9" t="s">
        <v>15</v>
      </c>
      <c r="C3230" s="9" t="s">
        <v>939</v>
      </c>
      <c r="D3230" s="9" t="s">
        <v>225</v>
      </c>
      <c r="E3230" s="9" t="s">
        <v>223</v>
      </c>
      <c r="F3230" s="9" t="s">
        <v>5</v>
      </c>
      <c r="G3230" s="9" t="s">
        <v>350</v>
      </c>
      <c r="H3230" s="9" t="s">
        <v>98</v>
      </c>
      <c r="I3230" s="9">
        <v>15</v>
      </c>
      <c r="J3230" s="9" t="s">
        <v>8</v>
      </c>
      <c r="L3230" s="9" t="s">
        <v>50</v>
      </c>
      <c r="M3230" s="9">
        <v>242296</v>
      </c>
      <c r="N3230" s="17" t="str">
        <f t="shared" si="306"/>
        <v>48_240-245</v>
      </c>
      <c r="O3230" s="17" t="str">
        <f t="shared" si="307"/>
        <v>24_240-250</v>
      </c>
      <c r="P3230" s="17" t="str">
        <f t="shared" si="308"/>
        <v>08_80&gt;</v>
      </c>
      <c r="Q3230" s="9" t="s">
        <v>1076</v>
      </c>
      <c r="R3230" s="9" t="s">
        <v>1137</v>
      </c>
      <c r="S3230" s="9">
        <f t="shared" si="310"/>
        <v>4361328</v>
      </c>
      <c r="T3230" s="9">
        <f t="shared" si="309"/>
        <v>59097</v>
      </c>
    </row>
    <row r="3231" spans="1:20" ht="14.45" x14ac:dyDescent="0.3">
      <c r="A3231" s="9">
        <v>14</v>
      </c>
      <c r="B3231" s="9" t="s">
        <v>15</v>
      </c>
      <c r="C3231" s="9" t="s">
        <v>858</v>
      </c>
      <c r="D3231" s="9" t="s">
        <v>225</v>
      </c>
      <c r="E3231" s="9" t="s">
        <v>223</v>
      </c>
      <c r="F3231" s="9" t="s">
        <v>5</v>
      </c>
      <c r="G3231" s="9" t="s">
        <v>350</v>
      </c>
      <c r="H3231" s="9" t="s">
        <v>1117</v>
      </c>
      <c r="I3231" s="9">
        <v>15</v>
      </c>
      <c r="J3231" s="9" t="s">
        <v>8</v>
      </c>
      <c r="L3231" s="9" t="s">
        <v>50</v>
      </c>
      <c r="M3231" s="9">
        <v>150490</v>
      </c>
      <c r="N3231" s="17" t="str">
        <f t="shared" si="306"/>
        <v>30_150-155</v>
      </c>
      <c r="O3231" s="17" t="str">
        <f t="shared" si="307"/>
        <v>15_150-160</v>
      </c>
      <c r="P3231" s="17" t="str">
        <f t="shared" si="308"/>
        <v>08_80&gt;</v>
      </c>
      <c r="Q3231" s="9" t="s">
        <v>1076</v>
      </c>
      <c r="R3231" s="9" t="s">
        <v>1137</v>
      </c>
      <c r="S3231" s="9">
        <f t="shared" si="310"/>
        <v>2106860</v>
      </c>
      <c r="T3231" s="9">
        <f t="shared" si="309"/>
        <v>28548</v>
      </c>
    </row>
    <row r="3232" spans="1:20" ht="14.45" x14ac:dyDescent="0.3">
      <c r="A3232" s="9">
        <v>14</v>
      </c>
      <c r="B3232" s="9" t="s">
        <v>15</v>
      </c>
      <c r="C3232" s="9" t="s">
        <v>146</v>
      </c>
      <c r="D3232" s="9" t="s">
        <v>225</v>
      </c>
      <c r="E3232" s="9" t="s">
        <v>223</v>
      </c>
      <c r="F3232" s="9" t="s">
        <v>5</v>
      </c>
      <c r="G3232" s="9" t="s">
        <v>75</v>
      </c>
      <c r="H3232" s="9" t="s">
        <v>147</v>
      </c>
      <c r="I3232" s="9">
        <v>15</v>
      </c>
      <c r="J3232" s="9" t="s">
        <v>8</v>
      </c>
      <c r="L3232" s="9" t="s">
        <v>50</v>
      </c>
      <c r="M3232" s="9">
        <v>91990</v>
      </c>
      <c r="N3232" s="17" t="str">
        <f t="shared" si="306"/>
        <v>18_90-95</v>
      </c>
      <c r="O3232" s="17" t="str">
        <f t="shared" si="307"/>
        <v>9_90-100</v>
      </c>
      <c r="P3232" s="17" t="str">
        <f t="shared" si="308"/>
        <v>08_80&gt;</v>
      </c>
      <c r="Q3232" s="9" t="s">
        <v>1076</v>
      </c>
      <c r="R3232" s="9" t="s">
        <v>1137</v>
      </c>
      <c r="S3232" s="9">
        <f t="shared" si="310"/>
        <v>1287860</v>
      </c>
      <c r="T3232" s="9">
        <f t="shared" si="309"/>
        <v>17451</v>
      </c>
    </row>
    <row r="3233" spans="1:20" ht="14.45" x14ac:dyDescent="0.3">
      <c r="A3233" s="9">
        <v>74</v>
      </c>
      <c r="B3233" s="9" t="s">
        <v>15</v>
      </c>
      <c r="C3233" s="9" t="s">
        <v>1118</v>
      </c>
      <c r="D3233" s="9" t="s">
        <v>228</v>
      </c>
      <c r="E3233" s="9" t="s">
        <v>227</v>
      </c>
      <c r="F3233" s="9" t="s">
        <v>1</v>
      </c>
      <c r="G3233" s="9" t="s">
        <v>823</v>
      </c>
      <c r="H3233" s="9" t="s">
        <v>2</v>
      </c>
      <c r="I3233" s="9">
        <v>13</v>
      </c>
      <c r="J3233" s="9" t="s">
        <v>596</v>
      </c>
      <c r="L3233" s="9" t="s">
        <v>50</v>
      </c>
      <c r="M3233" s="9">
        <v>84120</v>
      </c>
      <c r="N3233" s="17" t="str">
        <f t="shared" si="306"/>
        <v>16_80-85</v>
      </c>
      <c r="O3233" s="17" t="str">
        <f t="shared" si="307"/>
        <v>8_80-90</v>
      </c>
      <c r="P3233" s="17" t="str">
        <f t="shared" si="308"/>
        <v>08_80&gt;</v>
      </c>
      <c r="Q3233" s="9" t="s">
        <v>1076</v>
      </c>
      <c r="R3233" s="9" t="s">
        <v>1137</v>
      </c>
      <c r="S3233" s="9">
        <f t="shared" si="310"/>
        <v>6224880</v>
      </c>
      <c r="T3233" s="9">
        <f t="shared" si="309"/>
        <v>84348</v>
      </c>
    </row>
    <row r="3234" spans="1:20" ht="14.45" x14ac:dyDescent="0.3">
      <c r="A3234" s="9">
        <v>2</v>
      </c>
      <c r="B3234" s="9" t="s">
        <v>15</v>
      </c>
      <c r="C3234" s="9" t="s">
        <v>231</v>
      </c>
      <c r="D3234" s="9" t="s">
        <v>228</v>
      </c>
      <c r="E3234" s="9" t="s">
        <v>227</v>
      </c>
      <c r="F3234" s="9" t="s">
        <v>5</v>
      </c>
      <c r="G3234" s="9" t="s">
        <v>169</v>
      </c>
      <c r="H3234" s="9" t="s">
        <v>2</v>
      </c>
      <c r="I3234" s="9">
        <v>13</v>
      </c>
      <c r="J3234" s="9" t="s">
        <v>8</v>
      </c>
      <c r="L3234" s="9" t="s">
        <v>50</v>
      </c>
      <c r="M3234" s="9">
        <v>68059</v>
      </c>
      <c r="N3234" s="17" t="str">
        <f t="shared" si="306"/>
        <v>13_65-70</v>
      </c>
      <c r="O3234" s="17" t="str">
        <f t="shared" si="307"/>
        <v>6_60-70</v>
      </c>
      <c r="P3234" s="17" t="str">
        <f t="shared" si="308"/>
        <v>06_60-70</v>
      </c>
      <c r="Q3234" s="9" t="s">
        <v>1076</v>
      </c>
      <c r="R3234" s="9" t="s">
        <v>1137</v>
      </c>
      <c r="S3234" s="9">
        <f t="shared" si="310"/>
        <v>136118</v>
      </c>
      <c r="T3234" s="9">
        <f t="shared" si="309"/>
        <v>1844</v>
      </c>
    </row>
    <row r="3235" spans="1:20" ht="14.45" x14ac:dyDescent="0.3">
      <c r="A3235" s="9">
        <v>636</v>
      </c>
      <c r="B3235" s="9" t="s">
        <v>15</v>
      </c>
      <c r="C3235" s="9" t="s">
        <v>595</v>
      </c>
      <c r="D3235" s="9" t="s">
        <v>228</v>
      </c>
      <c r="E3235" s="9" t="s">
        <v>227</v>
      </c>
      <c r="F3235" s="9" t="s">
        <v>5</v>
      </c>
      <c r="G3235" s="9" t="s">
        <v>518</v>
      </c>
      <c r="H3235" s="9" t="s">
        <v>2</v>
      </c>
      <c r="I3235" s="9">
        <v>13</v>
      </c>
      <c r="J3235" s="9" t="s">
        <v>596</v>
      </c>
      <c r="L3235" s="9" t="s">
        <v>50</v>
      </c>
      <c r="M3235" s="9">
        <v>81497</v>
      </c>
      <c r="N3235" s="17" t="str">
        <f t="shared" ref="N3235:N3297" si="311">CONCATENATE(ROUNDDOWN(M3235/5000,0),"_",ROUNDDOWN(M3235/5000,0)*5,"-",ROUNDUP((M3235+1)/5000,0)*5)</f>
        <v>16_80-85</v>
      </c>
      <c r="O3235" s="17" t="str">
        <f t="shared" ref="O3235:O3297" si="312">CONCATENATE(ROUNDDOWN(M3235/10000,0),"_",ROUNDDOWN(M3235/10000,0)*10,"-",ROUNDUP((M3235+1)/10000,0)*10)</f>
        <v>8_80-90</v>
      </c>
      <c r="P3235" s="17" t="str">
        <f t="shared" ref="P3235:P3297" si="313">IF(M3235&lt;20000,"01_&lt;20",IF(M3235&lt;80000,CONCATENATE(IF((ROUNDDOWN(M3235/10000,0)+1)&lt;10,0,),ROUNDDOWN(M3235/10000,0),"_",ROUNDDOWN(M3235/10000,0)*10,"-",ROUNDUP((M3235+1)/10000,0)*10),"08_80&gt;"))</f>
        <v>08_80&gt;</v>
      </c>
      <c r="Q3235" s="9" t="s">
        <v>1076</v>
      </c>
      <c r="R3235" s="9" t="s">
        <v>1137</v>
      </c>
      <c r="S3235" s="9">
        <f t="shared" si="310"/>
        <v>51832092</v>
      </c>
      <c r="T3235" s="9">
        <f t="shared" ref="T3235:T3297" si="314">ROUND(S3235/73.8,0)</f>
        <v>702332</v>
      </c>
    </row>
    <row r="3236" spans="1:20" ht="14.45" x14ac:dyDescent="0.3">
      <c r="A3236" s="9">
        <v>160</v>
      </c>
      <c r="B3236" s="9" t="s">
        <v>15</v>
      </c>
      <c r="C3236" s="9" t="s">
        <v>1119</v>
      </c>
      <c r="D3236" s="9" t="s">
        <v>228</v>
      </c>
      <c r="E3236" s="9" t="s">
        <v>227</v>
      </c>
      <c r="F3236" s="9" t="s">
        <v>1</v>
      </c>
      <c r="G3236" s="9" t="s">
        <v>823</v>
      </c>
      <c r="H3236" s="9" t="s">
        <v>2</v>
      </c>
      <c r="I3236" s="9">
        <v>14</v>
      </c>
      <c r="J3236" s="9" t="s">
        <v>8</v>
      </c>
      <c r="L3236" s="9" t="s">
        <v>50</v>
      </c>
      <c r="M3236" s="9">
        <v>57606</v>
      </c>
      <c r="N3236" s="17" t="str">
        <f t="shared" si="311"/>
        <v>11_55-60</v>
      </c>
      <c r="O3236" s="17" t="str">
        <f t="shared" si="312"/>
        <v>5_50-60</v>
      </c>
      <c r="P3236" s="17" t="str">
        <f t="shared" si="313"/>
        <v>05_50-60</v>
      </c>
      <c r="Q3236" s="9" t="s">
        <v>1076</v>
      </c>
      <c r="R3236" s="9" t="s">
        <v>1137</v>
      </c>
      <c r="S3236" s="9">
        <f t="shared" si="310"/>
        <v>9216960</v>
      </c>
      <c r="T3236" s="9">
        <f t="shared" si="314"/>
        <v>124891</v>
      </c>
    </row>
    <row r="3237" spans="1:20" ht="14.45" x14ac:dyDescent="0.3">
      <c r="A3237" s="9">
        <v>671</v>
      </c>
      <c r="B3237" s="9" t="s">
        <v>15</v>
      </c>
      <c r="C3237" s="9" t="s">
        <v>753</v>
      </c>
      <c r="D3237" s="9" t="s">
        <v>228</v>
      </c>
      <c r="E3237" s="9" t="s">
        <v>227</v>
      </c>
      <c r="F3237" s="9" t="s">
        <v>1</v>
      </c>
      <c r="G3237" s="9" t="s">
        <v>303</v>
      </c>
      <c r="H3237" s="9" t="s">
        <v>2</v>
      </c>
      <c r="I3237" s="9">
        <v>14</v>
      </c>
      <c r="J3237" s="9" t="s">
        <v>8</v>
      </c>
      <c r="L3237" s="9" t="s">
        <v>50</v>
      </c>
      <c r="M3237" s="9">
        <v>55544</v>
      </c>
      <c r="N3237" s="17" t="str">
        <f t="shared" si="311"/>
        <v>11_55-60</v>
      </c>
      <c r="O3237" s="17" t="str">
        <f t="shared" si="312"/>
        <v>5_50-60</v>
      </c>
      <c r="P3237" s="17" t="str">
        <f t="shared" si="313"/>
        <v>05_50-60</v>
      </c>
      <c r="Q3237" s="9" t="s">
        <v>1076</v>
      </c>
      <c r="R3237" s="9" t="s">
        <v>1137</v>
      </c>
      <c r="S3237" s="9">
        <f t="shared" si="310"/>
        <v>37270024</v>
      </c>
      <c r="T3237" s="9">
        <f t="shared" si="314"/>
        <v>505014</v>
      </c>
    </row>
    <row r="3238" spans="1:20" ht="14.45" x14ac:dyDescent="0.3">
      <c r="A3238" s="9">
        <v>32</v>
      </c>
      <c r="B3238" s="9" t="s">
        <v>15</v>
      </c>
      <c r="C3238" s="9" t="s">
        <v>299</v>
      </c>
      <c r="D3238" s="9" t="s">
        <v>228</v>
      </c>
      <c r="E3238" s="9" t="s">
        <v>227</v>
      </c>
      <c r="F3238" s="9" t="s">
        <v>5</v>
      </c>
      <c r="G3238" s="9" t="s">
        <v>169</v>
      </c>
      <c r="H3238" s="9" t="s">
        <v>2</v>
      </c>
      <c r="I3238" s="9">
        <v>14</v>
      </c>
      <c r="J3238" s="9" t="s">
        <v>8</v>
      </c>
      <c r="L3238" s="9" t="s">
        <v>50</v>
      </c>
      <c r="M3238" s="9">
        <v>55948</v>
      </c>
      <c r="N3238" s="17" t="str">
        <f t="shared" si="311"/>
        <v>11_55-60</v>
      </c>
      <c r="O3238" s="17" t="str">
        <f t="shared" si="312"/>
        <v>5_50-60</v>
      </c>
      <c r="P3238" s="17" t="str">
        <f t="shared" si="313"/>
        <v>05_50-60</v>
      </c>
      <c r="Q3238" s="9" t="s">
        <v>1076</v>
      </c>
      <c r="R3238" s="9" t="s">
        <v>1137</v>
      </c>
      <c r="S3238" s="9">
        <f t="shared" si="310"/>
        <v>1790336</v>
      </c>
      <c r="T3238" s="9">
        <f t="shared" si="314"/>
        <v>24259</v>
      </c>
    </row>
    <row r="3239" spans="1:20" ht="14.45" x14ac:dyDescent="0.3">
      <c r="A3239" s="9">
        <v>1005</v>
      </c>
      <c r="B3239" s="9" t="s">
        <v>15</v>
      </c>
      <c r="C3239" s="9" t="s">
        <v>597</v>
      </c>
      <c r="D3239" s="9" t="s">
        <v>228</v>
      </c>
      <c r="E3239" s="9" t="s">
        <v>227</v>
      </c>
      <c r="F3239" s="9" t="s">
        <v>5</v>
      </c>
      <c r="G3239" s="9" t="s">
        <v>518</v>
      </c>
      <c r="H3239" s="9" t="s">
        <v>2</v>
      </c>
      <c r="I3239" s="9">
        <v>14</v>
      </c>
      <c r="J3239" s="9" t="s">
        <v>8</v>
      </c>
      <c r="L3239" s="9" t="s">
        <v>50</v>
      </c>
      <c r="M3239" s="9">
        <v>66889</v>
      </c>
      <c r="N3239" s="17" t="str">
        <f t="shared" si="311"/>
        <v>13_65-70</v>
      </c>
      <c r="O3239" s="17" t="str">
        <f t="shared" si="312"/>
        <v>6_60-70</v>
      </c>
      <c r="P3239" s="17" t="str">
        <f t="shared" si="313"/>
        <v>06_60-70</v>
      </c>
      <c r="Q3239" s="9" t="s">
        <v>1076</v>
      </c>
      <c r="R3239" s="9" t="s">
        <v>1137</v>
      </c>
      <c r="S3239" s="9">
        <f t="shared" si="310"/>
        <v>67223445</v>
      </c>
      <c r="T3239" s="9">
        <f t="shared" si="314"/>
        <v>910887</v>
      </c>
    </row>
    <row r="3240" spans="1:20" ht="14.45" x14ac:dyDescent="0.3">
      <c r="A3240" s="9">
        <v>161</v>
      </c>
      <c r="B3240" s="9" t="s">
        <v>15</v>
      </c>
      <c r="C3240" s="9" t="s">
        <v>754</v>
      </c>
      <c r="D3240" s="9" t="s">
        <v>228</v>
      </c>
      <c r="E3240" s="9" t="s">
        <v>227</v>
      </c>
      <c r="F3240" s="9" t="s">
        <v>5</v>
      </c>
      <c r="G3240" s="9" t="s">
        <v>518</v>
      </c>
      <c r="H3240" s="9" t="s">
        <v>2</v>
      </c>
      <c r="I3240" s="9">
        <v>14</v>
      </c>
      <c r="J3240" s="9" t="s">
        <v>8</v>
      </c>
      <c r="K3240" s="9" t="s">
        <v>7</v>
      </c>
      <c r="L3240" s="9" t="s">
        <v>50</v>
      </c>
      <c r="M3240" s="9">
        <v>76136</v>
      </c>
      <c r="N3240" s="17" t="str">
        <f t="shared" si="311"/>
        <v>15_75-80</v>
      </c>
      <c r="O3240" s="17" t="str">
        <f t="shared" si="312"/>
        <v>7_70-80</v>
      </c>
      <c r="P3240" s="17" t="str">
        <f t="shared" si="313"/>
        <v>07_70-80</v>
      </c>
      <c r="Q3240" s="9" t="s">
        <v>1076</v>
      </c>
      <c r="R3240" s="9" t="s">
        <v>1137</v>
      </c>
      <c r="S3240" s="9">
        <f t="shared" si="310"/>
        <v>12257896</v>
      </c>
      <c r="T3240" s="9">
        <f t="shared" si="314"/>
        <v>166096</v>
      </c>
    </row>
    <row r="3241" spans="1:20" ht="14.45" x14ac:dyDescent="0.3">
      <c r="A3241" s="9">
        <v>1037</v>
      </c>
      <c r="B3241" s="9" t="s">
        <v>15</v>
      </c>
      <c r="C3241" s="9" t="s">
        <v>598</v>
      </c>
      <c r="D3241" s="9" t="s">
        <v>224</v>
      </c>
      <c r="E3241" s="9" t="s">
        <v>227</v>
      </c>
      <c r="F3241" s="9" t="s">
        <v>1</v>
      </c>
      <c r="G3241" s="9" t="s">
        <v>303</v>
      </c>
      <c r="H3241" s="9" t="s">
        <v>2</v>
      </c>
      <c r="I3241" s="9">
        <v>15</v>
      </c>
      <c r="J3241" s="9" t="s">
        <v>8</v>
      </c>
      <c r="L3241" s="9" t="s">
        <v>50</v>
      </c>
      <c r="M3241" s="9">
        <v>56498</v>
      </c>
      <c r="N3241" s="17" t="str">
        <f t="shared" si="311"/>
        <v>11_55-60</v>
      </c>
      <c r="O3241" s="17" t="str">
        <f t="shared" si="312"/>
        <v>5_50-60</v>
      </c>
      <c r="P3241" s="17" t="str">
        <f t="shared" si="313"/>
        <v>05_50-60</v>
      </c>
      <c r="Q3241" s="9" t="s">
        <v>1076</v>
      </c>
      <c r="R3241" s="9" t="s">
        <v>1137</v>
      </c>
      <c r="S3241" s="9">
        <f t="shared" si="310"/>
        <v>58588426</v>
      </c>
      <c r="T3241" s="9">
        <f t="shared" si="314"/>
        <v>793881</v>
      </c>
    </row>
    <row r="3242" spans="1:20" ht="14.45" x14ac:dyDescent="0.3">
      <c r="A3242" s="9">
        <v>579</v>
      </c>
      <c r="B3242" s="9" t="s">
        <v>15</v>
      </c>
      <c r="C3242" s="9" t="s">
        <v>232</v>
      </c>
      <c r="D3242" s="9" t="s">
        <v>224</v>
      </c>
      <c r="E3242" s="9" t="s">
        <v>227</v>
      </c>
      <c r="F3242" s="9" t="s">
        <v>5</v>
      </c>
      <c r="G3242" s="9" t="s">
        <v>182</v>
      </c>
      <c r="H3242" s="9" t="s">
        <v>2</v>
      </c>
      <c r="I3242" s="9">
        <v>15</v>
      </c>
      <c r="J3242" s="9" t="s">
        <v>8</v>
      </c>
      <c r="L3242" s="9" t="s">
        <v>50</v>
      </c>
      <c r="M3242" s="9">
        <v>59375</v>
      </c>
      <c r="N3242" s="17" t="str">
        <f t="shared" si="311"/>
        <v>11_55-60</v>
      </c>
      <c r="O3242" s="17" t="str">
        <f t="shared" si="312"/>
        <v>5_50-60</v>
      </c>
      <c r="P3242" s="17" t="str">
        <f t="shared" si="313"/>
        <v>05_50-60</v>
      </c>
      <c r="Q3242" s="9" t="s">
        <v>1076</v>
      </c>
      <c r="R3242" s="9" t="s">
        <v>1137</v>
      </c>
      <c r="S3242" s="9">
        <f t="shared" si="310"/>
        <v>34378125</v>
      </c>
      <c r="T3242" s="9">
        <f t="shared" si="314"/>
        <v>465828</v>
      </c>
    </row>
    <row r="3243" spans="1:20" ht="14.45" x14ac:dyDescent="0.3">
      <c r="A3243" s="9">
        <v>2720</v>
      </c>
      <c r="B3243" s="9" t="s">
        <v>15</v>
      </c>
      <c r="C3243" s="9" t="s">
        <v>568</v>
      </c>
      <c r="D3243" s="9" t="s">
        <v>224</v>
      </c>
      <c r="E3243" s="9" t="s">
        <v>227</v>
      </c>
      <c r="F3243" s="9" t="s">
        <v>5</v>
      </c>
      <c r="G3243" s="9" t="s">
        <v>518</v>
      </c>
      <c r="H3243" s="9" t="s">
        <v>2</v>
      </c>
      <c r="I3243" s="9">
        <v>15</v>
      </c>
      <c r="J3243" s="9" t="s">
        <v>8</v>
      </c>
      <c r="L3243" s="9" t="s">
        <v>50</v>
      </c>
      <c r="M3243" s="9">
        <v>62526</v>
      </c>
      <c r="N3243" s="17" t="str">
        <f t="shared" si="311"/>
        <v>12_60-65</v>
      </c>
      <c r="O3243" s="17" t="str">
        <f t="shared" si="312"/>
        <v>6_60-70</v>
      </c>
      <c r="P3243" s="17" t="str">
        <f t="shared" si="313"/>
        <v>06_60-70</v>
      </c>
      <c r="Q3243" s="9" t="s">
        <v>1076</v>
      </c>
      <c r="R3243" s="9" t="s">
        <v>1137</v>
      </c>
      <c r="S3243" s="9">
        <f t="shared" si="310"/>
        <v>170070720</v>
      </c>
      <c r="T3243" s="9">
        <f t="shared" si="314"/>
        <v>2304481</v>
      </c>
    </row>
    <row r="3244" spans="1:20" ht="14.45" x14ac:dyDescent="0.3">
      <c r="A3244" s="9">
        <v>53</v>
      </c>
      <c r="B3244" s="9" t="s">
        <v>15</v>
      </c>
      <c r="C3244" s="9" t="s">
        <v>624</v>
      </c>
      <c r="D3244" s="9" t="s">
        <v>225</v>
      </c>
      <c r="E3244" s="9" t="s">
        <v>227</v>
      </c>
      <c r="F3244" s="9" t="s">
        <v>5</v>
      </c>
      <c r="G3244" s="9" t="s">
        <v>350</v>
      </c>
      <c r="H3244" s="9" t="s">
        <v>112</v>
      </c>
      <c r="I3244" s="9">
        <v>15</v>
      </c>
      <c r="J3244" s="9" t="s">
        <v>8</v>
      </c>
      <c r="L3244" s="9" t="s">
        <v>50</v>
      </c>
      <c r="M3244" s="9">
        <v>79415</v>
      </c>
      <c r="N3244" s="17" t="str">
        <f t="shared" si="311"/>
        <v>15_75-80</v>
      </c>
      <c r="O3244" s="17" t="str">
        <f t="shared" si="312"/>
        <v>7_70-80</v>
      </c>
      <c r="P3244" s="17" t="str">
        <f t="shared" si="313"/>
        <v>07_70-80</v>
      </c>
      <c r="Q3244" s="9" t="s">
        <v>1076</v>
      </c>
      <c r="R3244" s="9" t="s">
        <v>1137</v>
      </c>
      <c r="S3244" s="9">
        <f t="shared" si="310"/>
        <v>4208995</v>
      </c>
      <c r="T3244" s="9">
        <f t="shared" si="314"/>
        <v>57032</v>
      </c>
    </row>
    <row r="3245" spans="1:20" ht="14.45" x14ac:dyDescent="0.3">
      <c r="A3245" s="9">
        <v>436</v>
      </c>
      <c r="B3245" s="9" t="s">
        <v>15</v>
      </c>
      <c r="C3245" s="9" t="s">
        <v>757</v>
      </c>
      <c r="D3245" s="9" t="s">
        <v>228</v>
      </c>
      <c r="E3245" s="9" t="s">
        <v>227</v>
      </c>
      <c r="F3245" s="9" t="s">
        <v>5</v>
      </c>
      <c r="G3245" s="9" t="s">
        <v>518</v>
      </c>
      <c r="H3245" s="9" t="s">
        <v>2</v>
      </c>
      <c r="I3245" s="9">
        <v>14</v>
      </c>
      <c r="J3245" s="9" t="s">
        <v>8</v>
      </c>
      <c r="L3245" s="9" t="s">
        <v>50</v>
      </c>
      <c r="M3245" s="9">
        <v>70832</v>
      </c>
      <c r="N3245" s="17" t="str">
        <f t="shared" si="311"/>
        <v>14_70-75</v>
      </c>
      <c r="O3245" s="17" t="str">
        <f t="shared" si="312"/>
        <v>7_70-80</v>
      </c>
      <c r="P3245" s="17" t="str">
        <f t="shared" si="313"/>
        <v>07_70-80</v>
      </c>
      <c r="Q3245" s="9" t="s">
        <v>1076</v>
      </c>
      <c r="R3245" s="9" t="s">
        <v>1137</v>
      </c>
      <c r="S3245" s="9">
        <f t="shared" si="310"/>
        <v>30882752</v>
      </c>
      <c r="T3245" s="9">
        <f t="shared" si="314"/>
        <v>418465</v>
      </c>
    </row>
    <row r="3246" spans="1:20" ht="14.45" x14ac:dyDescent="0.3">
      <c r="A3246" s="9">
        <v>230</v>
      </c>
      <c r="B3246" s="9" t="s">
        <v>15</v>
      </c>
      <c r="C3246" s="9" t="s">
        <v>216</v>
      </c>
      <c r="D3246" s="9" t="s">
        <v>228</v>
      </c>
      <c r="E3246" s="9" t="s">
        <v>227</v>
      </c>
      <c r="F3246" s="9" t="s">
        <v>5</v>
      </c>
      <c r="G3246" s="9" t="s">
        <v>169</v>
      </c>
      <c r="H3246" s="9" t="s">
        <v>454</v>
      </c>
      <c r="I3246" s="9">
        <v>14</v>
      </c>
      <c r="J3246" s="9" t="s">
        <v>8</v>
      </c>
      <c r="L3246" s="9" t="s">
        <v>50</v>
      </c>
      <c r="M3246" s="9">
        <v>78557</v>
      </c>
      <c r="N3246" s="17" t="str">
        <f t="shared" si="311"/>
        <v>15_75-80</v>
      </c>
      <c r="O3246" s="17" t="str">
        <f t="shared" si="312"/>
        <v>7_70-80</v>
      </c>
      <c r="P3246" s="17" t="str">
        <f t="shared" si="313"/>
        <v>07_70-80</v>
      </c>
      <c r="Q3246" s="9" t="s">
        <v>1076</v>
      </c>
      <c r="R3246" s="9" t="s">
        <v>1137</v>
      </c>
      <c r="S3246" s="9">
        <f t="shared" si="310"/>
        <v>18068110</v>
      </c>
      <c r="T3246" s="9">
        <f t="shared" si="314"/>
        <v>244825</v>
      </c>
    </row>
    <row r="3247" spans="1:20" ht="14.45" x14ac:dyDescent="0.3">
      <c r="A3247" s="9">
        <v>17</v>
      </c>
      <c r="B3247" s="9" t="s">
        <v>15</v>
      </c>
      <c r="C3247" s="9" t="s">
        <v>758</v>
      </c>
      <c r="D3247" s="9" t="s">
        <v>224</v>
      </c>
      <c r="E3247" s="9" t="s">
        <v>227</v>
      </c>
      <c r="F3247" s="9" t="s">
        <v>5</v>
      </c>
      <c r="G3247" s="9" t="s">
        <v>518</v>
      </c>
      <c r="H3247" s="9" t="s">
        <v>2</v>
      </c>
      <c r="I3247" s="9">
        <v>15</v>
      </c>
      <c r="J3247" s="9" t="s">
        <v>8</v>
      </c>
      <c r="L3247" s="9" t="s">
        <v>50</v>
      </c>
      <c r="M3247" s="9">
        <v>92610</v>
      </c>
      <c r="N3247" s="17" t="str">
        <f t="shared" si="311"/>
        <v>18_90-95</v>
      </c>
      <c r="O3247" s="17" t="str">
        <f t="shared" si="312"/>
        <v>9_90-100</v>
      </c>
      <c r="P3247" s="17" t="str">
        <f t="shared" si="313"/>
        <v>08_80&gt;</v>
      </c>
      <c r="Q3247" s="9" t="s">
        <v>1076</v>
      </c>
      <c r="R3247" s="9" t="s">
        <v>1137</v>
      </c>
      <c r="S3247" s="9">
        <f t="shared" si="310"/>
        <v>1574370</v>
      </c>
      <c r="T3247" s="9">
        <f t="shared" si="314"/>
        <v>21333</v>
      </c>
    </row>
    <row r="3248" spans="1:20" ht="14.45" x14ac:dyDescent="0.3">
      <c r="A3248" s="9">
        <v>206</v>
      </c>
      <c r="B3248" s="9" t="s">
        <v>15</v>
      </c>
      <c r="C3248" s="9" t="s">
        <v>217</v>
      </c>
      <c r="D3248" s="9" t="s">
        <v>224</v>
      </c>
      <c r="E3248" s="9" t="s">
        <v>227</v>
      </c>
      <c r="F3248" s="9" t="s">
        <v>5</v>
      </c>
      <c r="G3248" s="9" t="s">
        <v>169</v>
      </c>
      <c r="H3248" s="9" t="s">
        <v>2</v>
      </c>
      <c r="I3248" s="9">
        <v>15</v>
      </c>
      <c r="J3248" s="9" t="s">
        <v>8</v>
      </c>
      <c r="L3248" s="9" t="s">
        <v>50</v>
      </c>
      <c r="M3248" s="9">
        <v>83930</v>
      </c>
      <c r="N3248" s="17" t="str">
        <f t="shared" si="311"/>
        <v>16_80-85</v>
      </c>
      <c r="O3248" s="17" t="str">
        <f t="shared" si="312"/>
        <v>8_80-90</v>
      </c>
      <c r="P3248" s="17" t="str">
        <f t="shared" si="313"/>
        <v>08_80&gt;</v>
      </c>
      <c r="Q3248" s="9" t="s">
        <v>1076</v>
      </c>
      <c r="R3248" s="9" t="s">
        <v>1137</v>
      </c>
      <c r="S3248" s="9">
        <f t="shared" si="310"/>
        <v>17289580</v>
      </c>
      <c r="T3248" s="9">
        <f t="shared" si="314"/>
        <v>234276</v>
      </c>
    </row>
    <row r="3249" spans="1:20" ht="14.45" x14ac:dyDescent="0.3">
      <c r="A3249" s="9">
        <v>278</v>
      </c>
      <c r="B3249" s="9" t="s">
        <v>15</v>
      </c>
      <c r="C3249" s="9" t="s">
        <v>218</v>
      </c>
      <c r="D3249" s="9" t="s">
        <v>228</v>
      </c>
      <c r="E3249" s="9" t="s">
        <v>227</v>
      </c>
      <c r="F3249" s="9" t="s">
        <v>5</v>
      </c>
      <c r="G3249" s="9" t="s">
        <v>169</v>
      </c>
      <c r="H3249" s="9" t="s">
        <v>2</v>
      </c>
      <c r="I3249" s="9">
        <v>13</v>
      </c>
      <c r="J3249" s="9" t="s">
        <v>8</v>
      </c>
      <c r="L3249" s="9" t="s">
        <v>50</v>
      </c>
      <c r="M3249" s="9">
        <v>80213</v>
      </c>
      <c r="N3249" s="17" t="str">
        <f t="shared" si="311"/>
        <v>16_80-85</v>
      </c>
      <c r="O3249" s="17" t="str">
        <f t="shared" si="312"/>
        <v>8_80-90</v>
      </c>
      <c r="P3249" s="17" t="str">
        <f t="shared" si="313"/>
        <v>08_80&gt;</v>
      </c>
      <c r="Q3249" s="9" t="s">
        <v>1076</v>
      </c>
      <c r="R3249" s="9" t="s">
        <v>1137</v>
      </c>
      <c r="S3249" s="9">
        <f t="shared" si="310"/>
        <v>22299214</v>
      </c>
      <c r="T3249" s="9">
        <f t="shared" si="314"/>
        <v>302157</v>
      </c>
    </row>
    <row r="3250" spans="1:20" ht="14.45" x14ac:dyDescent="0.3">
      <c r="A3250" s="9">
        <v>43</v>
      </c>
      <c r="B3250" s="9" t="s">
        <v>15</v>
      </c>
      <c r="C3250" s="9" t="s">
        <v>599</v>
      </c>
      <c r="D3250" s="9" t="s">
        <v>228</v>
      </c>
      <c r="E3250" s="9" t="s">
        <v>227</v>
      </c>
      <c r="F3250" s="9" t="s">
        <v>5</v>
      </c>
      <c r="G3250" s="9" t="s">
        <v>518</v>
      </c>
      <c r="H3250" s="9" t="s">
        <v>2</v>
      </c>
      <c r="I3250" s="9">
        <v>13</v>
      </c>
      <c r="J3250" s="9" t="s">
        <v>8</v>
      </c>
      <c r="L3250" s="9" t="s">
        <v>50</v>
      </c>
      <c r="M3250" s="9">
        <v>75324</v>
      </c>
      <c r="N3250" s="17" t="str">
        <f t="shared" si="311"/>
        <v>15_75-80</v>
      </c>
      <c r="O3250" s="17" t="str">
        <f t="shared" si="312"/>
        <v>7_70-80</v>
      </c>
      <c r="P3250" s="17" t="str">
        <f t="shared" si="313"/>
        <v>07_70-80</v>
      </c>
      <c r="Q3250" s="9" t="s">
        <v>1076</v>
      </c>
      <c r="R3250" s="9" t="s">
        <v>1137</v>
      </c>
      <c r="S3250" s="9">
        <f t="shared" si="310"/>
        <v>3238932</v>
      </c>
      <c r="T3250" s="9">
        <f t="shared" si="314"/>
        <v>43888</v>
      </c>
    </row>
    <row r="3251" spans="1:20" ht="14.45" x14ac:dyDescent="0.3">
      <c r="A3251" s="9">
        <v>29</v>
      </c>
      <c r="B3251" s="9" t="s">
        <v>15</v>
      </c>
      <c r="C3251" s="9" t="s">
        <v>219</v>
      </c>
      <c r="D3251" s="9" t="s">
        <v>228</v>
      </c>
      <c r="E3251" s="9" t="s">
        <v>227</v>
      </c>
      <c r="F3251" s="9" t="s">
        <v>5</v>
      </c>
      <c r="G3251" s="9" t="s">
        <v>169</v>
      </c>
      <c r="H3251" s="9" t="s">
        <v>2</v>
      </c>
      <c r="I3251" s="9">
        <v>13</v>
      </c>
      <c r="J3251" s="9" t="s">
        <v>8</v>
      </c>
      <c r="K3251" s="9" t="s">
        <v>7</v>
      </c>
      <c r="L3251" s="9" t="s">
        <v>50</v>
      </c>
      <c r="M3251" s="9">
        <v>89158</v>
      </c>
      <c r="N3251" s="17" t="str">
        <f t="shared" si="311"/>
        <v>17_85-90</v>
      </c>
      <c r="O3251" s="17" t="str">
        <f t="shared" si="312"/>
        <v>8_80-90</v>
      </c>
      <c r="P3251" s="17" t="str">
        <f t="shared" si="313"/>
        <v>08_80&gt;</v>
      </c>
      <c r="Q3251" s="9" t="s">
        <v>1076</v>
      </c>
      <c r="R3251" s="9" t="s">
        <v>1137</v>
      </c>
      <c r="S3251" s="9">
        <f t="shared" si="310"/>
        <v>2585582</v>
      </c>
      <c r="T3251" s="9">
        <f t="shared" si="314"/>
        <v>35035</v>
      </c>
    </row>
    <row r="3252" spans="1:20" ht="14.45" x14ac:dyDescent="0.3">
      <c r="A3252" s="9">
        <v>1</v>
      </c>
      <c r="B3252" s="9" t="s">
        <v>15</v>
      </c>
      <c r="C3252" s="9" t="s">
        <v>760</v>
      </c>
      <c r="D3252" s="9" t="s">
        <v>228</v>
      </c>
      <c r="E3252" s="9" t="s">
        <v>227</v>
      </c>
      <c r="F3252" s="9" t="s">
        <v>5</v>
      </c>
      <c r="G3252" s="9" t="s">
        <v>518</v>
      </c>
      <c r="H3252" s="9" t="s">
        <v>2</v>
      </c>
      <c r="I3252" s="9">
        <v>13</v>
      </c>
      <c r="J3252" s="9" t="s">
        <v>8</v>
      </c>
      <c r="K3252" s="9" t="s">
        <v>7</v>
      </c>
      <c r="L3252" s="9" t="s">
        <v>50</v>
      </c>
      <c r="M3252" s="9">
        <v>90854</v>
      </c>
      <c r="N3252" s="17" t="str">
        <f t="shared" si="311"/>
        <v>18_90-95</v>
      </c>
      <c r="O3252" s="17" t="str">
        <f t="shared" si="312"/>
        <v>9_90-100</v>
      </c>
      <c r="P3252" s="17" t="str">
        <f t="shared" si="313"/>
        <v>08_80&gt;</v>
      </c>
      <c r="Q3252" s="9" t="s">
        <v>1076</v>
      </c>
      <c r="R3252" s="9" t="s">
        <v>1137</v>
      </c>
      <c r="S3252" s="9">
        <f t="shared" si="310"/>
        <v>90854</v>
      </c>
      <c r="T3252" s="9">
        <f t="shared" si="314"/>
        <v>1231</v>
      </c>
    </row>
    <row r="3253" spans="1:20" ht="14.45" x14ac:dyDescent="0.3">
      <c r="A3253" s="9">
        <v>421</v>
      </c>
      <c r="B3253" s="9" t="s">
        <v>15</v>
      </c>
      <c r="C3253" s="9" t="s">
        <v>600</v>
      </c>
      <c r="D3253" s="9" t="s">
        <v>228</v>
      </c>
      <c r="E3253" s="9" t="s">
        <v>227</v>
      </c>
      <c r="F3253" s="9" t="s">
        <v>1</v>
      </c>
      <c r="G3253" s="9" t="s">
        <v>303</v>
      </c>
      <c r="H3253" s="9" t="s">
        <v>2</v>
      </c>
      <c r="I3253" s="9">
        <v>14</v>
      </c>
      <c r="J3253" s="9" t="s">
        <v>8</v>
      </c>
      <c r="K3253" s="9" t="s">
        <v>7</v>
      </c>
      <c r="L3253" s="9" t="s">
        <v>50</v>
      </c>
      <c r="M3253" s="9">
        <v>96300</v>
      </c>
      <c r="N3253" s="17" t="str">
        <f t="shared" si="311"/>
        <v>19_95-100</v>
      </c>
      <c r="O3253" s="17" t="str">
        <f t="shared" si="312"/>
        <v>9_90-100</v>
      </c>
      <c r="P3253" s="17" t="str">
        <f t="shared" si="313"/>
        <v>08_80&gt;</v>
      </c>
      <c r="Q3253" s="9" t="s">
        <v>1076</v>
      </c>
      <c r="R3253" s="9" t="s">
        <v>1137</v>
      </c>
      <c r="S3253" s="9">
        <f t="shared" si="310"/>
        <v>40542300</v>
      </c>
      <c r="T3253" s="9">
        <f t="shared" si="314"/>
        <v>549354</v>
      </c>
    </row>
    <row r="3254" spans="1:20" ht="14.45" x14ac:dyDescent="0.3">
      <c r="A3254" s="9">
        <v>130</v>
      </c>
      <c r="B3254" s="9" t="s">
        <v>15</v>
      </c>
      <c r="C3254" s="9" t="s">
        <v>505</v>
      </c>
      <c r="D3254" s="9" t="s">
        <v>224</v>
      </c>
      <c r="E3254" s="9" t="s">
        <v>227</v>
      </c>
      <c r="F3254" s="9" t="s">
        <v>5</v>
      </c>
      <c r="G3254" s="9" t="s">
        <v>169</v>
      </c>
      <c r="H3254" s="9" t="s">
        <v>2</v>
      </c>
      <c r="I3254" s="9">
        <v>15</v>
      </c>
      <c r="J3254" s="9" t="s">
        <v>8</v>
      </c>
      <c r="L3254" s="9" t="s">
        <v>50</v>
      </c>
      <c r="M3254" s="9">
        <v>113950</v>
      </c>
      <c r="N3254" s="17" t="str">
        <f t="shared" si="311"/>
        <v>22_110-115</v>
      </c>
      <c r="O3254" s="17" t="str">
        <f t="shared" si="312"/>
        <v>11_110-120</v>
      </c>
      <c r="P3254" s="17" t="str">
        <f t="shared" si="313"/>
        <v>08_80&gt;</v>
      </c>
      <c r="Q3254" s="9" t="s">
        <v>1076</v>
      </c>
      <c r="R3254" s="9" t="s">
        <v>1137</v>
      </c>
      <c r="S3254" s="9">
        <f t="shared" si="310"/>
        <v>14813500</v>
      </c>
      <c r="T3254" s="9">
        <f t="shared" si="314"/>
        <v>200725</v>
      </c>
    </row>
    <row r="3255" spans="1:20" ht="14.45" x14ac:dyDescent="0.3">
      <c r="A3255" s="9">
        <v>47</v>
      </c>
      <c r="B3255" s="9" t="s">
        <v>15</v>
      </c>
      <c r="C3255" s="9" t="s">
        <v>530</v>
      </c>
      <c r="D3255" s="9" t="s">
        <v>230</v>
      </c>
      <c r="E3255" s="9" t="s">
        <v>227</v>
      </c>
      <c r="F3255" s="9" t="s">
        <v>5</v>
      </c>
      <c r="G3255" s="9" t="s">
        <v>350</v>
      </c>
      <c r="H3255" s="9" t="s">
        <v>601</v>
      </c>
      <c r="I3255" s="9">
        <v>15</v>
      </c>
      <c r="J3255" s="9" t="s">
        <v>52</v>
      </c>
      <c r="L3255" s="9" t="s">
        <v>50</v>
      </c>
      <c r="M3255" s="9">
        <v>287210</v>
      </c>
      <c r="N3255" s="17" t="str">
        <f t="shared" si="311"/>
        <v>57_285-290</v>
      </c>
      <c r="O3255" s="17" t="str">
        <f t="shared" si="312"/>
        <v>28_280-290</v>
      </c>
      <c r="P3255" s="17" t="str">
        <f t="shared" si="313"/>
        <v>08_80&gt;</v>
      </c>
      <c r="Q3255" s="9" t="s">
        <v>1076</v>
      </c>
      <c r="R3255" s="9" t="s">
        <v>1137</v>
      </c>
      <c r="S3255" s="9">
        <f t="shared" si="310"/>
        <v>13498870</v>
      </c>
      <c r="T3255" s="9">
        <f t="shared" si="314"/>
        <v>182912</v>
      </c>
    </row>
    <row r="3256" spans="1:20" ht="14.45" x14ac:dyDescent="0.3">
      <c r="A3256" s="9">
        <v>50</v>
      </c>
      <c r="B3256" s="9" t="s">
        <v>15</v>
      </c>
      <c r="C3256" s="9" t="s">
        <v>470</v>
      </c>
      <c r="D3256" s="9" t="s">
        <v>230</v>
      </c>
      <c r="E3256" s="9" t="s">
        <v>227</v>
      </c>
      <c r="F3256" s="9" t="s">
        <v>5</v>
      </c>
      <c r="G3256" s="9" t="s">
        <v>169</v>
      </c>
      <c r="H3256" s="9" t="s">
        <v>187</v>
      </c>
      <c r="I3256" s="9">
        <v>14</v>
      </c>
      <c r="J3256" s="9" t="s">
        <v>52</v>
      </c>
      <c r="L3256" s="9" t="s">
        <v>50</v>
      </c>
      <c r="M3256" s="9">
        <v>127820</v>
      </c>
      <c r="N3256" s="17" t="str">
        <f t="shared" si="311"/>
        <v>25_125-130</v>
      </c>
      <c r="O3256" s="17" t="str">
        <f t="shared" si="312"/>
        <v>12_120-130</v>
      </c>
      <c r="P3256" s="17" t="str">
        <f t="shared" si="313"/>
        <v>08_80&gt;</v>
      </c>
      <c r="Q3256" s="9" t="s">
        <v>1076</v>
      </c>
      <c r="R3256" s="9" t="s">
        <v>1137</v>
      </c>
      <c r="S3256" s="9">
        <f t="shared" si="310"/>
        <v>6391000</v>
      </c>
      <c r="T3256" s="9">
        <f t="shared" si="314"/>
        <v>86599</v>
      </c>
    </row>
    <row r="3257" spans="1:20" ht="14.45" x14ac:dyDescent="0.3">
      <c r="A3257" s="9">
        <v>7</v>
      </c>
      <c r="B3257" s="9" t="s">
        <v>15</v>
      </c>
      <c r="C3257" s="9" t="s">
        <v>988</v>
      </c>
      <c r="D3257" s="9" t="s">
        <v>230</v>
      </c>
      <c r="E3257" s="9" t="s">
        <v>227</v>
      </c>
      <c r="F3257" s="9" t="s">
        <v>5</v>
      </c>
      <c r="G3257" s="9" t="s">
        <v>518</v>
      </c>
      <c r="H3257" s="9" t="s">
        <v>929</v>
      </c>
      <c r="I3257" s="9">
        <v>14</v>
      </c>
      <c r="J3257" s="9" t="s">
        <v>52</v>
      </c>
      <c r="L3257" s="9" t="s">
        <v>50</v>
      </c>
      <c r="M3257" s="9">
        <v>122903</v>
      </c>
      <c r="N3257" s="17" t="str">
        <f t="shared" si="311"/>
        <v>24_120-125</v>
      </c>
      <c r="O3257" s="17" t="str">
        <f t="shared" si="312"/>
        <v>12_120-130</v>
      </c>
      <c r="P3257" s="17" t="str">
        <f t="shared" si="313"/>
        <v>08_80&gt;</v>
      </c>
      <c r="Q3257" s="9" t="s">
        <v>1076</v>
      </c>
      <c r="R3257" s="9" t="s">
        <v>1137</v>
      </c>
      <c r="S3257" s="9">
        <f t="shared" si="310"/>
        <v>860321</v>
      </c>
      <c r="T3257" s="9">
        <f t="shared" si="314"/>
        <v>11657</v>
      </c>
    </row>
    <row r="3258" spans="1:20" ht="14.45" x14ac:dyDescent="0.3">
      <c r="A3258" s="9">
        <v>56</v>
      </c>
      <c r="B3258" s="9" t="s">
        <v>15</v>
      </c>
      <c r="C3258" s="9" t="s">
        <v>552</v>
      </c>
      <c r="D3258" s="9" t="s">
        <v>230</v>
      </c>
      <c r="E3258" s="9" t="s">
        <v>227</v>
      </c>
      <c r="F3258" s="9" t="s">
        <v>5</v>
      </c>
      <c r="G3258" s="9" t="s">
        <v>350</v>
      </c>
      <c r="H3258" s="9" t="s">
        <v>157</v>
      </c>
      <c r="I3258" s="9">
        <v>15</v>
      </c>
      <c r="J3258" s="9" t="s">
        <v>52</v>
      </c>
      <c r="L3258" s="9" t="s">
        <v>50</v>
      </c>
      <c r="M3258" s="9">
        <v>217828</v>
      </c>
      <c r="N3258" s="17" t="str">
        <f t="shared" si="311"/>
        <v>43_215-220</v>
      </c>
      <c r="O3258" s="17" t="str">
        <f t="shared" si="312"/>
        <v>21_210-220</v>
      </c>
      <c r="P3258" s="17" t="str">
        <f t="shared" si="313"/>
        <v>08_80&gt;</v>
      </c>
      <c r="Q3258" s="9" t="s">
        <v>1076</v>
      </c>
      <c r="R3258" s="9" t="s">
        <v>1137</v>
      </c>
      <c r="S3258" s="9">
        <f t="shared" si="310"/>
        <v>12198368</v>
      </c>
      <c r="T3258" s="9">
        <f t="shared" si="314"/>
        <v>165290</v>
      </c>
    </row>
    <row r="3259" spans="1:20" ht="14.45" x14ac:dyDescent="0.3">
      <c r="A3259" s="9">
        <v>8</v>
      </c>
      <c r="B3259" s="9" t="s">
        <v>15</v>
      </c>
      <c r="C3259" s="9" t="s">
        <v>471</v>
      </c>
      <c r="D3259" s="9" t="s">
        <v>230</v>
      </c>
      <c r="E3259" s="9" t="s">
        <v>227</v>
      </c>
      <c r="F3259" s="9" t="s">
        <v>5</v>
      </c>
      <c r="G3259" s="9" t="s">
        <v>169</v>
      </c>
      <c r="H3259" s="9" t="s">
        <v>186</v>
      </c>
      <c r="I3259" s="9">
        <v>15</v>
      </c>
      <c r="J3259" s="9" t="s">
        <v>8</v>
      </c>
      <c r="L3259" s="9" t="s">
        <v>50</v>
      </c>
      <c r="M3259" s="9">
        <v>143980</v>
      </c>
      <c r="N3259" s="17" t="str">
        <f t="shared" si="311"/>
        <v>28_140-145</v>
      </c>
      <c r="O3259" s="17" t="str">
        <f t="shared" si="312"/>
        <v>14_140-150</v>
      </c>
      <c r="P3259" s="17" t="str">
        <f t="shared" si="313"/>
        <v>08_80&gt;</v>
      </c>
      <c r="Q3259" s="9" t="s">
        <v>1076</v>
      </c>
      <c r="R3259" s="9" t="s">
        <v>1137</v>
      </c>
      <c r="S3259" s="9">
        <f t="shared" si="310"/>
        <v>1151840</v>
      </c>
      <c r="T3259" s="9">
        <f t="shared" si="314"/>
        <v>15608</v>
      </c>
    </row>
    <row r="3260" spans="1:20" ht="14.45" x14ac:dyDescent="0.3">
      <c r="A3260" s="9">
        <v>13</v>
      </c>
      <c r="B3260" s="9" t="s">
        <v>15</v>
      </c>
      <c r="C3260" s="9" t="s">
        <v>531</v>
      </c>
      <c r="D3260" s="9" t="s">
        <v>230</v>
      </c>
      <c r="E3260" s="9" t="s">
        <v>227</v>
      </c>
      <c r="F3260" s="9" t="s">
        <v>5</v>
      </c>
      <c r="G3260" s="9" t="s">
        <v>350</v>
      </c>
      <c r="H3260" s="9" t="s">
        <v>532</v>
      </c>
      <c r="I3260" s="9">
        <v>15</v>
      </c>
      <c r="J3260" s="9" t="s">
        <v>8</v>
      </c>
      <c r="L3260" s="9" t="s">
        <v>50</v>
      </c>
      <c r="M3260" s="9">
        <v>169785</v>
      </c>
      <c r="N3260" s="17" t="str">
        <f t="shared" si="311"/>
        <v>33_165-170</v>
      </c>
      <c r="O3260" s="17" t="str">
        <f t="shared" si="312"/>
        <v>16_160-170</v>
      </c>
      <c r="P3260" s="17" t="str">
        <f t="shared" si="313"/>
        <v>08_80&gt;</v>
      </c>
      <c r="Q3260" s="9" t="s">
        <v>1076</v>
      </c>
      <c r="R3260" s="9" t="s">
        <v>1137</v>
      </c>
      <c r="S3260" s="9">
        <f t="shared" si="310"/>
        <v>2207205</v>
      </c>
      <c r="T3260" s="9">
        <f t="shared" si="314"/>
        <v>29908</v>
      </c>
    </row>
    <row r="3261" spans="1:20" ht="14.45" x14ac:dyDescent="0.3">
      <c r="A3261" s="9">
        <v>16</v>
      </c>
      <c r="B3261" s="9" t="s">
        <v>15</v>
      </c>
      <c r="C3261" s="9" t="s">
        <v>553</v>
      </c>
      <c r="D3261" s="9" t="s">
        <v>230</v>
      </c>
      <c r="E3261" s="9" t="s">
        <v>227</v>
      </c>
      <c r="F3261" s="9" t="s">
        <v>5</v>
      </c>
      <c r="G3261" s="9" t="s">
        <v>350</v>
      </c>
      <c r="H3261" s="9" t="s">
        <v>554</v>
      </c>
      <c r="I3261" s="9">
        <v>17</v>
      </c>
      <c r="J3261" s="9" t="s">
        <v>52</v>
      </c>
      <c r="L3261" s="9" t="s">
        <v>50</v>
      </c>
      <c r="M3261" s="9">
        <v>184800</v>
      </c>
      <c r="N3261" s="17" t="str">
        <f t="shared" si="311"/>
        <v>36_180-185</v>
      </c>
      <c r="O3261" s="17" t="str">
        <f t="shared" si="312"/>
        <v>18_180-190</v>
      </c>
      <c r="P3261" s="17" t="str">
        <f t="shared" si="313"/>
        <v>08_80&gt;</v>
      </c>
      <c r="Q3261" s="9" t="s">
        <v>1076</v>
      </c>
      <c r="R3261" s="9" t="s">
        <v>1137</v>
      </c>
      <c r="S3261" s="9">
        <f t="shared" si="310"/>
        <v>2956800</v>
      </c>
      <c r="T3261" s="9">
        <f t="shared" si="314"/>
        <v>40065</v>
      </c>
    </row>
    <row r="3262" spans="1:20" ht="14.45" x14ac:dyDescent="0.3">
      <c r="A3262" s="9">
        <v>322</v>
      </c>
      <c r="B3262" s="9" t="s">
        <v>15</v>
      </c>
      <c r="C3262" s="9" t="s">
        <v>472</v>
      </c>
      <c r="D3262" s="9" t="s">
        <v>228</v>
      </c>
      <c r="E3262" s="9" t="s">
        <v>227</v>
      </c>
      <c r="F3262" s="9" t="s">
        <v>1</v>
      </c>
      <c r="G3262" s="9" t="s">
        <v>303</v>
      </c>
      <c r="H3262" s="9" t="s">
        <v>2</v>
      </c>
      <c r="I3262" s="9">
        <v>14</v>
      </c>
      <c r="J3262" s="9" t="s">
        <v>8</v>
      </c>
      <c r="L3262" s="9" t="s">
        <v>50</v>
      </c>
      <c r="M3262" s="9">
        <v>94999</v>
      </c>
      <c r="N3262" s="17" t="str">
        <f t="shared" si="311"/>
        <v>18_90-95</v>
      </c>
      <c r="O3262" s="17" t="str">
        <f t="shared" si="312"/>
        <v>9_90-100</v>
      </c>
      <c r="P3262" s="17" t="str">
        <f t="shared" si="313"/>
        <v>08_80&gt;</v>
      </c>
      <c r="Q3262" s="9" t="s">
        <v>1076</v>
      </c>
      <c r="R3262" s="9" t="s">
        <v>1137</v>
      </c>
      <c r="S3262" s="9">
        <f t="shared" si="310"/>
        <v>30589678</v>
      </c>
      <c r="T3262" s="9">
        <f t="shared" si="314"/>
        <v>414494</v>
      </c>
    </row>
    <row r="3263" spans="1:20" ht="14.45" x14ac:dyDescent="0.3">
      <c r="A3263" s="9">
        <v>770</v>
      </c>
      <c r="B3263" s="9" t="s">
        <v>15</v>
      </c>
      <c r="C3263" s="9" t="s">
        <v>371</v>
      </c>
      <c r="D3263" s="9" t="s">
        <v>228</v>
      </c>
      <c r="E3263" s="9" t="s">
        <v>227</v>
      </c>
      <c r="F3263" s="9" t="s">
        <v>5</v>
      </c>
      <c r="G3263" s="9" t="s">
        <v>169</v>
      </c>
      <c r="H3263" s="9" t="s">
        <v>2</v>
      </c>
      <c r="I3263" s="9">
        <v>14</v>
      </c>
      <c r="J3263" s="9" t="s">
        <v>52</v>
      </c>
      <c r="L3263" s="9" t="s">
        <v>50</v>
      </c>
      <c r="M3263" s="9">
        <v>118910</v>
      </c>
      <c r="N3263" s="17" t="str">
        <f t="shared" si="311"/>
        <v>23_115-120</v>
      </c>
      <c r="O3263" s="17" t="str">
        <f t="shared" si="312"/>
        <v>11_110-120</v>
      </c>
      <c r="P3263" s="17" t="str">
        <f t="shared" si="313"/>
        <v>08_80&gt;</v>
      </c>
      <c r="Q3263" s="9" t="s">
        <v>1076</v>
      </c>
      <c r="R3263" s="9" t="s">
        <v>1137</v>
      </c>
      <c r="S3263" s="9">
        <f t="shared" si="310"/>
        <v>91560700</v>
      </c>
      <c r="T3263" s="9">
        <f t="shared" si="314"/>
        <v>1240660</v>
      </c>
    </row>
    <row r="3264" spans="1:20" ht="14.45" x14ac:dyDescent="0.3">
      <c r="A3264" s="9">
        <v>171</v>
      </c>
      <c r="B3264" s="9" t="s">
        <v>15</v>
      </c>
      <c r="C3264" s="9" t="s">
        <v>989</v>
      </c>
      <c r="D3264" s="9" t="s">
        <v>228</v>
      </c>
      <c r="E3264" s="9" t="s">
        <v>227</v>
      </c>
      <c r="F3264" s="9" t="s">
        <v>5</v>
      </c>
      <c r="G3264" s="9" t="s">
        <v>518</v>
      </c>
      <c r="H3264" s="9" t="s">
        <v>2</v>
      </c>
      <c r="I3264" s="9">
        <v>14</v>
      </c>
      <c r="J3264" s="9" t="s">
        <v>52</v>
      </c>
      <c r="L3264" s="9" t="s">
        <v>50</v>
      </c>
      <c r="M3264" s="9">
        <v>130907</v>
      </c>
      <c r="N3264" s="17" t="str">
        <f t="shared" si="311"/>
        <v>26_130-135</v>
      </c>
      <c r="O3264" s="17" t="str">
        <f t="shared" si="312"/>
        <v>13_130-140</v>
      </c>
      <c r="P3264" s="17" t="str">
        <f t="shared" si="313"/>
        <v>08_80&gt;</v>
      </c>
      <c r="Q3264" s="9" t="s">
        <v>1076</v>
      </c>
      <c r="R3264" s="9" t="s">
        <v>1137</v>
      </c>
      <c r="S3264" s="9">
        <f t="shared" si="310"/>
        <v>22385097</v>
      </c>
      <c r="T3264" s="9">
        <f t="shared" si="314"/>
        <v>303321</v>
      </c>
    </row>
    <row r="3265" spans="1:20" ht="14.45" x14ac:dyDescent="0.3">
      <c r="A3265" s="9">
        <v>16</v>
      </c>
      <c r="B3265" s="9" t="s">
        <v>15</v>
      </c>
      <c r="C3265" s="9" t="s">
        <v>506</v>
      </c>
      <c r="D3265" s="9" t="s">
        <v>228</v>
      </c>
      <c r="E3265" s="9" t="s">
        <v>227</v>
      </c>
      <c r="F3265" s="9" t="s">
        <v>1</v>
      </c>
      <c r="G3265" s="9" t="s">
        <v>303</v>
      </c>
      <c r="H3265" s="9" t="s">
        <v>2</v>
      </c>
      <c r="I3265" s="9">
        <v>14</v>
      </c>
      <c r="J3265" s="9" t="s">
        <v>8</v>
      </c>
      <c r="L3265" s="9" t="s">
        <v>50</v>
      </c>
      <c r="M3265" s="9">
        <v>132450</v>
      </c>
      <c r="N3265" s="17" t="str">
        <f t="shared" si="311"/>
        <v>26_130-135</v>
      </c>
      <c r="O3265" s="17" t="str">
        <f t="shared" si="312"/>
        <v>13_130-140</v>
      </c>
      <c r="P3265" s="17" t="str">
        <f t="shared" si="313"/>
        <v>08_80&gt;</v>
      </c>
      <c r="Q3265" s="9" t="s">
        <v>1076</v>
      </c>
      <c r="R3265" s="9" t="s">
        <v>1137</v>
      </c>
      <c r="S3265" s="9">
        <f t="shared" si="310"/>
        <v>2119200</v>
      </c>
      <c r="T3265" s="9">
        <f t="shared" si="314"/>
        <v>28715</v>
      </c>
    </row>
    <row r="3266" spans="1:20" ht="14.45" x14ac:dyDescent="0.3">
      <c r="A3266" s="9">
        <v>887</v>
      </c>
      <c r="B3266" s="9" t="s">
        <v>15</v>
      </c>
      <c r="C3266" s="9" t="s">
        <v>372</v>
      </c>
      <c r="D3266" s="9" t="s">
        <v>228</v>
      </c>
      <c r="E3266" s="9" t="s">
        <v>227</v>
      </c>
      <c r="F3266" s="9" t="s">
        <v>5</v>
      </c>
      <c r="G3266" s="9" t="s">
        <v>169</v>
      </c>
      <c r="H3266" s="9" t="s">
        <v>2</v>
      </c>
      <c r="I3266" s="9">
        <v>14</v>
      </c>
      <c r="J3266" s="9" t="s">
        <v>8</v>
      </c>
      <c r="L3266" s="9" t="s">
        <v>50</v>
      </c>
      <c r="M3266" s="9">
        <v>133544</v>
      </c>
      <c r="N3266" s="17" t="str">
        <f t="shared" si="311"/>
        <v>26_130-135</v>
      </c>
      <c r="O3266" s="17" t="str">
        <f t="shared" si="312"/>
        <v>13_130-140</v>
      </c>
      <c r="P3266" s="17" t="str">
        <f t="shared" si="313"/>
        <v>08_80&gt;</v>
      </c>
      <c r="Q3266" s="9" t="s">
        <v>1076</v>
      </c>
      <c r="R3266" s="9" t="s">
        <v>1137</v>
      </c>
      <c r="S3266" s="9">
        <f t="shared" si="310"/>
        <v>118453528</v>
      </c>
      <c r="T3266" s="9">
        <f t="shared" si="314"/>
        <v>1605061</v>
      </c>
    </row>
    <row r="3267" spans="1:20" ht="14.45" x14ac:dyDescent="0.3">
      <c r="A3267" s="9">
        <v>149</v>
      </c>
      <c r="B3267" s="9" t="s">
        <v>15</v>
      </c>
      <c r="C3267" s="9" t="s">
        <v>423</v>
      </c>
      <c r="D3267" s="9" t="s">
        <v>222</v>
      </c>
      <c r="E3267" s="9" t="s">
        <v>227</v>
      </c>
      <c r="F3267" s="9" t="s">
        <v>5</v>
      </c>
      <c r="G3267" s="9" t="s">
        <v>169</v>
      </c>
      <c r="H3267" s="9" t="s">
        <v>367</v>
      </c>
      <c r="I3267" s="9">
        <v>15</v>
      </c>
      <c r="J3267" s="9" t="s">
        <v>8</v>
      </c>
      <c r="L3267" s="9" t="s">
        <v>50</v>
      </c>
      <c r="M3267" s="9">
        <v>111508</v>
      </c>
      <c r="N3267" s="17" t="str">
        <f t="shared" si="311"/>
        <v>22_110-115</v>
      </c>
      <c r="O3267" s="17" t="str">
        <f t="shared" si="312"/>
        <v>11_110-120</v>
      </c>
      <c r="P3267" s="17" t="str">
        <f t="shared" si="313"/>
        <v>08_80&gt;</v>
      </c>
      <c r="Q3267" s="9" t="s">
        <v>1076</v>
      </c>
      <c r="R3267" s="9" t="s">
        <v>1137</v>
      </c>
      <c r="S3267" s="9">
        <f t="shared" ref="S3267:S3330" si="315">M3267*A3267</f>
        <v>16614692</v>
      </c>
      <c r="T3267" s="9">
        <f t="shared" si="314"/>
        <v>225131</v>
      </c>
    </row>
    <row r="3268" spans="1:20" ht="14.45" x14ac:dyDescent="0.3">
      <c r="A3268" s="9">
        <v>13</v>
      </c>
      <c r="B3268" s="9" t="s">
        <v>15</v>
      </c>
      <c r="C3268" s="9" t="s">
        <v>1050</v>
      </c>
      <c r="D3268" s="9" t="s">
        <v>224</v>
      </c>
      <c r="E3268" s="9" t="s">
        <v>227</v>
      </c>
      <c r="F3268" s="9" t="s">
        <v>5</v>
      </c>
      <c r="G3268" s="9" t="s">
        <v>169</v>
      </c>
      <c r="H3268" s="9" t="s">
        <v>2</v>
      </c>
      <c r="I3268" s="9">
        <v>15</v>
      </c>
      <c r="J3268" s="9" t="s">
        <v>8</v>
      </c>
      <c r="K3268" s="9" t="s">
        <v>7</v>
      </c>
      <c r="L3268" s="9" t="s">
        <v>50</v>
      </c>
      <c r="M3268" s="9">
        <v>170750</v>
      </c>
      <c r="N3268" s="17" t="str">
        <f t="shared" si="311"/>
        <v>34_170-175</v>
      </c>
      <c r="O3268" s="17" t="str">
        <f t="shared" si="312"/>
        <v>17_170-180</v>
      </c>
      <c r="P3268" s="17" t="str">
        <f t="shared" si="313"/>
        <v>08_80&gt;</v>
      </c>
      <c r="Q3268" s="9" t="s">
        <v>1076</v>
      </c>
      <c r="R3268" s="9" t="s">
        <v>1137</v>
      </c>
      <c r="S3268" s="9">
        <f t="shared" si="315"/>
        <v>2219750</v>
      </c>
      <c r="T3268" s="9">
        <f t="shared" si="314"/>
        <v>30078</v>
      </c>
    </row>
    <row r="3269" spans="1:20" ht="14.45" x14ac:dyDescent="0.3">
      <c r="A3269" s="9">
        <v>177</v>
      </c>
      <c r="B3269" s="9" t="s">
        <v>15</v>
      </c>
      <c r="C3269" s="9" t="s">
        <v>990</v>
      </c>
      <c r="D3269" s="9" t="s">
        <v>222</v>
      </c>
      <c r="E3269" s="9" t="s">
        <v>227</v>
      </c>
      <c r="F3269" s="9" t="s">
        <v>5</v>
      </c>
      <c r="G3269" s="9" t="s">
        <v>518</v>
      </c>
      <c r="H3269" s="9" t="s">
        <v>555</v>
      </c>
      <c r="I3269" s="9">
        <v>15</v>
      </c>
      <c r="J3269" s="9" t="s">
        <v>8</v>
      </c>
      <c r="L3269" s="9" t="s">
        <v>50</v>
      </c>
      <c r="M3269" s="9">
        <v>130823</v>
      </c>
      <c r="N3269" s="17" t="str">
        <f t="shared" si="311"/>
        <v>26_130-135</v>
      </c>
      <c r="O3269" s="17" t="str">
        <f t="shared" si="312"/>
        <v>13_130-140</v>
      </c>
      <c r="P3269" s="17" t="str">
        <f t="shared" si="313"/>
        <v>08_80&gt;</v>
      </c>
      <c r="Q3269" s="9" t="s">
        <v>1076</v>
      </c>
      <c r="R3269" s="9" t="s">
        <v>1137</v>
      </c>
      <c r="S3269" s="9">
        <f t="shared" si="315"/>
        <v>23155671</v>
      </c>
      <c r="T3269" s="9">
        <f t="shared" si="314"/>
        <v>313762</v>
      </c>
    </row>
    <row r="3270" spans="1:20" ht="14.45" x14ac:dyDescent="0.3">
      <c r="A3270" s="9">
        <v>18</v>
      </c>
      <c r="B3270" s="9" t="s">
        <v>15</v>
      </c>
      <c r="C3270" s="9" t="s">
        <v>861</v>
      </c>
      <c r="D3270" s="9" t="s">
        <v>225</v>
      </c>
      <c r="E3270" s="9" t="s">
        <v>227</v>
      </c>
      <c r="F3270" s="9" t="s">
        <v>5</v>
      </c>
      <c r="G3270" s="9" t="s">
        <v>350</v>
      </c>
      <c r="H3270" s="9" t="s">
        <v>99</v>
      </c>
      <c r="I3270" s="9">
        <v>15</v>
      </c>
      <c r="J3270" s="9" t="s">
        <v>55</v>
      </c>
      <c r="L3270" s="9" t="s">
        <v>50</v>
      </c>
      <c r="M3270" s="9">
        <v>207160</v>
      </c>
      <c r="N3270" s="17" t="str">
        <f t="shared" si="311"/>
        <v>41_205-210</v>
      </c>
      <c r="O3270" s="17" t="str">
        <f t="shared" si="312"/>
        <v>20_200-210</v>
      </c>
      <c r="P3270" s="17" t="str">
        <f t="shared" si="313"/>
        <v>08_80&gt;</v>
      </c>
      <c r="Q3270" s="9" t="s">
        <v>1076</v>
      </c>
      <c r="R3270" s="9" t="s">
        <v>1137</v>
      </c>
      <c r="S3270" s="9">
        <f t="shared" si="315"/>
        <v>3728880</v>
      </c>
      <c r="T3270" s="9">
        <f t="shared" si="314"/>
        <v>50527</v>
      </c>
    </row>
    <row r="3271" spans="1:20" ht="14.45" x14ac:dyDescent="0.3">
      <c r="A3271" s="9">
        <v>35</v>
      </c>
      <c r="B3271" s="9" t="s">
        <v>15</v>
      </c>
      <c r="C3271" s="9" t="s">
        <v>556</v>
      </c>
      <c r="D3271" s="9" t="s">
        <v>222</v>
      </c>
      <c r="E3271" s="9" t="s">
        <v>227</v>
      </c>
      <c r="F3271" s="9" t="s">
        <v>5</v>
      </c>
      <c r="G3271" s="9" t="s">
        <v>350</v>
      </c>
      <c r="H3271" s="9" t="s">
        <v>557</v>
      </c>
      <c r="I3271" s="9">
        <v>15</v>
      </c>
      <c r="J3271" s="9" t="s">
        <v>52</v>
      </c>
      <c r="L3271" s="9" t="s">
        <v>50</v>
      </c>
      <c r="M3271" s="9">
        <v>107510</v>
      </c>
      <c r="N3271" s="17" t="str">
        <f t="shared" si="311"/>
        <v>21_105-110</v>
      </c>
      <c r="O3271" s="17" t="str">
        <f t="shared" si="312"/>
        <v>10_100-110</v>
      </c>
      <c r="P3271" s="17" t="str">
        <f t="shared" si="313"/>
        <v>08_80&gt;</v>
      </c>
      <c r="Q3271" s="9" t="s">
        <v>1076</v>
      </c>
      <c r="R3271" s="9" t="s">
        <v>1137</v>
      </c>
      <c r="S3271" s="9">
        <f t="shared" si="315"/>
        <v>3762850</v>
      </c>
      <c r="T3271" s="9">
        <f t="shared" si="314"/>
        <v>50987</v>
      </c>
    </row>
    <row r="3272" spans="1:20" ht="14.45" x14ac:dyDescent="0.3">
      <c r="A3272" s="9">
        <v>386</v>
      </c>
      <c r="B3272" s="9" t="s">
        <v>15</v>
      </c>
      <c r="C3272" s="9" t="s">
        <v>373</v>
      </c>
      <c r="D3272" s="9" t="s">
        <v>228</v>
      </c>
      <c r="E3272" s="9" t="s">
        <v>227</v>
      </c>
      <c r="F3272" s="9" t="s">
        <v>5</v>
      </c>
      <c r="G3272" s="9" t="s">
        <v>169</v>
      </c>
      <c r="H3272" s="9" t="s">
        <v>2</v>
      </c>
      <c r="I3272" s="9">
        <v>14</v>
      </c>
      <c r="J3272" s="9" t="s">
        <v>52</v>
      </c>
      <c r="K3272" s="9" t="s">
        <v>7</v>
      </c>
      <c r="L3272" s="9" t="s">
        <v>50</v>
      </c>
      <c r="M3272" s="9">
        <v>146915</v>
      </c>
      <c r="N3272" s="17" t="str">
        <f t="shared" si="311"/>
        <v>29_145-150</v>
      </c>
      <c r="O3272" s="17" t="str">
        <f t="shared" si="312"/>
        <v>14_140-150</v>
      </c>
      <c r="P3272" s="17" t="str">
        <f t="shared" si="313"/>
        <v>08_80&gt;</v>
      </c>
      <c r="Q3272" s="9" t="s">
        <v>1076</v>
      </c>
      <c r="R3272" s="9" t="s">
        <v>1137</v>
      </c>
      <c r="S3272" s="9">
        <f t="shared" si="315"/>
        <v>56709190</v>
      </c>
      <c r="T3272" s="9">
        <f t="shared" si="314"/>
        <v>768417</v>
      </c>
    </row>
    <row r="3273" spans="1:20" x14ac:dyDescent="0.25">
      <c r="A3273" s="9">
        <v>161</v>
      </c>
      <c r="B3273" s="9" t="s">
        <v>15</v>
      </c>
      <c r="C3273" s="9" t="s">
        <v>991</v>
      </c>
      <c r="D3273" s="9" t="s">
        <v>228</v>
      </c>
      <c r="E3273" s="9" t="s">
        <v>227</v>
      </c>
      <c r="F3273" s="9" t="s">
        <v>5</v>
      </c>
      <c r="G3273" s="9" t="s">
        <v>518</v>
      </c>
      <c r="H3273" s="9" t="s">
        <v>2</v>
      </c>
      <c r="I3273" s="9">
        <v>14</v>
      </c>
      <c r="J3273" s="9" t="s">
        <v>992</v>
      </c>
      <c r="L3273" s="9" t="s">
        <v>50</v>
      </c>
      <c r="M3273" s="9">
        <v>137080</v>
      </c>
      <c r="N3273" s="17" t="str">
        <f t="shared" si="311"/>
        <v>27_135-140</v>
      </c>
      <c r="O3273" s="17" t="str">
        <f t="shared" si="312"/>
        <v>13_130-140</v>
      </c>
      <c r="P3273" s="17" t="str">
        <f t="shared" si="313"/>
        <v>08_80&gt;</v>
      </c>
      <c r="Q3273" s="9" t="s">
        <v>1076</v>
      </c>
      <c r="R3273" s="9" t="s">
        <v>1137</v>
      </c>
      <c r="S3273" s="9">
        <f t="shared" si="315"/>
        <v>22069880</v>
      </c>
      <c r="T3273" s="9">
        <f t="shared" si="314"/>
        <v>299050</v>
      </c>
    </row>
    <row r="3274" spans="1:20" ht="14.45" x14ac:dyDescent="0.3">
      <c r="A3274" s="9">
        <v>15</v>
      </c>
      <c r="B3274" s="9" t="s">
        <v>15</v>
      </c>
      <c r="C3274" s="9" t="s">
        <v>558</v>
      </c>
      <c r="D3274" s="9" t="s">
        <v>225</v>
      </c>
      <c r="E3274" s="9" t="s">
        <v>227</v>
      </c>
      <c r="F3274" s="9" t="s">
        <v>5</v>
      </c>
      <c r="G3274" s="9" t="s">
        <v>350</v>
      </c>
      <c r="H3274" s="9" t="s">
        <v>112</v>
      </c>
      <c r="I3274" s="9">
        <v>15</v>
      </c>
      <c r="J3274" s="9" t="s">
        <v>52</v>
      </c>
      <c r="L3274" s="9" t="s">
        <v>50</v>
      </c>
      <c r="M3274" s="9">
        <v>190955</v>
      </c>
      <c r="N3274" s="17" t="str">
        <f t="shared" si="311"/>
        <v>38_190-195</v>
      </c>
      <c r="O3274" s="17" t="str">
        <f t="shared" si="312"/>
        <v>19_190-200</v>
      </c>
      <c r="P3274" s="17" t="str">
        <f t="shared" si="313"/>
        <v>08_80&gt;</v>
      </c>
      <c r="Q3274" s="9" t="s">
        <v>1076</v>
      </c>
      <c r="R3274" s="9" t="s">
        <v>1137</v>
      </c>
      <c r="S3274" s="9">
        <f t="shared" si="315"/>
        <v>2864325</v>
      </c>
      <c r="T3274" s="9">
        <f t="shared" si="314"/>
        <v>38812</v>
      </c>
    </row>
    <row r="3275" spans="1:20" ht="14.45" x14ac:dyDescent="0.3">
      <c r="A3275" s="9">
        <v>55</v>
      </c>
      <c r="B3275" s="9" t="s">
        <v>15</v>
      </c>
      <c r="C3275" s="9" t="s">
        <v>765</v>
      </c>
      <c r="D3275" s="9" t="s">
        <v>228</v>
      </c>
      <c r="E3275" s="9" t="s">
        <v>227</v>
      </c>
      <c r="F3275" s="9" t="s">
        <v>5</v>
      </c>
      <c r="G3275" s="9" t="s">
        <v>518</v>
      </c>
      <c r="H3275" s="9" t="s">
        <v>2</v>
      </c>
      <c r="I3275" s="9">
        <v>13</v>
      </c>
      <c r="J3275" s="9" t="s">
        <v>766</v>
      </c>
      <c r="K3275" s="9" t="s">
        <v>7</v>
      </c>
      <c r="L3275" s="9" t="s">
        <v>50</v>
      </c>
      <c r="M3275" s="9">
        <v>161891</v>
      </c>
      <c r="N3275" s="17" t="str">
        <f t="shared" si="311"/>
        <v>32_160-165</v>
      </c>
      <c r="O3275" s="17" t="str">
        <f t="shared" si="312"/>
        <v>16_160-170</v>
      </c>
      <c r="P3275" s="17" t="str">
        <f t="shared" si="313"/>
        <v>08_80&gt;</v>
      </c>
      <c r="Q3275" s="9" t="s">
        <v>1076</v>
      </c>
      <c r="R3275" s="9" t="s">
        <v>1137</v>
      </c>
      <c r="S3275" s="9">
        <f t="shared" si="315"/>
        <v>8904005</v>
      </c>
      <c r="T3275" s="9">
        <f t="shared" si="314"/>
        <v>120650</v>
      </c>
    </row>
    <row r="3276" spans="1:20" ht="14.45" x14ac:dyDescent="0.3">
      <c r="A3276" s="9">
        <v>16</v>
      </c>
      <c r="B3276" s="9" t="s">
        <v>15</v>
      </c>
      <c r="C3276" s="9" t="s">
        <v>955</v>
      </c>
      <c r="D3276" s="9" t="s">
        <v>228</v>
      </c>
      <c r="E3276" s="9" t="s">
        <v>227</v>
      </c>
      <c r="F3276" s="9" t="s">
        <v>5</v>
      </c>
      <c r="G3276" s="9" t="s">
        <v>518</v>
      </c>
      <c r="H3276" s="9" t="s">
        <v>2</v>
      </c>
      <c r="I3276" s="9">
        <v>13</v>
      </c>
      <c r="J3276" s="9" t="s">
        <v>808</v>
      </c>
      <c r="K3276" s="9" t="s">
        <v>7</v>
      </c>
      <c r="L3276" s="9" t="s">
        <v>50</v>
      </c>
      <c r="M3276" s="9">
        <v>214571</v>
      </c>
      <c r="N3276" s="17" t="str">
        <f t="shared" si="311"/>
        <v>42_210-215</v>
      </c>
      <c r="O3276" s="17" t="str">
        <f t="shared" si="312"/>
        <v>21_210-220</v>
      </c>
      <c r="P3276" s="17" t="str">
        <f t="shared" si="313"/>
        <v>08_80&gt;</v>
      </c>
      <c r="Q3276" s="9" t="s">
        <v>1076</v>
      </c>
      <c r="R3276" s="9" t="s">
        <v>1137</v>
      </c>
      <c r="S3276" s="9">
        <f t="shared" si="315"/>
        <v>3433136</v>
      </c>
      <c r="T3276" s="9">
        <f t="shared" si="314"/>
        <v>46519</v>
      </c>
    </row>
    <row r="3277" spans="1:20" ht="14.45" x14ac:dyDescent="0.3">
      <c r="A3277" s="9">
        <v>89</v>
      </c>
      <c r="B3277" s="9" t="s">
        <v>15</v>
      </c>
      <c r="C3277" s="9" t="s">
        <v>424</v>
      </c>
      <c r="D3277" s="9" t="s">
        <v>228</v>
      </c>
      <c r="E3277" s="9" t="s">
        <v>227</v>
      </c>
      <c r="F3277" s="9" t="s">
        <v>5</v>
      </c>
      <c r="G3277" s="9" t="s">
        <v>169</v>
      </c>
      <c r="H3277" s="9" t="s">
        <v>2</v>
      </c>
      <c r="I3277" s="9">
        <v>14</v>
      </c>
      <c r="J3277" s="9" t="s">
        <v>763</v>
      </c>
      <c r="K3277" s="9" t="s">
        <v>7</v>
      </c>
      <c r="L3277" s="9" t="s">
        <v>50</v>
      </c>
      <c r="M3277" s="9">
        <v>163146</v>
      </c>
      <c r="N3277" s="17" t="str">
        <f t="shared" si="311"/>
        <v>32_160-165</v>
      </c>
      <c r="O3277" s="17" t="str">
        <f t="shared" si="312"/>
        <v>16_160-170</v>
      </c>
      <c r="P3277" s="17" t="str">
        <f t="shared" si="313"/>
        <v>08_80&gt;</v>
      </c>
      <c r="Q3277" s="9" t="s">
        <v>1076</v>
      </c>
      <c r="R3277" s="9" t="s">
        <v>1137</v>
      </c>
      <c r="S3277" s="9">
        <f t="shared" si="315"/>
        <v>14519994</v>
      </c>
      <c r="T3277" s="9">
        <f t="shared" si="314"/>
        <v>196748</v>
      </c>
    </row>
    <row r="3278" spans="1:20" ht="14.45" x14ac:dyDescent="0.3">
      <c r="A3278" s="9">
        <v>10</v>
      </c>
      <c r="B3278" s="9" t="s">
        <v>15</v>
      </c>
      <c r="C3278" s="9" t="s">
        <v>944</v>
      </c>
      <c r="D3278" s="9" t="s">
        <v>228</v>
      </c>
      <c r="E3278" s="9" t="s">
        <v>227</v>
      </c>
      <c r="F3278" s="9" t="s">
        <v>5</v>
      </c>
      <c r="G3278" s="9" t="s">
        <v>518</v>
      </c>
      <c r="H3278" s="9" t="s">
        <v>2</v>
      </c>
      <c r="I3278" s="9">
        <v>14</v>
      </c>
      <c r="J3278" s="9" t="s">
        <v>179</v>
      </c>
      <c r="K3278" s="9" t="s">
        <v>7</v>
      </c>
      <c r="L3278" s="9" t="s">
        <v>50</v>
      </c>
      <c r="M3278" s="9">
        <v>142190</v>
      </c>
      <c r="N3278" s="17" t="str">
        <f t="shared" si="311"/>
        <v>28_140-145</v>
      </c>
      <c r="O3278" s="17" t="str">
        <f t="shared" si="312"/>
        <v>14_140-150</v>
      </c>
      <c r="P3278" s="17" t="str">
        <f t="shared" si="313"/>
        <v>08_80&gt;</v>
      </c>
      <c r="Q3278" s="9" t="s">
        <v>1076</v>
      </c>
      <c r="R3278" s="9" t="s">
        <v>1137</v>
      </c>
      <c r="S3278" s="9">
        <f t="shared" si="315"/>
        <v>1421900</v>
      </c>
      <c r="T3278" s="9">
        <f t="shared" si="314"/>
        <v>19267</v>
      </c>
    </row>
    <row r="3279" spans="1:20" ht="14.45" x14ac:dyDescent="0.3">
      <c r="A3279" s="9">
        <v>23</v>
      </c>
      <c r="B3279" s="9" t="s">
        <v>15</v>
      </c>
      <c r="C3279" s="9" t="s">
        <v>500</v>
      </c>
      <c r="D3279" s="9" t="s">
        <v>228</v>
      </c>
      <c r="E3279" s="9" t="s">
        <v>227</v>
      </c>
      <c r="F3279" s="9" t="s">
        <v>1</v>
      </c>
      <c r="G3279" s="9" t="s">
        <v>303</v>
      </c>
      <c r="H3279" s="9" t="s">
        <v>2</v>
      </c>
      <c r="I3279" s="9">
        <v>13</v>
      </c>
      <c r="J3279" s="9" t="s">
        <v>8</v>
      </c>
      <c r="L3279" s="9" t="s">
        <v>50</v>
      </c>
      <c r="M3279" s="9">
        <v>95760</v>
      </c>
      <c r="N3279" s="17" t="str">
        <f t="shared" si="311"/>
        <v>19_95-100</v>
      </c>
      <c r="O3279" s="17" t="str">
        <f t="shared" si="312"/>
        <v>9_90-100</v>
      </c>
      <c r="P3279" s="17" t="str">
        <f t="shared" si="313"/>
        <v>08_80&gt;</v>
      </c>
      <c r="Q3279" s="9" t="s">
        <v>1076</v>
      </c>
      <c r="R3279" s="9" t="s">
        <v>1137</v>
      </c>
      <c r="S3279" s="9">
        <f t="shared" si="315"/>
        <v>2202480</v>
      </c>
      <c r="T3279" s="9">
        <f t="shared" si="314"/>
        <v>29844</v>
      </c>
    </row>
    <row r="3280" spans="1:20" ht="14.45" x14ac:dyDescent="0.3">
      <c r="A3280" s="9">
        <v>258</v>
      </c>
      <c r="B3280" s="9" t="s">
        <v>15</v>
      </c>
      <c r="C3280" s="9" t="s">
        <v>369</v>
      </c>
      <c r="D3280" s="9" t="s">
        <v>228</v>
      </c>
      <c r="E3280" s="9" t="s">
        <v>227</v>
      </c>
      <c r="F3280" s="9" t="s">
        <v>5</v>
      </c>
      <c r="G3280" s="9" t="s">
        <v>169</v>
      </c>
      <c r="H3280" s="9" t="s">
        <v>2</v>
      </c>
      <c r="I3280" s="9">
        <v>13</v>
      </c>
      <c r="J3280" s="9" t="s">
        <v>8</v>
      </c>
      <c r="L3280" s="9" t="s">
        <v>50</v>
      </c>
      <c r="M3280" s="9">
        <v>114507</v>
      </c>
      <c r="N3280" s="17" t="str">
        <f t="shared" si="311"/>
        <v>22_110-115</v>
      </c>
      <c r="O3280" s="17" t="str">
        <f t="shared" si="312"/>
        <v>11_110-120</v>
      </c>
      <c r="P3280" s="17" t="str">
        <f t="shared" si="313"/>
        <v>08_80&gt;</v>
      </c>
      <c r="Q3280" s="9" t="s">
        <v>1076</v>
      </c>
      <c r="R3280" s="9" t="s">
        <v>1137</v>
      </c>
      <c r="S3280" s="9">
        <f t="shared" si="315"/>
        <v>29542806</v>
      </c>
      <c r="T3280" s="9">
        <f t="shared" si="314"/>
        <v>400309</v>
      </c>
    </row>
    <row r="3281" spans="1:20" ht="14.45" x14ac:dyDescent="0.3">
      <c r="A3281" s="9">
        <v>23</v>
      </c>
      <c r="B3281" s="9" t="s">
        <v>15</v>
      </c>
      <c r="C3281" s="9" t="s">
        <v>468</v>
      </c>
      <c r="D3281" s="9" t="s">
        <v>228</v>
      </c>
      <c r="E3281" s="9" t="s">
        <v>227</v>
      </c>
      <c r="F3281" s="9" t="s">
        <v>5</v>
      </c>
      <c r="G3281" s="9" t="s">
        <v>169</v>
      </c>
      <c r="H3281" s="9" t="s">
        <v>2</v>
      </c>
      <c r="I3281" s="9">
        <v>13</v>
      </c>
      <c r="J3281" s="9" t="s">
        <v>8</v>
      </c>
      <c r="K3281" s="9" t="s">
        <v>7</v>
      </c>
      <c r="L3281" s="9" t="s">
        <v>50</v>
      </c>
      <c r="M3281" s="9">
        <v>143567</v>
      </c>
      <c r="N3281" s="17" t="str">
        <f t="shared" si="311"/>
        <v>28_140-145</v>
      </c>
      <c r="O3281" s="17" t="str">
        <f t="shared" si="312"/>
        <v>14_140-150</v>
      </c>
      <c r="P3281" s="17" t="str">
        <f t="shared" si="313"/>
        <v>08_80&gt;</v>
      </c>
      <c r="Q3281" s="9" t="s">
        <v>1076</v>
      </c>
      <c r="R3281" s="9" t="s">
        <v>1137</v>
      </c>
      <c r="S3281" s="9">
        <f t="shared" si="315"/>
        <v>3302041</v>
      </c>
      <c r="T3281" s="9">
        <f t="shared" si="314"/>
        <v>44743</v>
      </c>
    </row>
    <row r="3282" spans="1:20" ht="14.45" x14ac:dyDescent="0.3">
      <c r="A3282" s="9">
        <v>177</v>
      </c>
      <c r="B3282" s="9" t="s">
        <v>15</v>
      </c>
      <c r="C3282" s="9" t="s">
        <v>315</v>
      </c>
      <c r="D3282" s="9" t="s">
        <v>224</v>
      </c>
      <c r="E3282" s="9" t="s">
        <v>227</v>
      </c>
      <c r="F3282" s="9" t="s">
        <v>5</v>
      </c>
      <c r="G3282" s="9" t="s">
        <v>60</v>
      </c>
      <c r="H3282" s="9" t="s">
        <v>2</v>
      </c>
      <c r="I3282" s="9">
        <v>15</v>
      </c>
      <c r="J3282" s="9" t="s">
        <v>8</v>
      </c>
      <c r="L3282" s="9" t="s">
        <v>50</v>
      </c>
      <c r="M3282" s="9">
        <v>38567</v>
      </c>
      <c r="N3282" s="17" t="str">
        <f t="shared" si="311"/>
        <v>7_35-40</v>
      </c>
      <c r="O3282" s="17" t="str">
        <f t="shared" si="312"/>
        <v>3_30-40</v>
      </c>
      <c r="P3282" s="17" t="str">
        <f t="shared" si="313"/>
        <v>03_30-40</v>
      </c>
      <c r="Q3282" s="9" t="s">
        <v>1076</v>
      </c>
      <c r="R3282" s="9" t="s">
        <v>1137</v>
      </c>
      <c r="S3282" s="9">
        <f t="shared" si="315"/>
        <v>6826359</v>
      </c>
      <c r="T3282" s="9">
        <f t="shared" si="314"/>
        <v>92498</v>
      </c>
    </row>
    <row r="3283" spans="1:20" ht="14.45" x14ac:dyDescent="0.3">
      <c r="A3283" s="9">
        <v>47</v>
      </c>
      <c r="B3283" s="9" t="s">
        <v>15</v>
      </c>
      <c r="C3283" s="9" t="s">
        <v>1051</v>
      </c>
      <c r="D3283" s="9" t="s">
        <v>228</v>
      </c>
      <c r="E3283" s="9" t="s">
        <v>227</v>
      </c>
      <c r="F3283" s="9" t="s">
        <v>1</v>
      </c>
      <c r="G3283" s="9" t="s">
        <v>823</v>
      </c>
      <c r="H3283" s="9" t="s">
        <v>2</v>
      </c>
      <c r="I3283" s="9">
        <v>14</v>
      </c>
      <c r="J3283" s="9" t="s">
        <v>8</v>
      </c>
      <c r="L3283" s="9" t="s">
        <v>50</v>
      </c>
      <c r="M3283" s="9">
        <v>56480</v>
      </c>
      <c r="N3283" s="17" t="str">
        <f t="shared" si="311"/>
        <v>11_55-60</v>
      </c>
      <c r="O3283" s="17" t="str">
        <f t="shared" si="312"/>
        <v>5_50-60</v>
      </c>
      <c r="P3283" s="17" t="str">
        <f t="shared" si="313"/>
        <v>05_50-60</v>
      </c>
      <c r="Q3283" s="9" t="s">
        <v>1076</v>
      </c>
      <c r="R3283" s="9" t="s">
        <v>1137</v>
      </c>
      <c r="S3283" s="9">
        <f t="shared" si="315"/>
        <v>2654560</v>
      </c>
      <c r="T3283" s="9">
        <f t="shared" si="314"/>
        <v>35970</v>
      </c>
    </row>
    <row r="3284" spans="1:20" ht="14.45" x14ac:dyDescent="0.3">
      <c r="A3284" s="9">
        <v>200</v>
      </c>
      <c r="B3284" s="9" t="s">
        <v>15</v>
      </c>
      <c r="C3284" s="9" t="s">
        <v>1120</v>
      </c>
      <c r="D3284" s="9" t="s">
        <v>228</v>
      </c>
      <c r="E3284" s="9" t="s">
        <v>227</v>
      </c>
      <c r="F3284" s="9" t="s">
        <v>5</v>
      </c>
      <c r="G3284" s="9" t="s">
        <v>518</v>
      </c>
      <c r="H3284" s="9" t="s">
        <v>2</v>
      </c>
      <c r="I3284" s="9">
        <v>14</v>
      </c>
      <c r="J3284" s="9" t="s">
        <v>8</v>
      </c>
      <c r="L3284" s="9" t="s">
        <v>50</v>
      </c>
      <c r="M3284" s="9">
        <v>58113</v>
      </c>
      <c r="N3284" s="17" t="str">
        <f t="shared" si="311"/>
        <v>11_55-60</v>
      </c>
      <c r="O3284" s="17" t="str">
        <f t="shared" si="312"/>
        <v>5_50-60</v>
      </c>
      <c r="P3284" s="17" t="str">
        <f t="shared" si="313"/>
        <v>05_50-60</v>
      </c>
      <c r="Q3284" s="9" t="s">
        <v>1076</v>
      </c>
      <c r="R3284" s="9" t="s">
        <v>1137</v>
      </c>
      <c r="S3284" s="9">
        <f t="shared" si="315"/>
        <v>11622600</v>
      </c>
      <c r="T3284" s="9">
        <f t="shared" si="314"/>
        <v>157488</v>
      </c>
    </row>
    <row r="3285" spans="1:20" ht="14.45" x14ac:dyDescent="0.3">
      <c r="A3285" s="9">
        <v>422</v>
      </c>
      <c r="B3285" s="9" t="s">
        <v>15</v>
      </c>
      <c r="C3285" s="9" t="s">
        <v>316</v>
      </c>
      <c r="D3285" s="9" t="s">
        <v>224</v>
      </c>
      <c r="E3285" s="9" t="s">
        <v>227</v>
      </c>
      <c r="F3285" s="9" t="s">
        <v>1</v>
      </c>
      <c r="G3285" s="9" t="s">
        <v>59</v>
      </c>
      <c r="H3285" s="9" t="s">
        <v>2</v>
      </c>
      <c r="I3285" s="9">
        <v>15</v>
      </c>
      <c r="J3285" s="9" t="s">
        <v>8</v>
      </c>
      <c r="L3285" s="9" t="s">
        <v>50</v>
      </c>
      <c r="M3285" s="9">
        <v>28346</v>
      </c>
      <c r="N3285" s="17" t="str">
        <f t="shared" si="311"/>
        <v>5_25-30</v>
      </c>
      <c r="O3285" s="17" t="str">
        <f t="shared" si="312"/>
        <v>2_20-30</v>
      </c>
      <c r="P3285" s="17" t="str">
        <f t="shared" si="313"/>
        <v>02_20-30</v>
      </c>
      <c r="Q3285" s="9" t="s">
        <v>1076</v>
      </c>
      <c r="R3285" s="9" t="s">
        <v>1137</v>
      </c>
      <c r="S3285" s="9">
        <f t="shared" si="315"/>
        <v>11962012</v>
      </c>
      <c r="T3285" s="9">
        <f t="shared" si="314"/>
        <v>162087</v>
      </c>
    </row>
    <row r="3286" spans="1:20" ht="14.45" x14ac:dyDescent="0.3">
      <c r="A3286" s="9">
        <v>205</v>
      </c>
      <c r="B3286" s="9" t="s">
        <v>15</v>
      </c>
      <c r="C3286" s="9" t="s">
        <v>425</v>
      </c>
      <c r="D3286" s="9" t="s">
        <v>228</v>
      </c>
      <c r="E3286" s="9" t="s">
        <v>227</v>
      </c>
      <c r="F3286" s="9" t="s">
        <v>1</v>
      </c>
      <c r="G3286" s="9" t="s">
        <v>97</v>
      </c>
      <c r="H3286" s="9" t="s">
        <v>2</v>
      </c>
      <c r="I3286" s="9">
        <v>14</v>
      </c>
      <c r="J3286" s="9" t="s">
        <v>8</v>
      </c>
      <c r="L3286" s="9" t="s">
        <v>50</v>
      </c>
      <c r="M3286" s="9">
        <v>34506</v>
      </c>
      <c r="N3286" s="17" t="str">
        <f t="shared" si="311"/>
        <v>6_30-35</v>
      </c>
      <c r="O3286" s="17" t="str">
        <f t="shared" si="312"/>
        <v>3_30-40</v>
      </c>
      <c r="P3286" s="17" t="str">
        <f t="shared" si="313"/>
        <v>03_30-40</v>
      </c>
      <c r="Q3286" s="9" t="s">
        <v>1076</v>
      </c>
      <c r="R3286" s="9" t="s">
        <v>1137</v>
      </c>
      <c r="S3286" s="9">
        <f t="shared" si="315"/>
        <v>7073730</v>
      </c>
      <c r="T3286" s="9">
        <f t="shared" si="314"/>
        <v>95850</v>
      </c>
    </row>
    <row r="3287" spans="1:20" ht="14.45" x14ac:dyDescent="0.3">
      <c r="A3287" s="9">
        <v>688</v>
      </c>
      <c r="B3287" s="9" t="s">
        <v>15</v>
      </c>
      <c r="C3287" s="9" t="s">
        <v>767</v>
      </c>
      <c r="D3287" s="9" t="s">
        <v>228</v>
      </c>
      <c r="E3287" s="9" t="s">
        <v>227</v>
      </c>
      <c r="F3287" s="9" t="s">
        <v>5</v>
      </c>
      <c r="G3287" s="9" t="s">
        <v>76</v>
      </c>
      <c r="H3287" s="9" t="s">
        <v>2</v>
      </c>
      <c r="I3287" s="9">
        <v>14</v>
      </c>
      <c r="J3287" s="9" t="s">
        <v>8</v>
      </c>
      <c r="L3287" s="9" t="s">
        <v>46</v>
      </c>
      <c r="M3287" s="9">
        <v>24610</v>
      </c>
      <c r="N3287" s="17" t="str">
        <f t="shared" si="311"/>
        <v>4_20-25</v>
      </c>
      <c r="O3287" s="17" t="str">
        <f t="shared" si="312"/>
        <v>2_20-30</v>
      </c>
      <c r="P3287" s="17" t="str">
        <f t="shared" si="313"/>
        <v>02_20-30</v>
      </c>
      <c r="Q3287" s="9" t="s">
        <v>1076</v>
      </c>
      <c r="R3287" s="9" t="s">
        <v>1137</v>
      </c>
      <c r="S3287" s="9">
        <f t="shared" si="315"/>
        <v>16931680</v>
      </c>
      <c r="T3287" s="9">
        <f t="shared" si="314"/>
        <v>229427</v>
      </c>
    </row>
    <row r="3288" spans="1:20" ht="14.45" x14ac:dyDescent="0.3">
      <c r="A3288" s="9">
        <v>11</v>
      </c>
      <c r="B3288" s="9" t="s">
        <v>15</v>
      </c>
      <c r="C3288" s="9" t="s">
        <v>320</v>
      </c>
      <c r="D3288" s="9" t="s">
        <v>228</v>
      </c>
      <c r="E3288" s="9" t="s">
        <v>227</v>
      </c>
      <c r="F3288" s="9" t="s">
        <v>5</v>
      </c>
      <c r="G3288" s="9" t="s">
        <v>182</v>
      </c>
      <c r="H3288" s="9" t="s">
        <v>2</v>
      </c>
      <c r="I3288" s="9">
        <v>14</v>
      </c>
      <c r="J3288" s="9" t="s">
        <v>8</v>
      </c>
      <c r="L3288" s="9" t="s">
        <v>50</v>
      </c>
      <c r="M3288" s="9">
        <v>47604</v>
      </c>
      <c r="N3288" s="17" t="str">
        <f t="shared" si="311"/>
        <v>9_45-50</v>
      </c>
      <c r="O3288" s="17" t="str">
        <f t="shared" si="312"/>
        <v>4_40-50</v>
      </c>
      <c r="P3288" s="17" t="str">
        <f t="shared" si="313"/>
        <v>04_40-50</v>
      </c>
      <c r="Q3288" s="9" t="s">
        <v>1076</v>
      </c>
      <c r="R3288" s="9" t="s">
        <v>1137</v>
      </c>
      <c r="S3288" s="9">
        <f t="shared" si="315"/>
        <v>523644</v>
      </c>
      <c r="T3288" s="9">
        <f t="shared" si="314"/>
        <v>7095</v>
      </c>
    </row>
    <row r="3289" spans="1:20" ht="14.45" x14ac:dyDescent="0.3">
      <c r="A3289" s="9">
        <v>62</v>
      </c>
      <c r="B3289" s="9" t="s">
        <v>15</v>
      </c>
      <c r="C3289" s="9" t="s">
        <v>1121</v>
      </c>
      <c r="D3289" s="9" t="s">
        <v>224</v>
      </c>
      <c r="E3289" s="9" t="s">
        <v>227</v>
      </c>
      <c r="F3289" s="9" t="s">
        <v>5</v>
      </c>
      <c r="G3289" s="9" t="s">
        <v>518</v>
      </c>
      <c r="H3289" s="9" t="s">
        <v>2</v>
      </c>
      <c r="I3289" s="9">
        <v>15</v>
      </c>
      <c r="J3289" s="9" t="s">
        <v>8</v>
      </c>
      <c r="L3289" s="9" t="s">
        <v>50</v>
      </c>
      <c r="M3289" s="9">
        <v>53190</v>
      </c>
      <c r="N3289" s="17" t="str">
        <f t="shared" si="311"/>
        <v>10_50-55</v>
      </c>
      <c r="O3289" s="17" t="str">
        <f t="shared" si="312"/>
        <v>5_50-60</v>
      </c>
      <c r="P3289" s="17" t="str">
        <f t="shared" si="313"/>
        <v>05_50-60</v>
      </c>
      <c r="Q3289" s="9" t="s">
        <v>1076</v>
      </c>
      <c r="R3289" s="9" t="s">
        <v>1137</v>
      </c>
      <c r="S3289" s="9">
        <f t="shared" si="315"/>
        <v>3297780</v>
      </c>
      <c r="T3289" s="9">
        <f t="shared" si="314"/>
        <v>44685</v>
      </c>
    </row>
    <row r="3290" spans="1:20" ht="14.45" x14ac:dyDescent="0.3">
      <c r="A3290" s="9">
        <v>111</v>
      </c>
      <c r="B3290" s="9" t="s">
        <v>15</v>
      </c>
      <c r="C3290" s="9" t="s">
        <v>318</v>
      </c>
      <c r="D3290" s="9" t="s">
        <v>224</v>
      </c>
      <c r="E3290" s="9" t="s">
        <v>227</v>
      </c>
      <c r="F3290" s="9" t="s">
        <v>1</v>
      </c>
      <c r="G3290" s="9" t="s">
        <v>97</v>
      </c>
      <c r="H3290" s="9" t="s">
        <v>2</v>
      </c>
      <c r="I3290" s="9">
        <v>15</v>
      </c>
      <c r="J3290" s="9" t="s">
        <v>8</v>
      </c>
      <c r="L3290" s="9" t="s">
        <v>50</v>
      </c>
      <c r="M3290" s="9">
        <v>40299</v>
      </c>
      <c r="N3290" s="17" t="str">
        <f t="shared" si="311"/>
        <v>8_40-45</v>
      </c>
      <c r="O3290" s="17" t="str">
        <f t="shared" si="312"/>
        <v>4_40-50</v>
      </c>
      <c r="P3290" s="17" t="str">
        <f t="shared" si="313"/>
        <v>04_40-50</v>
      </c>
      <c r="Q3290" s="9" t="s">
        <v>1076</v>
      </c>
      <c r="R3290" s="9" t="s">
        <v>1137</v>
      </c>
      <c r="S3290" s="9">
        <f t="shared" si="315"/>
        <v>4473189</v>
      </c>
      <c r="T3290" s="9">
        <f t="shared" si="314"/>
        <v>60612</v>
      </c>
    </row>
    <row r="3291" spans="1:20" ht="14.45" x14ac:dyDescent="0.3">
      <c r="A3291" s="9">
        <v>331</v>
      </c>
      <c r="B3291" s="9" t="s">
        <v>15</v>
      </c>
      <c r="C3291" s="9" t="s">
        <v>1122</v>
      </c>
      <c r="D3291" s="9" t="s">
        <v>224</v>
      </c>
      <c r="E3291" s="9" t="s">
        <v>227</v>
      </c>
      <c r="F3291" s="9" t="s">
        <v>1</v>
      </c>
      <c r="G3291" s="9" t="s">
        <v>823</v>
      </c>
      <c r="H3291" s="9" t="s">
        <v>2</v>
      </c>
      <c r="I3291" s="9">
        <v>15</v>
      </c>
      <c r="J3291" s="9" t="s">
        <v>8</v>
      </c>
      <c r="L3291" s="9" t="s">
        <v>50</v>
      </c>
      <c r="M3291" s="9">
        <v>56120</v>
      </c>
      <c r="N3291" s="17" t="str">
        <f t="shared" si="311"/>
        <v>11_55-60</v>
      </c>
      <c r="O3291" s="17" t="str">
        <f t="shared" si="312"/>
        <v>5_50-60</v>
      </c>
      <c r="P3291" s="17" t="str">
        <f t="shared" si="313"/>
        <v>05_50-60</v>
      </c>
      <c r="Q3291" s="9" t="s">
        <v>1076</v>
      </c>
      <c r="R3291" s="9" t="s">
        <v>1137</v>
      </c>
      <c r="S3291" s="9">
        <f t="shared" si="315"/>
        <v>18575720</v>
      </c>
      <c r="T3291" s="9">
        <f t="shared" si="314"/>
        <v>251704</v>
      </c>
    </row>
    <row r="3292" spans="1:20" ht="14.45" x14ac:dyDescent="0.3">
      <c r="A3292" s="9">
        <v>1766</v>
      </c>
      <c r="B3292" s="9" t="s">
        <v>15</v>
      </c>
      <c r="C3292" s="9" t="s">
        <v>426</v>
      </c>
      <c r="D3292" s="9" t="s">
        <v>224</v>
      </c>
      <c r="E3292" s="9" t="s">
        <v>227</v>
      </c>
      <c r="F3292" s="9" t="s">
        <v>1</v>
      </c>
      <c r="G3292" s="9" t="s">
        <v>97</v>
      </c>
      <c r="H3292" s="9" t="s">
        <v>2</v>
      </c>
      <c r="I3292" s="9">
        <v>15</v>
      </c>
      <c r="J3292" s="9" t="s">
        <v>8</v>
      </c>
      <c r="L3292" s="9" t="s">
        <v>50</v>
      </c>
      <c r="M3292" s="9">
        <v>39160</v>
      </c>
      <c r="N3292" s="17" t="str">
        <f t="shared" si="311"/>
        <v>7_35-40</v>
      </c>
      <c r="O3292" s="17" t="str">
        <f t="shared" si="312"/>
        <v>3_30-40</v>
      </c>
      <c r="P3292" s="17" t="str">
        <f t="shared" si="313"/>
        <v>03_30-40</v>
      </c>
      <c r="Q3292" s="9" t="s">
        <v>1076</v>
      </c>
      <c r="R3292" s="9" t="s">
        <v>1137</v>
      </c>
      <c r="S3292" s="9">
        <f t="shared" si="315"/>
        <v>69156560</v>
      </c>
      <c r="T3292" s="9">
        <f t="shared" si="314"/>
        <v>937081</v>
      </c>
    </row>
    <row r="3293" spans="1:20" ht="14.45" x14ac:dyDescent="0.3">
      <c r="A3293" s="9">
        <v>2948</v>
      </c>
      <c r="B3293" s="9" t="s">
        <v>15</v>
      </c>
      <c r="C3293" s="9" t="s">
        <v>1123</v>
      </c>
      <c r="D3293" s="9" t="s">
        <v>224</v>
      </c>
      <c r="E3293" s="9" t="s">
        <v>227</v>
      </c>
      <c r="F3293" s="9" t="s">
        <v>5</v>
      </c>
      <c r="G3293" s="9" t="s">
        <v>76</v>
      </c>
      <c r="H3293" s="9" t="s">
        <v>2</v>
      </c>
      <c r="I3293" s="9">
        <v>15</v>
      </c>
      <c r="J3293" s="9" t="s">
        <v>8</v>
      </c>
      <c r="L3293" s="9" t="s">
        <v>46</v>
      </c>
      <c r="M3293" s="9">
        <v>31450</v>
      </c>
      <c r="N3293" s="17" t="str">
        <f t="shared" si="311"/>
        <v>6_30-35</v>
      </c>
      <c r="O3293" s="17" t="str">
        <f t="shared" si="312"/>
        <v>3_30-40</v>
      </c>
      <c r="P3293" s="17" t="str">
        <f t="shared" si="313"/>
        <v>03_30-40</v>
      </c>
      <c r="Q3293" s="9" t="s">
        <v>1076</v>
      </c>
      <c r="R3293" s="9" t="s">
        <v>1137</v>
      </c>
      <c r="S3293" s="9">
        <f t="shared" si="315"/>
        <v>92714600</v>
      </c>
      <c r="T3293" s="9">
        <f t="shared" si="314"/>
        <v>1256295</v>
      </c>
    </row>
    <row r="3294" spans="1:20" ht="14.45" x14ac:dyDescent="0.3">
      <c r="A3294" s="9">
        <v>77</v>
      </c>
      <c r="B3294" s="9" t="s">
        <v>15</v>
      </c>
      <c r="C3294" s="9" t="s">
        <v>319</v>
      </c>
      <c r="D3294" s="9" t="s">
        <v>224</v>
      </c>
      <c r="E3294" s="9" t="s">
        <v>227</v>
      </c>
      <c r="F3294" s="9" t="s">
        <v>5</v>
      </c>
      <c r="G3294" s="9" t="s">
        <v>182</v>
      </c>
      <c r="H3294" s="9" t="s">
        <v>2</v>
      </c>
      <c r="I3294" s="9">
        <v>15</v>
      </c>
      <c r="J3294" s="9" t="s">
        <v>8</v>
      </c>
      <c r="L3294" s="9" t="s">
        <v>50</v>
      </c>
      <c r="M3294" s="9">
        <v>48242</v>
      </c>
      <c r="N3294" s="17" t="str">
        <f t="shared" si="311"/>
        <v>9_45-50</v>
      </c>
      <c r="O3294" s="17" t="str">
        <f t="shared" si="312"/>
        <v>4_40-50</v>
      </c>
      <c r="P3294" s="17" t="str">
        <f t="shared" si="313"/>
        <v>04_40-50</v>
      </c>
      <c r="Q3294" s="9" t="s">
        <v>1076</v>
      </c>
      <c r="R3294" s="9" t="s">
        <v>1137</v>
      </c>
      <c r="S3294" s="9">
        <f t="shared" si="315"/>
        <v>3714634</v>
      </c>
      <c r="T3294" s="9">
        <f t="shared" si="314"/>
        <v>50334</v>
      </c>
    </row>
    <row r="3295" spans="1:20" ht="14.45" x14ac:dyDescent="0.3">
      <c r="A3295" s="9">
        <v>657</v>
      </c>
      <c r="B3295" s="9" t="s">
        <v>15</v>
      </c>
      <c r="C3295" s="9" t="s">
        <v>1124</v>
      </c>
      <c r="D3295" s="9" t="s">
        <v>224</v>
      </c>
      <c r="E3295" s="9" t="s">
        <v>227</v>
      </c>
      <c r="F3295" s="9" t="s">
        <v>5</v>
      </c>
      <c r="G3295" s="9" t="s">
        <v>169</v>
      </c>
      <c r="H3295" s="9" t="s">
        <v>2</v>
      </c>
      <c r="I3295" s="9">
        <v>15</v>
      </c>
      <c r="J3295" s="9" t="s">
        <v>8</v>
      </c>
      <c r="L3295" s="9" t="s">
        <v>50</v>
      </c>
      <c r="M3295" s="9">
        <v>41200</v>
      </c>
      <c r="N3295" s="17" t="str">
        <f t="shared" si="311"/>
        <v>8_40-45</v>
      </c>
      <c r="O3295" s="17" t="str">
        <f t="shared" si="312"/>
        <v>4_40-50</v>
      </c>
      <c r="P3295" s="17" t="str">
        <f t="shared" si="313"/>
        <v>04_40-50</v>
      </c>
      <c r="Q3295" s="9" t="s">
        <v>1076</v>
      </c>
      <c r="R3295" s="9" t="s">
        <v>1137</v>
      </c>
      <c r="S3295" s="9">
        <f t="shared" si="315"/>
        <v>27068400</v>
      </c>
      <c r="T3295" s="9">
        <f t="shared" si="314"/>
        <v>366780</v>
      </c>
    </row>
    <row r="3296" spans="1:20" ht="14.45" x14ac:dyDescent="0.3">
      <c r="A3296" s="9">
        <v>278</v>
      </c>
      <c r="B3296" s="9" t="s">
        <v>15</v>
      </c>
      <c r="C3296" s="9" t="s">
        <v>605</v>
      </c>
      <c r="D3296" s="9" t="s">
        <v>222</v>
      </c>
      <c r="E3296" s="9" t="s">
        <v>227</v>
      </c>
      <c r="F3296" s="9" t="s">
        <v>5</v>
      </c>
      <c r="G3296" s="9" t="s">
        <v>182</v>
      </c>
      <c r="H3296" s="9" t="s">
        <v>367</v>
      </c>
      <c r="I3296" s="9">
        <v>17</v>
      </c>
      <c r="J3296" s="9" t="s">
        <v>8</v>
      </c>
      <c r="L3296" s="9" t="s">
        <v>50</v>
      </c>
      <c r="M3296" s="9">
        <v>59221</v>
      </c>
      <c r="N3296" s="17" t="str">
        <f t="shared" si="311"/>
        <v>11_55-60</v>
      </c>
      <c r="O3296" s="17" t="str">
        <f t="shared" si="312"/>
        <v>5_50-60</v>
      </c>
      <c r="P3296" s="17" t="str">
        <f t="shared" si="313"/>
        <v>05_50-60</v>
      </c>
      <c r="Q3296" s="9" t="s">
        <v>1076</v>
      </c>
      <c r="R3296" s="9" t="s">
        <v>1137</v>
      </c>
      <c r="S3296" s="9">
        <f t="shared" si="315"/>
        <v>16463438</v>
      </c>
      <c r="T3296" s="9">
        <f t="shared" si="314"/>
        <v>223082</v>
      </c>
    </row>
    <row r="3297" spans="1:20" ht="14.45" x14ac:dyDescent="0.3">
      <c r="A3297" s="9">
        <v>13</v>
      </c>
      <c r="B3297" s="9" t="s">
        <v>15</v>
      </c>
      <c r="C3297" s="9" t="s">
        <v>317</v>
      </c>
      <c r="D3297" s="9" t="s">
        <v>224</v>
      </c>
      <c r="E3297" s="9" t="s">
        <v>227</v>
      </c>
      <c r="F3297" s="9" t="s">
        <v>5</v>
      </c>
      <c r="G3297" s="9" t="s">
        <v>93</v>
      </c>
      <c r="H3297" s="9" t="s">
        <v>2</v>
      </c>
      <c r="I3297" s="9">
        <v>17</v>
      </c>
      <c r="J3297" s="9" t="s">
        <v>8</v>
      </c>
      <c r="L3297" s="9" t="s">
        <v>50</v>
      </c>
      <c r="M3297" s="9">
        <v>81627</v>
      </c>
      <c r="N3297" s="17" t="str">
        <f t="shared" si="311"/>
        <v>16_80-85</v>
      </c>
      <c r="O3297" s="17" t="str">
        <f t="shared" si="312"/>
        <v>8_80-90</v>
      </c>
      <c r="P3297" s="17" t="str">
        <f t="shared" si="313"/>
        <v>08_80&gt;</v>
      </c>
      <c r="Q3297" s="9" t="s">
        <v>1076</v>
      </c>
      <c r="R3297" s="9" t="s">
        <v>1137</v>
      </c>
      <c r="S3297" s="9">
        <f t="shared" si="315"/>
        <v>1061151</v>
      </c>
      <c r="T3297" s="9">
        <f t="shared" si="314"/>
        <v>14379</v>
      </c>
    </row>
    <row r="3298" spans="1:20" ht="14.45" x14ac:dyDescent="0.3">
      <c r="A3298" s="9">
        <v>148</v>
      </c>
      <c r="B3298" s="9" t="s">
        <v>15</v>
      </c>
      <c r="C3298" s="9" t="s">
        <v>606</v>
      </c>
      <c r="D3298" s="9" t="s">
        <v>228</v>
      </c>
      <c r="E3298" s="9" t="s">
        <v>223</v>
      </c>
      <c r="F3298" s="9" t="s">
        <v>5</v>
      </c>
      <c r="G3298" s="9" t="s">
        <v>518</v>
      </c>
      <c r="H3298" s="9" t="s">
        <v>2</v>
      </c>
      <c r="I3298" s="9">
        <v>14</v>
      </c>
      <c r="J3298" s="9" t="s">
        <v>8</v>
      </c>
      <c r="K3298" s="9" t="s">
        <v>7</v>
      </c>
      <c r="L3298" s="9" t="s">
        <v>50</v>
      </c>
      <c r="M3298" s="9">
        <v>95625</v>
      </c>
      <c r="N3298" s="17" t="str">
        <f t="shared" ref="N3298:N3361" si="316">CONCATENATE(ROUNDDOWN(M3298/5000,0),"_",ROUNDDOWN(M3298/5000,0)*5,"-",ROUNDUP((M3298+1)/5000,0)*5)</f>
        <v>19_95-100</v>
      </c>
      <c r="O3298" s="17" t="str">
        <f t="shared" ref="O3298:O3361" si="317">CONCATENATE(ROUNDDOWN(M3298/10000,0),"_",ROUNDDOWN(M3298/10000,0)*10,"-",ROUNDUP((M3298+1)/10000,0)*10)</f>
        <v>9_90-100</v>
      </c>
      <c r="P3298" s="17" t="str">
        <f t="shared" ref="P3298:P3361" si="318">IF(M3298&lt;20000,"01_&lt;20",IF(M3298&lt;80000,CONCATENATE(IF((ROUNDDOWN(M3298/10000,0)+1)&lt;10,0,),ROUNDDOWN(M3298/10000,0),"_",ROUNDDOWN(M3298/10000,0)*10,"-",ROUNDUP((M3298+1)/10000,0)*10),"08_80&gt;"))</f>
        <v>08_80&gt;</v>
      </c>
      <c r="Q3298" s="9" t="s">
        <v>1076</v>
      </c>
      <c r="R3298" s="9" t="s">
        <v>1137</v>
      </c>
      <c r="S3298" s="9">
        <f t="shared" si="315"/>
        <v>14152500</v>
      </c>
      <c r="T3298" s="9">
        <f t="shared" ref="T3298:T3361" si="319">ROUND(S3298/73.8,0)</f>
        <v>191768</v>
      </c>
    </row>
    <row r="3299" spans="1:20" ht="14.45" x14ac:dyDescent="0.3">
      <c r="A3299" s="9">
        <v>11</v>
      </c>
      <c r="B3299" s="9" t="s">
        <v>15</v>
      </c>
      <c r="C3299" s="9" t="s">
        <v>769</v>
      </c>
      <c r="D3299" s="9" t="s">
        <v>225</v>
      </c>
      <c r="E3299" s="9" t="s">
        <v>223</v>
      </c>
      <c r="F3299" s="9" t="s">
        <v>5</v>
      </c>
      <c r="G3299" s="9" t="s">
        <v>350</v>
      </c>
      <c r="H3299" s="9" t="s">
        <v>112</v>
      </c>
      <c r="I3299" s="9">
        <v>15</v>
      </c>
      <c r="J3299" s="9" t="s">
        <v>8</v>
      </c>
      <c r="K3299" s="9" t="s">
        <v>7</v>
      </c>
      <c r="L3299" s="9" t="s">
        <v>50</v>
      </c>
      <c r="M3299" s="9">
        <v>164480</v>
      </c>
      <c r="N3299" s="17" t="str">
        <f t="shared" si="316"/>
        <v>32_160-165</v>
      </c>
      <c r="O3299" s="17" t="str">
        <f t="shared" si="317"/>
        <v>16_160-170</v>
      </c>
      <c r="P3299" s="17" t="str">
        <f t="shared" si="318"/>
        <v>08_80&gt;</v>
      </c>
      <c r="Q3299" s="9" t="s">
        <v>1076</v>
      </c>
      <c r="R3299" s="9" t="s">
        <v>1137</v>
      </c>
      <c r="S3299" s="9">
        <f t="shared" si="315"/>
        <v>1809280</v>
      </c>
      <c r="T3299" s="9">
        <f t="shared" si="319"/>
        <v>24516</v>
      </c>
    </row>
    <row r="3300" spans="1:20" ht="14.45" x14ac:dyDescent="0.3">
      <c r="A3300" s="9">
        <v>14</v>
      </c>
      <c r="B3300" s="9" t="s">
        <v>15</v>
      </c>
      <c r="C3300" s="9" t="s">
        <v>626</v>
      </c>
      <c r="D3300" s="9" t="s">
        <v>228</v>
      </c>
      <c r="E3300" s="9" t="s">
        <v>223</v>
      </c>
      <c r="F3300" s="9" t="s">
        <v>5</v>
      </c>
      <c r="G3300" s="9" t="s">
        <v>518</v>
      </c>
      <c r="H3300" s="9" t="s">
        <v>2</v>
      </c>
      <c r="I3300" s="9">
        <v>14</v>
      </c>
      <c r="J3300" s="9" t="s">
        <v>55</v>
      </c>
      <c r="K3300" s="9" t="s">
        <v>7</v>
      </c>
      <c r="L3300" s="9" t="s">
        <v>50</v>
      </c>
      <c r="M3300" s="9">
        <v>174043</v>
      </c>
      <c r="N3300" s="17" t="str">
        <f t="shared" si="316"/>
        <v>34_170-175</v>
      </c>
      <c r="O3300" s="17" t="str">
        <f t="shared" si="317"/>
        <v>17_170-180</v>
      </c>
      <c r="P3300" s="17" t="str">
        <f t="shared" si="318"/>
        <v>08_80&gt;</v>
      </c>
      <c r="Q3300" s="9" t="s">
        <v>1076</v>
      </c>
      <c r="R3300" s="9" t="s">
        <v>1137</v>
      </c>
      <c r="S3300" s="9">
        <f t="shared" si="315"/>
        <v>2436602</v>
      </c>
      <c r="T3300" s="9">
        <f t="shared" si="319"/>
        <v>33016</v>
      </c>
    </row>
    <row r="3301" spans="1:20" ht="14.45" x14ac:dyDescent="0.3">
      <c r="A3301" s="9">
        <v>5</v>
      </c>
      <c r="B3301" s="9" t="s">
        <v>15</v>
      </c>
      <c r="C3301" s="9" t="s">
        <v>770</v>
      </c>
      <c r="D3301" s="9" t="s">
        <v>225</v>
      </c>
      <c r="E3301" s="9" t="s">
        <v>223</v>
      </c>
      <c r="F3301" s="9" t="s">
        <v>5</v>
      </c>
      <c r="G3301" s="9" t="s">
        <v>75</v>
      </c>
      <c r="H3301" s="9" t="s">
        <v>112</v>
      </c>
      <c r="I3301" s="9">
        <v>15</v>
      </c>
      <c r="J3301" s="9" t="s">
        <v>52</v>
      </c>
      <c r="K3301" s="9" t="s">
        <v>7</v>
      </c>
      <c r="L3301" s="9" t="s">
        <v>50</v>
      </c>
      <c r="M3301" s="9">
        <v>156417</v>
      </c>
      <c r="N3301" s="17" t="str">
        <f t="shared" si="316"/>
        <v>31_155-160</v>
      </c>
      <c r="O3301" s="17" t="str">
        <f t="shared" si="317"/>
        <v>15_150-160</v>
      </c>
      <c r="P3301" s="17" t="str">
        <f t="shared" si="318"/>
        <v>08_80&gt;</v>
      </c>
      <c r="Q3301" s="9" t="s">
        <v>1076</v>
      </c>
      <c r="R3301" s="9" t="s">
        <v>1137</v>
      </c>
      <c r="S3301" s="9">
        <f t="shared" si="315"/>
        <v>782085</v>
      </c>
      <c r="T3301" s="9">
        <f t="shared" si="319"/>
        <v>10597</v>
      </c>
    </row>
    <row r="3302" spans="1:20" ht="14.45" x14ac:dyDescent="0.3">
      <c r="A3302" s="9">
        <v>2</v>
      </c>
      <c r="B3302" s="9" t="s">
        <v>15</v>
      </c>
      <c r="C3302" s="9" t="s">
        <v>771</v>
      </c>
      <c r="D3302" s="9" t="s">
        <v>228</v>
      </c>
      <c r="E3302" s="9" t="s">
        <v>223</v>
      </c>
      <c r="F3302" s="9" t="s">
        <v>5</v>
      </c>
      <c r="G3302" s="9" t="s">
        <v>182</v>
      </c>
      <c r="H3302" s="9" t="s">
        <v>2</v>
      </c>
      <c r="I3302" s="9">
        <v>14</v>
      </c>
      <c r="J3302" s="9" t="s">
        <v>8</v>
      </c>
      <c r="K3302" s="9" t="s">
        <v>7</v>
      </c>
      <c r="L3302" s="9" t="s">
        <v>50</v>
      </c>
      <c r="M3302" s="9">
        <v>140825</v>
      </c>
      <c r="N3302" s="17" t="str">
        <f t="shared" si="316"/>
        <v>28_140-145</v>
      </c>
      <c r="O3302" s="17" t="str">
        <f t="shared" si="317"/>
        <v>14_140-150</v>
      </c>
      <c r="P3302" s="17" t="str">
        <f t="shared" si="318"/>
        <v>08_80&gt;</v>
      </c>
      <c r="Q3302" s="9" t="s">
        <v>1076</v>
      </c>
      <c r="R3302" s="9" t="s">
        <v>1137</v>
      </c>
      <c r="S3302" s="9">
        <f t="shared" si="315"/>
        <v>281650</v>
      </c>
      <c r="T3302" s="9">
        <f t="shared" si="319"/>
        <v>3816</v>
      </c>
    </row>
    <row r="3303" spans="1:20" ht="14.45" x14ac:dyDescent="0.3">
      <c r="A3303" s="9">
        <v>62</v>
      </c>
      <c r="B3303" s="9" t="s">
        <v>15</v>
      </c>
      <c r="C3303" s="9" t="s">
        <v>463</v>
      </c>
      <c r="D3303" s="9" t="s">
        <v>228</v>
      </c>
      <c r="E3303" s="9" t="s">
        <v>223</v>
      </c>
      <c r="F3303" s="9" t="s">
        <v>1</v>
      </c>
      <c r="G3303" s="9" t="s">
        <v>303</v>
      </c>
      <c r="H3303" s="9" t="s">
        <v>2</v>
      </c>
      <c r="I3303" s="9">
        <v>14</v>
      </c>
      <c r="J3303" s="9" t="s">
        <v>8</v>
      </c>
      <c r="K3303" s="9" t="s">
        <v>7</v>
      </c>
      <c r="L3303" s="9" t="s">
        <v>50</v>
      </c>
      <c r="M3303" s="9">
        <v>87848</v>
      </c>
      <c r="N3303" s="17" t="str">
        <f t="shared" si="316"/>
        <v>17_85-90</v>
      </c>
      <c r="O3303" s="17" t="str">
        <f t="shared" si="317"/>
        <v>8_80-90</v>
      </c>
      <c r="P3303" s="17" t="str">
        <f t="shared" si="318"/>
        <v>08_80&gt;</v>
      </c>
      <c r="Q3303" s="9" t="s">
        <v>1076</v>
      </c>
      <c r="R3303" s="9" t="s">
        <v>1137</v>
      </c>
      <c r="S3303" s="9">
        <f t="shared" si="315"/>
        <v>5446576</v>
      </c>
      <c r="T3303" s="9">
        <f t="shared" si="319"/>
        <v>73802</v>
      </c>
    </row>
    <row r="3304" spans="1:20" ht="14.45" x14ac:dyDescent="0.3">
      <c r="A3304" s="9">
        <v>25</v>
      </c>
      <c r="B3304" s="9" t="s">
        <v>15</v>
      </c>
      <c r="C3304" s="9" t="s">
        <v>499</v>
      </c>
      <c r="D3304" s="9" t="s">
        <v>228</v>
      </c>
      <c r="E3304" s="9" t="s">
        <v>223</v>
      </c>
      <c r="F3304" s="9" t="s">
        <v>5</v>
      </c>
      <c r="G3304" s="9" t="s">
        <v>182</v>
      </c>
      <c r="H3304" s="9" t="s">
        <v>2</v>
      </c>
      <c r="I3304" s="9">
        <v>14</v>
      </c>
      <c r="J3304" s="9" t="s">
        <v>8</v>
      </c>
      <c r="K3304" s="9" t="s">
        <v>7</v>
      </c>
      <c r="L3304" s="9" t="s">
        <v>50</v>
      </c>
      <c r="M3304" s="9">
        <v>85572</v>
      </c>
      <c r="N3304" s="17" t="str">
        <f t="shared" si="316"/>
        <v>17_85-90</v>
      </c>
      <c r="O3304" s="17" t="str">
        <f t="shared" si="317"/>
        <v>8_80-90</v>
      </c>
      <c r="P3304" s="17" t="str">
        <f t="shared" si="318"/>
        <v>08_80&gt;</v>
      </c>
      <c r="Q3304" s="9" t="s">
        <v>1076</v>
      </c>
      <c r="R3304" s="9" t="s">
        <v>1137</v>
      </c>
      <c r="S3304" s="9">
        <f t="shared" si="315"/>
        <v>2139300</v>
      </c>
      <c r="T3304" s="9">
        <f t="shared" si="319"/>
        <v>28988</v>
      </c>
    </row>
    <row r="3305" spans="1:20" ht="14.45" x14ac:dyDescent="0.3">
      <c r="A3305" s="9">
        <v>14</v>
      </c>
      <c r="B3305" s="9" t="s">
        <v>15</v>
      </c>
      <c r="C3305" s="9" t="s">
        <v>607</v>
      </c>
      <c r="D3305" s="9" t="s">
        <v>228</v>
      </c>
      <c r="E3305" s="9" t="s">
        <v>223</v>
      </c>
      <c r="F3305" s="9" t="s">
        <v>5</v>
      </c>
      <c r="G3305" s="9" t="s">
        <v>518</v>
      </c>
      <c r="H3305" s="9" t="s">
        <v>2</v>
      </c>
      <c r="I3305" s="9">
        <v>14</v>
      </c>
      <c r="J3305" s="9" t="s">
        <v>8</v>
      </c>
      <c r="K3305" s="9" t="s">
        <v>7</v>
      </c>
      <c r="L3305" s="9" t="s">
        <v>50</v>
      </c>
      <c r="M3305" s="9">
        <v>102471</v>
      </c>
      <c r="N3305" s="17" t="str">
        <f t="shared" si="316"/>
        <v>20_100-105</v>
      </c>
      <c r="O3305" s="17" t="str">
        <f t="shared" si="317"/>
        <v>10_100-110</v>
      </c>
      <c r="P3305" s="17" t="str">
        <f t="shared" si="318"/>
        <v>08_80&gt;</v>
      </c>
      <c r="Q3305" s="9" t="s">
        <v>1076</v>
      </c>
      <c r="R3305" s="9" t="s">
        <v>1137</v>
      </c>
      <c r="S3305" s="9">
        <f t="shared" si="315"/>
        <v>1434594</v>
      </c>
      <c r="T3305" s="9">
        <f t="shared" si="319"/>
        <v>19439</v>
      </c>
    </row>
    <row r="3306" spans="1:20" ht="14.45" x14ac:dyDescent="0.3">
      <c r="A3306" s="9">
        <v>9</v>
      </c>
      <c r="B3306" s="9" t="s">
        <v>15</v>
      </c>
      <c r="C3306" s="9" t="s">
        <v>628</v>
      </c>
      <c r="D3306" s="9" t="s">
        <v>228</v>
      </c>
      <c r="E3306" s="9" t="s">
        <v>223</v>
      </c>
      <c r="F3306" s="9" t="s">
        <v>5</v>
      </c>
      <c r="G3306" s="9" t="s">
        <v>518</v>
      </c>
      <c r="H3306" s="9" t="s">
        <v>2</v>
      </c>
      <c r="I3306" s="9">
        <v>14</v>
      </c>
      <c r="J3306" s="9" t="s">
        <v>52</v>
      </c>
      <c r="K3306" s="9" t="s">
        <v>7</v>
      </c>
      <c r="L3306" s="9" t="s">
        <v>50</v>
      </c>
      <c r="M3306" s="9">
        <v>185826</v>
      </c>
      <c r="N3306" s="17" t="str">
        <f t="shared" si="316"/>
        <v>37_185-190</v>
      </c>
      <c r="O3306" s="17" t="str">
        <f t="shared" si="317"/>
        <v>18_180-190</v>
      </c>
      <c r="P3306" s="17" t="str">
        <f t="shared" si="318"/>
        <v>08_80&gt;</v>
      </c>
      <c r="Q3306" s="9" t="s">
        <v>1076</v>
      </c>
      <c r="R3306" s="9" t="s">
        <v>1137</v>
      </c>
      <c r="S3306" s="9">
        <f t="shared" si="315"/>
        <v>1672434</v>
      </c>
      <c r="T3306" s="9">
        <f t="shared" si="319"/>
        <v>22662</v>
      </c>
    </row>
    <row r="3307" spans="1:20" ht="14.45" x14ac:dyDescent="0.3">
      <c r="A3307" s="9">
        <v>21</v>
      </c>
      <c r="B3307" s="9" t="s">
        <v>16</v>
      </c>
      <c r="C3307" s="9" t="s">
        <v>559</v>
      </c>
      <c r="D3307" s="9" t="s">
        <v>225</v>
      </c>
      <c r="E3307" s="9" t="s">
        <v>223</v>
      </c>
      <c r="F3307" s="9" t="s">
        <v>1</v>
      </c>
      <c r="G3307" s="9" t="s">
        <v>1000</v>
      </c>
      <c r="H3307" s="9" t="s">
        <v>828</v>
      </c>
      <c r="I3307" s="9">
        <v>15</v>
      </c>
      <c r="J3307" s="9" t="s">
        <v>8</v>
      </c>
      <c r="L3307" s="9" t="s">
        <v>50</v>
      </c>
      <c r="M3307" s="9">
        <v>105454</v>
      </c>
      <c r="N3307" s="17" t="str">
        <f t="shared" si="316"/>
        <v>21_105-110</v>
      </c>
      <c r="O3307" s="17" t="str">
        <f t="shared" si="317"/>
        <v>10_100-110</v>
      </c>
      <c r="P3307" s="17" t="str">
        <f t="shared" si="318"/>
        <v>08_80&gt;</v>
      </c>
      <c r="Q3307" s="9" t="s">
        <v>1076</v>
      </c>
      <c r="R3307" s="9" t="s">
        <v>1137</v>
      </c>
      <c r="S3307" s="9">
        <f t="shared" si="315"/>
        <v>2214534</v>
      </c>
      <c r="T3307" s="9">
        <f t="shared" si="319"/>
        <v>30007</v>
      </c>
    </row>
    <row r="3308" spans="1:20" ht="14.45" x14ac:dyDescent="0.3">
      <c r="A3308" s="9">
        <v>71</v>
      </c>
      <c r="B3308" s="9" t="s">
        <v>16</v>
      </c>
      <c r="C3308" s="9" t="s">
        <v>384</v>
      </c>
      <c r="D3308" s="9" t="s">
        <v>225</v>
      </c>
      <c r="E3308" s="9" t="s">
        <v>223</v>
      </c>
      <c r="F3308" s="9" t="s">
        <v>1</v>
      </c>
      <c r="G3308" s="9" t="s">
        <v>1000</v>
      </c>
      <c r="H3308" s="9" t="s">
        <v>221</v>
      </c>
      <c r="I3308" s="9">
        <v>15</v>
      </c>
      <c r="J3308" s="9" t="s">
        <v>55</v>
      </c>
      <c r="L3308" s="9" t="s">
        <v>50</v>
      </c>
      <c r="M3308" s="9">
        <v>73557</v>
      </c>
      <c r="N3308" s="17" t="str">
        <f t="shared" si="316"/>
        <v>14_70-75</v>
      </c>
      <c r="O3308" s="17" t="str">
        <f t="shared" si="317"/>
        <v>7_70-80</v>
      </c>
      <c r="P3308" s="17" t="str">
        <f t="shared" si="318"/>
        <v>07_70-80</v>
      </c>
      <c r="Q3308" s="9" t="s">
        <v>1076</v>
      </c>
      <c r="R3308" s="9" t="s">
        <v>1137</v>
      </c>
      <c r="S3308" s="9">
        <f t="shared" si="315"/>
        <v>5222547</v>
      </c>
      <c r="T3308" s="9">
        <f t="shared" si="319"/>
        <v>70766</v>
      </c>
    </row>
    <row r="3309" spans="1:20" ht="14.45" x14ac:dyDescent="0.3">
      <c r="A3309" s="9">
        <v>30</v>
      </c>
      <c r="B3309" s="9" t="s">
        <v>16</v>
      </c>
      <c r="C3309" s="9" t="s">
        <v>1125</v>
      </c>
      <c r="D3309" s="9" t="s">
        <v>225</v>
      </c>
      <c r="E3309" s="9" t="s">
        <v>223</v>
      </c>
      <c r="F3309" s="9" t="s">
        <v>1</v>
      </c>
      <c r="G3309" s="9" t="s">
        <v>661</v>
      </c>
      <c r="H3309" s="9" t="s">
        <v>221</v>
      </c>
      <c r="I3309" s="9">
        <v>15</v>
      </c>
      <c r="J3309" s="9" t="s">
        <v>8</v>
      </c>
      <c r="L3309" s="9" t="s">
        <v>50</v>
      </c>
      <c r="M3309" s="9">
        <v>75450</v>
      </c>
      <c r="N3309" s="17" t="str">
        <f t="shared" si="316"/>
        <v>15_75-80</v>
      </c>
      <c r="O3309" s="17" t="str">
        <f t="shared" si="317"/>
        <v>7_70-80</v>
      </c>
      <c r="P3309" s="17" t="str">
        <f t="shared" si="318"/>
        <v>07_70-80</v>
      </c>
      <c r="Q3309" s="9" t="s">
        <v>1076</v>
      </c>
      <c r="R3309" s="9" t="s">
        <v>1137</v>
      </c>
      <c r="S3309" s="9">
        <f t="shared" si="315"/>
        <v>2263500</v>
      </c>
      <c r="T3309" s="9">
        <f t="shared" si="319"/>
        <v>30671</v>
      </c>
    </row>
    <row r="3310" spans="1:20" ht="14.45" x14ac:dyDescent="0.3">
      <c r="A3310" s="9">
        <v>38</v>
      </c>
      <c r="B3310" s="9" t="s">
        <v>16</v>
      </c>
      <c r="C3310" s="9" t="s">
        <v>433</v>
      </c>
      <c r="D3310" s="9" t="s">
        <v>225</v>
      </c>
      <c r="E3310" s="9" t="s">
        <v>223</v>
      </c>
      <c r="F3310" s="9" t="s">
        <v>5</v>
      </c>
      <c r="G3310" s="9" t="s">
        <v>350</v>
      </c>
      <c r="H3310" s="9" t="s">
        <v>342</v>
      </c>
      <c r="I3310" s="9">
        <v>15</v>
      </c>
      <c r="J3310" s="9" t="s">
        <v>8</v>
      </c>
      <c r="L3310" s="9" t="s">
        <v>50</v>
      </c>
      <c r="M3310" s="9">
        <v>205714</v>
      </c>
      <c r="N3310" s="17" t="str">
        <f t="shared" si="316"/>
        <v>41_205-210</v>
      </c>
      <c r="O3310" s="17" t="str">
        <f t="shared" si="317"/>
        <v>20_200-210</v>
      </c>
      <c r="P3310" s="17" t="str">
        <f t="shared" si="318"/>
        <v>08_80&gt;</v>
      </c>
      <c r="Q3310" s="9" t="s">
        <v>1076</v>
      </c>
      <c r="R3310" s="9" t="s">
        <v>1137</v>
      </c>
      <c r="S3310" s="9">
        <f t="shared" si="315"/>
        <v>7817132</v>
      </c>
      <c r="T3310" s="9">
        <f t="shared" si="319"/>
        <v>105923</v>
      </c>
    </row>
    <row r="3311" spans="1:20" ht="14.45" x14ac:dyDescent="0.3">
      <c r="A3311" s="9">
        <v>21</v>
      </c>
      <c r="B3311" s="9" t="s">
        <v>16</v>
      </c>
      <c r="C3311" s="9" t="s">
        <v>774</v>
      </c>
      <c r="D3311" s="9" t="s">
        <v>225</v>
      </c>
      <c r="E3311" s="9" t="s">
        <v>223</v>
      </c>
      <c r="F3311" s="9" t="s">
        <v>5</v>
      </c>
      <c r="G3311" s="9" t="s">
        <v>350</v>
      </c>
      <c r="H3311" s="9" t="s">
        <v>775</v>
      </c>
      <c r="I3311" s="9">
        <v>15</v>
      </c>
      <c r="J3311" s="9" t="s">
        <v>52</v>
      </c>
      <c r="L3311" s="9" t="s">
        <v>50</v>
      </c>
      <c r="M3311" s="9">
        <v>228281</v>
      </c>
      <c r="N3311" s="17" t="str">
        <f t="shared" si="316"/>
        <v>45_225-230</v>
      </c>
      <c r="O3311" s="17" t="str">
        <f t="shared" si="317"/>
        <v>22_220-230</v>
      </c>
      <c r="P3311" s="17" t="str">
        <f t="shared" si="318"/>
        <v>08_80&gt;</v>
      </c>
      <c r="Q3311" s="9" t="s">
        <v>1076</v>
      </c>
      <c r="R3311" s="9" t="s">
        <v>1137</v>
      </c>
      <c r="S3311" s="9">
        <f t="shared" si="315"/>
        <v>4793901</v>
      </c>
      <c r="T3311" s="9">
        <f t="shared" si="319"/>
        <v>64958</v>
      </c>
    </row>
    <row r="3312" spans="1:20" ht="14.45" x14ac:dyDescent="0.3">
      <c r="A3312" s="9">
        <v>10</v>
      </c>
      <c r="B3312" s="9" t="s">
        <v>16</v>
      </c>
      <c r="C3312" s="9" t="s">
        <v>476</v>
      </c>
      <c r="D3312" s="9" t="s">
        <v>225</v>
      </c>
      <c r="E3312" s="9" t="s">
        <v>223</v>
      </c>
      <c r="F3312" s="9" t="s">
        <v>5</v>
      </c>
      <c r="G3312" s="9" t="s">
        <v>350</v>
      </c>
      <c r="H3312" s="9" t="s">
        <v>342</v>
      </c>
      <c r="I3312" s="9">
        <v>17</v>
      </c>
      <c r="J3312" s="9" t="s">
        <v>52</v>
      </c>
      <c r="L3312" s="9" t="s">
        <v>50</v>
      </c>
      <c r="M3312" s="9">
        <v>271240</v>
      </c>
      <c r="N3312" s="17" t="str">
        <f t="shared" si="316"/>
        <v>54_270-275</v>
      </c>
      <c r="O3312" s="17" t="str">
        <f t="shared" si="317"/>
        <v>27_270-280</v>
      </c>
      <c r="P3312" s="17" t="str">
        <f t="shared" si="318"/>
        <v>08_80&gt;</v>
      </c>
      <c r="Q3312" s="9" t="s">
        <v>1076</v>
      </c>
      <c r="R3312" s="9" t="s">
        <v>1137</v>
      </c>
      <c r="S3312" s="9">
        <f t="shared" si="315"/>
        <v>2712400</v>
      </c>
      <c r="T3312" s="9">
        <f t="shared" si="319"/>
        <v>36753</v>
      </c>
    </row>
    <row r="3313" spans="1:20" ht="14.45" x14ac:dyDescent="0.3">
      <c r="A3313" s="9">
        <v>21</v>
      </c>
      <c r="B3313" s="9" t="s">
        <v>16</v>
      </c>
      <c r="C3313" s="9" t="s">
        <v>1126</v>
      </c>
      <c r="D3313" s="9" t="s">
        <v>225</v>
      </c>
      <c r="E3313" s="9" t="s">
        <v>223</v>
      </c>
      <c r="F3313" s="9" t="s">
        <v>5</v>
      </c>
      <c r="G3313" s="9" t="s">
        <v>657</v>
      </c>
      <c r="H3313" s="9" t="s">
        <v>987</v>
      </c>
      <c r="I3313" s="9">
        <v>17</v>
      </c>
      <c r="J3313" s="9" t="s">
        <v>55</v>
      </c>
      <c r="L3313" s="9" t="s">
        <v>50</v>
      </c>
      <c r="M3313" s="9">
        <v>240560</v>
      </c>
      <c r="N3313" s="17" t="str">
        <f t="shared" si="316"/>
        <v>48_240-245</v>
      </c>
      <c r="O3313" s="17" t="str">
        <f t="shared" si="317"/>
        <v>24_240-250</v>
      </c>
      <c r="P3313" s="17" t="str">
        <f t="shared" si="318"/>
        <v>08_80&gt;</v>
      </c>
      <c r="Q3313" s="9" t="s">
        <v>1076</v>
      </c>
      <c r="R3313" s="9" t="s">
        <v>1137</v>
      </c>
      <c r="S3313" s="9">
        <f t="shared" si="315"/>
        <v>5051760</v>
      </c>
      <c r="T3313" s="9">
        <f t="shared" si="319"/>
        <v>68452</v>
      </c>
    </row>
    <row r="3314" spans="1:20" ht="14.45" x14ac:dyDescent="0.3">
      <c r="A3314" s="9">
        <v>38</v>
      </c>
      <c r="B3314" s="9" t="s">
        <v>16</v>
      </c>
      <c r="C3314" s="9" t="s">
        <v>1127</v>
      </c>
      <c r="D3314" s="9" t="s">
        <v>225</v>
      </c>
      <c r="E3314" s="9" t="s">
        <v>223</v>
      </c>
      <c r="F3314" s="9" t="s">
        <v>5</v>
      </c>
      <c r="G3314" s="9" t="s">
        <v>657</v>
      </c>
      <c r="H3314" s="9" t="s">
        <v>781</v>
      </c>
      <c r="I3314" s="9">
        <v>15</v>
      </c>
      <c r="J3314" s="9" t="s">
        <v>8</v>
      </c>
      <c r="L3314" s="9" t="s">
        <v>50</v>
      </c>
      <c r="M3314" s="9">
        <v>249990</v>
      </c>
      <c r="N3314" s="17" t="str">
        <f t="shared" si="316"/>
        <v>49_245-250</v>
      </c>
      <c r="O3314" s="17" t="str">
        <f t="shared" si="317"/>
        <v>24_240-250</v>
      </c>
      <c r="P3314" s="17" t="str">
        <f t="shared" si="318"/>
        <v>08_80&gt;</v>
      </c>
      <c r="Q3314" s="9" t="s">
        <v>1076</v>
      </c>
      <c r="R3314" s="9" t="s">
        <v>1137</v>
      </c>
      <c r="S3314" s="9">
        <f t="shared" si="315"/>
        <v>9499620</v>
      </c>
      <c r="T3314" s="9">
        <f t="shared" si="319"/>
        <v>128721</v>
      </c>
    </row>
    <row r="3315" spans="1:20" ht="14.45" x14ac:dyDescent="0.3">
      <c r="A3315" s="9">
        <v>28</v>
      </c>
      <c r="B3315" s="9" t="s">
        <v>16</v>
      </c>
      <c r="C3315" s="9" t="s">
        <v>1052</v>
      </c>
      <c r="D3315" s="9" t="s">
        <v>225</v>
      </c>
      <c r="E3315" s="9" t="s">
        <v>223</v>
      </c>
      <c r="F3315" s="9" t="s">
        <v>5</v>
      </c>
      <c r="G3315" s="9" t="s">
        <v>350</v>
      </c>
      <c r="H3315" s="9" t="s">
        <v>112</v>
      </c>
      <c r="I3315" s="9">
        <v>15</v>
      </c>
      <c r="J3315" s="9" t="s">
        <v>8</v>
      </c>
      <c r="L3315" s="9" t="s">
        <v>50</v>
      </c>
      <c r="M3315" s="9">
        <v>76440</v>
      </c>
      <c r="N3315" s="17" t="str">
        <f t="shared" si="316"/>
        <v>15_75-80</v>
      </c>
      <c r="O3315" s="17" t="str">
        <f t="shared" si="317"/>
        <v>7_70-80</v>
      </c>
      <c r="P3315" s="17" t="str">
        <f t="shared" si="318"/>
        <v>07_70-80</v>
      </c>
      <c r="Q3315" s="9" t="s">
        <v>1076</v>
      </c>
      <c r="R3315" s="9" t="s">
        <v>1137</v>
      </c>
      <c r="S3315" s="9">
        <f t="shared" si="315"/>
        <v>2140320</v>
      </c>
      <c r="T3315" s="9">
        <f t="shared" si="319"/>
        <v>29002</v>
      </c>
    </row>
    <row r="3316" spans="1:20" ht="14.45" x14ac:dyDescent="0.3">
      <c r="A3316" s="9">
        <v>477</v>
      </c>
      <c r="B3316" s="9" t="s">
        <v>16</v>
      </c>
      <c r="C3316" s="9" t="s">
        <v>1053</v>
      </c>
      <c r="D3316" s="9" t="s">
        <v>225</v>
      </c>
      <c r="E3316" s="9" t="s">
        <v>223</v>
      </c>
      <c r="F3316" s="9" t="s">
        <v>5</v>
      </c>
      <c r="G3316" s="9" t="s">
        <v>350</v>
      </c>
      <c r="H3316" s="9" t="s">
        <v>1054</v>
      </c>
      <c r="I3316" s="9">
        <v>15</v>
      </c>
      <c r="J3316" s="9" t="s">
        <v>8</v>
      </c>
      <c r="L3316" s="9" t="s">
        <v>50</v>
      </c>
      <c r="M3316" s="9">
        <v>81857</v>
      </c>
      <c r="N3316" s="17" t="str">
        <f t="shared" si="316"/>
        <v>16_80-85</v>
      </c>
      <c r="O3316" s="17" t="str">
        <f t="shared" si="317"/>
        <v>8_80-90</v>
      </c>
      <c r="P3316" s="17" t="str">
        <f t="shared" si="318"/>
        <v>08_80&gt;</v>
      </c>
      <c r="Q3316" s="9" t="s">
        <v>1076</v>
      </c>
      <c r="R3316" s="9" t="s">
        <v>1137</v>
      </c>
      <c r="S3316" s="9">
        <f t="shared" si="315"/>
        <v>39045789</v>
      </c>
      <c r="T3316" s="9">
        <f t="shared" si="319"/>
        <v>529076</v>
      </c>
    </row>
    <row r="3317" spans="1:20" ht="14.45" x14ac:dyDescent="0.3">
      <c r="A3317" s="9">
        <v>285</v>
      </c>
      <c r="B3317" s="9" t="s">
        <v>16</v>
      </c>
      <c r="C3317" s="9" t="s">
        <v>1128</v>
      </c>
      <c r="D3317" s="9" t="s">
        <v>225</v>
      </c>
      <c r="E3317" s="9" t="s">
        <v>223</v>
      </c>
      <c r="F3317" s="9" t="s">
        <v>5</v>
      </c>
      <c r="G3317" s="9" t="s">
        <v>657</v>
      </c>
      <c r="H3317" s="9" t="s">
        <v>1129</v>
      </c>
      <c r="I3317" s="9">
        <v>15</v>
      </c>
      <c r="J3317" s="9" t="s">
        <v>8</v>
      </c>
      <c r="L3317" s="9" t="s">
        <v>50</v>
      </c>
      <c r="M3317" s="9">
        <v>121340</v>
      </c>
      <c r="N3317" s="17" t="str">
        <f t="shared" si="316"/>
        <v>24_120-125</v>
      </c>
      <c r="O3317" s="17" t="str">
        <f t="shared" si="317"/>
        <v>12_120-130</v>
      </c>
      <c r="P3317" s="17" t="str">
        <f t="shared" si="318"/>
        <v>08_80&gt;</v>
      </c>
      <c r="Q3317" s="9" t="s">
        <v>1076</v>
      </c>
      <c r="R3317" s="9" t="s">
        <v>1137</v>
      </c>
      <c r="S3317" s="9">
        <f t="shared" si="315"/>
        <v>34581900</v>
      </c>
      <c r="T3317" s="9">
        <f t="shared" si="319"/>
        <v>468589</v>
      </c>
    </row>
    <row r="3318" spans="1:20" ht="14.45" x14ac:dyDescent="0.3">
      <c r="A3318" s="9">
        <v>116</v>
      </c>
      <c r="B3318" s="9" t="s">
        <v>16</v>
      </c>
      <c r="C3318" s="9" t="s">
        <v>1130</v>
      </c>
      <c r="D3318" s="9" t="s">
        <v>225</v>
      </c>
      <c r="E3318" s="9" t="s">
        <v>223</v>
      </c>
      <c r="F3318" s="9" t="s">
        <v>5</v>
      </c>
      <c r="G3318" s="9" t="s">
        <v>657</v>
      </c>
      <c r="H3318" s="9" t="s">
        <v>781</v>
      </c>
      <c r="I3318" s="9">
        <v>15</v>
      </c>
      <c r="J3318" s="9" t="s">
        <v>8</v>
      </c>
      <c r="L3318" s="9" t="s">
        <v>50</v>
      </c>
      <c r="M3318" s="9">
        <v>206660</v>
      </c>
      <c r="N3318" s="17" t="str">
        <f t="shared" si="316"/>
        <v>41_205-210</v>
      </c>
      <c r="O3318" s="17" t="str">
        <f t="shared" si="317"/>
        <v>20_200-210</v>
      </c>
      <c r="P3318" s="17" t="str">
        <f t="shared" si="318"/>
        <v>08_80&gt;</v>
      </c>
      <c r="Q3318" s="9" t="s">
        <v>1076</v>
      </c>
      <c r="R3318" s="9" t="s">
        <v>1137</v>
      </c>
      <c r="S3318" s="9">
        <f t="shared" si="315"/>
        <v>23972560</v>
      </c>
      <c r="T3318" s="9">
        <f t="shared" si="319"/>
        <v>324831</v>
      </c>
    </row>
    <row r="3319" spans="1:20" ht="14.45" x14ac:dyDescent="0.3">
      <c r="A3319" s="9">
        <v>38</v>
      </c>
      <c r="B3319" s="9" t="s">
        <v>16</v>
      </c>
      <c r="C3319" s="9" t="s">
        <v>1055</v>
      </c>
      <c r="D3319" s="9" t="s">
        <v>225</v>
      </c>
      <c r="E3319" s="9" t="s">
        <v>223</v>
      </c>
      <c r="F3319" s="9" t="s">
        <v>5</v>
      </c>
      <c r="G3319" s="9" t="s">
        <v>657</v>
      </c>
      <c r="H3319" s="9" t="s">
        <v>1056</v>
      </c>
      <c r="I3319" s="9">
        <v>15</v>
      </c>
      <c r="J3319" s="9" t="s">
        <v>52</v>
      </c>
      <c r="L3319" s="9" t="s">
        <v>50</v>
      </c>
      <c r="M3319" s="9">
        <v>245035</v>
      </c>
      <c r="N3319" s="17" t="str">
        <f t="shared" si="316"/>
        <v>49_245-250</v>
      </c>
      <c r="O3319" s="17" t="str">
        <f t="shared" si="317"/>
        <v>24_240-250</v>
      </c>
      <c r="P3319" s="17" t="str">
        <f t="shared" si="318"/>
        <v>08_80&gt;</v>
      </c>
      <c r="Q3319" s="9" t="s">
        <v>1076</v>
      </c>
      <c r="R3319" s="9" t="s">
        <v>1137</v>
      </c>
      <c r="S3319" s="9">
        <f t="shared" si="315"/>
        <v>9311330</v>
      </c>
      <c r="T3319" s="9">
        <f t="shared" si="319"/>
        <v>126170</v>
      </c>
    </row>
    <row r="3320" spans="1:20" ht="14.45" x14ac:dyDescent="0.3">
      <c r="A3320" s="9">
        <v>10</v>
      </c>
      <c r="B3320" s="9" t="s">
        <v>16</v>
      </c>
      <c r="C3320" s="9" t="s">
        <v>1131</v>
      </c>
      <c r="D3320" s="9" t="s">
        <v>225</v>
      </c>
      <c r="E3320" s="9" t="s">
        <v>223</v>
      </c>
      <c r="F3320" s="9" t="s">
        <v>5</v>
      </c>
      <c r="G3320" s="9" t="s">
        <v>657</v>
      </c>
      <c r="H3320" s="9" t="s">
        <v>665</v>
      </c>
      <c r="I3320" s="9">
        <v>17</v>
      </c>
      <c r="J3320" s="9" t="s">
        <v>8</v>
      </c>
      <c r="L3320" s="9" t="s">
        <v>50</v>
      </c>
      <c r="M3320" s="9">
        <v>273200</v>
      </c>
      <c r="N3320" s="17" t="str">
        <f t="shared" si="316"/>
        <v>54_270-275</v>
      </c>
      <c r="O3320" s="17" t="str">
        <f t="shared" si="317"/>
        <v>27_270-280</v>
      </c>
      <c r="P3320" s="17" t="str">
        <f t="shared" si="318"/>
        <v>08_80&gt;</v>
      </c>
      <c r="Q3320" s="9" t="s">
        <v>1076</v>
      </c>
      <c r="R3320" s="9" t="s">
        <v>1137</v>
      </c>
      <c r="S3320" s="9">
        <f t="shared" si="315"/>
        <v>2732000</v>
      </c>
      <c r="T3320" s="9">
        <f t="shared" si="319"/>
        <v>37019</v>
      </c>
    </row>
    <row r="3321" spans="1:20" ht="14.45" x14ac:dyDescent="0.3">
      <c r="A3321" s="9">
        <v>23</v>
      </c>
      <c r="B3321" s="9" t="s">
        <v>16</v>
      </c>
      <c r="C3321" s="9" t="s">
        <v>385</v>
      </c>
      <c r="D3321" s="9" t="s">
        <v>228</v>
      </c>
      <c r="E3321" s="9" t="s">
        <v>223</v>
      </c>
      <c r="F3321" s="9" t="s">
        <v>5</v>
      </c>
      <c r="G3321" s="9" t="s">
        <v>169</v>
      </c>
      <c r="H3321" s="9" t="s">
        <v>2</v>
      </c>
      <c r="I3321" s="9">
        <v>14</v>
      </c>
      <c r="J3321" s="9" t="s">
        <v>8</v>
      </c>
      <c r="L3321" s="9" t="s">
        <v>50</v>
      </c>
      <c r="M3321" s="9">
        <v>63196</v>
      </c>
      <c r="N3321" s="17" t="str">
        <f t="shared" si="316"/>
        <v>12_60-65</v>
      </c>
      <c r="O3321" s="17" t="str">
        <f t="shared" si="317"/>
        <v>6_60-70</v>
      </c>
      <c r="P3321" s="17" t="str">
        <f t="shared" si="318"/>
        <v>06_60-70</v>
      </c>
      <c r="Q3321" s="9" t="s">
        <v>1076</v>
      </c>
      <c r="R3321" s="9" t="s">
        <v>1137</v>
      </c>
      <c r="S3321" s="9">
        <f t="shared" si="315"/>
        <v>1453508</v>
      </c>
      <c r="T3321" s="9">
        <f t="shared" si="319"/>
        <v>19695</v>
      </c>
    </row>
    <row r="3322" spans="1:20" ht="14.45" x14ac:dyDescent="0.3">
      <c r="A3322" s="9">
        <v>66</v>
      </c>
      <c r="B3322" s="9" t="s">
        <v>16</v>
      </c>
      <c r="C3322" s="9" t="s">
        <v>561</v>
      </c>
      <c r="D3322" s="9" t="s">
        <v>228</v>
      </c>
      <c r="E3322" s="9" t="s">
        <v>223</v>
      </c>
      <c r="F3322" s="9" t="s">
        <v>5</v>
      </c>
      <c r="G3322" s="9" t="s">
        <v>518</v>
      </c>
      <c r="H3322" s="9" t="s">
        <v>2</v>
      </c>
      <c r="I3322" s="9">
        <v>14</v>
      </c>
      <c r="J3322" s="9" t="s">
        <v>8</v>
      </c>
      <c r="L3322" s="9" t="s">
        <v>50</v>
      </c>
      <c r="M3322" s="9">
        <v>70085</v>
      </c>
      <c r="N3322" s="17" t="str">
        <f t="shared" si="316"/>
        <v>14_70-75</v>
      </c>
      <c r="O3322" s="17" t="str">
        <f t="shared" si="317"/>
        <v>7_70-80</v>
      </c>
      <c r="P3322" s="17" t="str">
        <f t="shared" si="318"/>
        <v>07_70-80</v>
      </c>
      <c r="Q3322" s="9" t="s">
        <v>1076</v>
      </c>
      <c r="R3322" s="9" t="s">
        <v>1137</v>
      </c>
      <c r="S3322" s="9">
        <f t="shared" si="315"/>
        <v>4625610</v>
      </c>
      <c r="T3322" s="9">
        <f t="shared" si="319"/>
        <v>62678</v>
      </c>
    </row>
    <row r="3323" spans="1:20" ht="14.45" x14ac:dyDescent="0.3">
      <c r="A3323" s="9">
        <v>46</v>
      </c>
      <c r="B3323" s="9" t="s">
        <v>16</v>
      </c>
      <c r="C3323" s="9" t="s">
        <v>948</v>
      </c>
      <c r="D3323" s="9" t="s">
        <v>228</v>
      </c>
      <c r="E3323" s="9" t="s">
        <v>223</v>
      </c>
      <c r="F3323" s="9" t="s">
        <v>5</v>
      </c>
      <c r="G3323" s="9" t="s">
        <v>518</v>
      </c>
      <c r="H3323" s="9" t="s">
        <v>563</v>
      </c>
      <c r="I3323" s="9">
        <v>14</v>
      </c>
      <c r="J3323" s="9" t="s">
        <v>8</v>
      </c>
      <c r="L3323" s="9" t="s">
        <v>50</v>
      </c>
      <c r="M3323" s="9">
        <v>85180</v>
      </c>
      <c r="N3323" s="17" t="str">
        <f t="shared" si="316"/>
        <v>17_85-90</v>
      </c>
      <c r="O3323" s="17" t="str">
        <f t="shared" si="317"/>
        <v>8_80-90</v>
      </c>
      <c r="P3323" s="17" t="str">
        <f t="shared" si="318"/>
        <v>08_80&gt;</v>
      </c>
      <c r="Q3323" s="9" t="s">
        <v>1076</v>
      </c>
      <c r="R3323" s="9" t="s">
        <v>1137</v>
      </c>
      <c r="S3323" s="9">
        <f t="shared" si="315"/>
        <v>3918280</v>
      </c>
      <c r="T3323" s="9">
        <f t="shared" si="319"/>
        <v>53093</v>
      </c>
    </row>
    <row r="3324" spans="1:20" ht="14.45" x14ac:dyDescent="0.3">
      <c r="A3324" s="9">
        <v>2020</v>
      </c>
      <c r="B3324" s="9" t="s">
        <v>16</v>
      </c>
      <c r="C3324" s="9" t="s">
        <v>434</v>
      </c>
      <c r="D3324" s="9" t="s">
        <v>228</v>
      </c>
      <c r="E3324" s="9" t="s">
        <v>223</v>
      </c>
      <c r="F3324" s="9" t="s">
        <v>1</v>
      </c>
      <c r="G3324" s="9" t="s">
        <v>303</v>
      </c>
      <c r="H3324" s="9" t="s">
        <v>2</v>
      </c>
      <c r="I3324" s="9">
        <v>14</v>
      </c>
      <c r="J3324" s="9" t="s">
        <v>8</v>
      </c>
      <c r="L3324" s="9" t="s">
        <v>50</v>
      </c>
      <c r="M3324" s="9">
        <v>55900</v>
      </c>
      <c r="N3324" s="17" t="str">
        <f t="shared" si="316"/>
        <v>11_55-60</v>
      </c>
      <c r="O3324" s="17" t="str">
        <f t="shared" si="317"/>
        <v>5_50-60</v>
      </c>
      <c r="P3324" s="17" t="str">
        <f t="shared" si="318"/>
        <v>05_50-60</v>
      </c>
      <c r="Q3324" s="9" t="s">
        <v>1076</v>
      </c>
      <c r="R3324" s="9" t="s">
        <v>1137</v>
      </c>
      <c r="S3324" s="9">
        <f t="shared" si="315"/>
        <v>112918000</v>
      </c>
      <c r="T3324" s="9">
        <f t="shared" si="319"/>
        <v>1530054</v>
      </c>
    </row>
    <row r="3325" spans="1:20" ht="14.45" x14ac:dyDescent="0.3">
      <c r="A3325" s="9">
        <v>33</v>
      </c>
      <c r="B3325" s="9" t="s">
        <v>16</v>
      </c>
      <c r="C3325" s="9" t="s">
        <v>1057</v>
      </c>
      <c r="D3325" s="9" t="s">
        <v>224</v>
      </c>
      <c r="E3325" s="9" t="s">
        <v>223</v>
      </c>
      <c r="F3325" s="9" t="s">
        <v>5</v>
      </c>
      <c r="G3325" s="9" t="s">
        <v>169</v>
      </c>
      <c r="H3325" s="9" t="s">
        <v>2</v>
      </c>
      <c r="I3325" s="9">
        <v>15</v>
      </c>
      <c r="J3325" s="9" t="s">
        <v>8</v>
      </c>
      <c r="L3325" s="9" t="s">
        <v>50</v>
      </c>
      <c r="M3325" s="9">
        <v>51539</v>
      </c>
      <c r="N3325" s="17" t="str">
        <f t="shared" si="316"/>
        <v>10_50-55</v>
      </c>
      <c r="O3325" s="17" t="str">
        <f t="shared" si="317"/>
        <v>5_50-60</v>
      </c>
      <c r="P3325" s="17" t="str">
        <f t="shared" si="318"/>
        <v>05_50-60</v>
      </c>
      <c r="Q3325" s="9" t="s">
        <v>1076</v>
      </c>
      <c r="R3325" s="9" t="s">
        <v>1137</v>
      </c>
      <c r="S3325" s="9">
        <f t="shared" si="315"/>
        <v>1700787</v>
      </c>
      <c r="T3325" s="9">
        <f t="shared" si="319"/>
        <v>23046</v>
      </c>
    </row>
    <row r="3326" spans="1:20" ht="14.45" x14ac:dyDescent="0.3">
      <c r="A3326" s="9">
        <v>107</v>
      </c>
      <c r="B3326" s="9" t="s">
        <v>16</v>
      </c>
      <c r="C3326" s="9" t="s">
        <v>562</v>
      </c>
      <c r="D3326" s="9" t="s">
        <v>222</v>
      </c>
      <c r="E3326" s="9" t="s">
        <v>223</v>
      </c>
      <c r="F3326" s="9" t="s">
        <v>5</v>
      </c>
      <c r="G3326" s="9" t="s">
        <v>518</v>
      </c>
      <c r="H3326" s="9" t="s">
        <v>563</v>
      </c>
      <c r="I3326" s="9">
        <v>15</v>
      </c>
      <c r="J3326" s="9" t="s">
        <v>8</v>
      </c>
      <c r="L3326" s="9" t="s">
        <v>50</v>
      </c>
      <c r="M3326" s="9">
        <v>103814</v>
      </c>
      <c r="N3326" s="17" t="str">
        <f t="shared" si="316"/>
        <v>20_100-105</v>
      </c>
      <c r="O3326" s="17" t="str">
        <f t="shared" si="317"/>
        <v>10_100-110</v>
      </c>
      <c r="P3326" s="17" t="str">
        <f t="shared" si="318"/>
        <v>08_80&gt;</v>
      </c>
      <c r="Q3326" s="9" t="s">
        <v>1076</v>
      </c>
      <c r="R3326" s="9" t="s">
        <v>1137</v>
      </c>
      <c r="S3326" s="9">
        <f t="shared" si="315"/>
        <v>11108098</v>
      </c>
      <c r="T3326" s="9">
        <f t="shared" si="319"/>
        <v>150516</v>
      </c>
    </row>
    <row r="3327" spans="1:20" ht="14.45" x14ac:dyDescent="0.3">
      <c r="A3327" s="9">
        <v>34</v>
      </c>
      <c r="B3327" s="9" t="s">
        <v>16</v>
      </c>
      <c r="C3327" s="9" t="s">
        <v>1058</v>
      </c>
      <c r="D3327" s="9" t="s">
        <v>228</v>
      </c>
      <c r="E3327" s="9" t="s">
        <v>223</v>
      </c>
      <c r="F3327" s="9" t="s">
        <v>1</v>
      </c>
      <c r="G3327" s="9" t="s">
        <v>303</v>
      </c>
      <c r="H3327" s="9" t="s">
        <v>2</v>
      </c>
      <c r="I3327" s="9">
        <v>14</v>
      </c>
      <c r="J3327" s="9" t="s">
        <v>8</v>
      </c>
      <c r="L3327" s="9" t="s">
        <v>50</v>
      </c>
      <c r="M3327" s="9">
        <v>51813</v>
      </c>
      <c r="N3327" s="17" t="str">
        <f t="shared" si="316"/>
        <v>10_50-55</v>
      </c>
      <c r="O3327" s="17" t="str">
        <f t="shared" si="317"/>
        <v>5_50-60</v>
      </c>
      <c r="P3327" s="17" t="str">
        <f t="shared" si="318"/>
        <v>05_50-60</v>
      </c>
      <c r="Q3327" s="9" t="s">
        <v>1076</v>
      </c>
      <c r="R3327" s="9" t="s">
        <v>1137</v>
      </c>
      <c r="S3327" s="9">
        <f t="shared" si="315"/>
        <v>1761642</v>
      </c>
      <c r="T3327" s="9">
        <f t="shared" si="319"/>
        <v>23870</v>
      </c>
    </row>
    <row r="3328" spans="1:20" ht="14.45" x14ac:dyDescent="0.3">
      <c r="A3328" s="9">
        <v>5</v>
      </c>
      <c r="B3328" s="9" t="s">
        <v>16</v>
      </c>
      <c r="C3328" s="9" t="s">
        <v>378</v>
      </c>
      <c r="D3328" s="9" t="s">
        <v>225</v>
      </c>
      <c r="E3328" s="9" t="s">
        <v>223</v>
      </c>
      <c r="F3328" s="9" t="s">
        <v>5</v>
      </c>
      <c r="G3328" s="9" t="s">
        <v>350</v>
      </c>
      <c r="H3328" s="9" t="s">
        <v>342</v>
      </c>
      <c r="I3328" s="9">
        <v>15</v>
      </c>
      <c r="J3328" s="9" t="s">
        <v>8</v>
      </c>
      <c r="L3328" s="9" t="s">
        <v>50</v>
      </c>
      <c r="M3328" s="9">
        <v>148572</v>
      </c>
      <c r="N3328" s="17" t="str">
        <f t="shared" si="316"/>
        <v>29_145-150</v>
      </c>
      <c r="O3328" s="17" t="str">
        <f t="shared" si="317"/>
        <v>14_140-150</v>
      </c>
      <c r="P3328" s="17" t="str">
        <f t="shared" si="318"/>
        <v>08_80&gt;</v>
      </c>
      <c r="Q3328" s="9" t="s">
        <v>1076</v>
      </c>
      <c r="R3328" s="9" t="s">
        <v>1137</v>
      </c>
      <c r="S3328" s="9">
        <f t="shared" si="315"/>
        <v>742860</v>
      </c>
      <c r="T3328" s="9">
        <f t="shared" si="319"/>
        <v>10066</v>
      </c>
    </row>
    <row r="3329" spans="1:20" ht="14.45" x14ac:dyDescent="0.3">
      <c r="A3329" s="9">
        <v>44</v>
      </c>
      <c r="B3329" s="9" t="s">
        <v>16</v>
      </c>
      <c r="C3329" s="9" t="s">
        <v>780</v>
      </c>
      <c r="D3329" s="9" t="s">
        <v>225</v>
      </c>
      <c r="E3329" s="9" t="s">
        <v>223</v>
      </c>
      <c r="F3329" s="9" t="s">
        <v>5</v>
      </c>
      <c r="G3329" s="9" t="s">
        <v>350</v>
      </c>
      <c r="H3329" s="9" t="s">
        <v>781</v>
      </c>
      <c r="I3329" s="9">
        <v>15</v>
      </c>
      <c r="J3329" s="9" t="s">
        <v>8</v>
      </c>
      <c r="L3329" s="9" t="s">
        <v>50</v>
      </c>
      <c r="M3329" s="9">
        <v>259900</v>
      </c>
      <c r="N3329" s="17" t="str">
        <f t="shared" si="316"/>
        <v>51_255-260</v>
      </c>
      <c r="O3329" s="17" t="str">
        <f t="shared" si="317"/>
        <v>25_250-260</v>
      </c>
      <c r="P3329" s="17" t="str">
        <f t="shared" si="318"/>
        <v>08_80&gt;</v>
      </c>
      <c r="Q3329" s="9" t="s">
        <v>1076</v>
      </c>
      <c r="R3329" s="9" t="s">
        <v>1137</v>
      </c>
      <c r="S3329" s="9">
        <f t="shared" si="315"/>
        <v>11435600</v>
      </c>
      <c r="T3329" s="9">
        <f t="shared" si="319"/>
        <v>154954</v>
      </c>
    </row>
    <row r="3330" spans="1:20" ht="14.45" x14ac:dyDescent="0.3">
      <c r="A3330" s="9">
        <v>126</v>
      </c>
      <c r="B3330" s="9" t="s">
        <v>16</v>
      </c>
      <c r="C3330" s="9" t="s">
        <v>1059</v>
      </c>
      <c r="D3330" s="9" t="s">
        <v>225</v>
      </c>
      <c r="E3330" s="9" t="s">
        <v>223</v>
      </c>
      <c r="F3330" s="9" t="s">
        <v>5</v>
      </c>
      <c r="G3330" s="9" t="s">
        <v>657</v>
      </c>
      <c r="H3330" s="9" t="s">
        <v>658</v>
      </c>
      <c r="I3330" s="9">
        <v>17</v>
      </c>
      <c r="J3330" s="9" t="s">
        <v>8</v>
      </c>
      <c r="L3330" s="9" t="s">
        <v>50</v>
      </c>
      <c r="M3330" s="9">
        <v>283745</v>
      </c>
      <c r="N3330" s="17" t="str">
        <f t="shared" si="316"/>
        <v>56_280-285</v>
      </c>
      <c r="O3330" s="17" t="str">
        <f t="shared" si="317"/>
        <v>28_280-290</v>
      </c>
      <c r="P3330" s="17" t="str">
        <f t="shared" si="318"/>
        <v>08_80&gt;</v>
      </c>
      <c r="Q3330" s="9" t="s">
        <v>1076</v>
      </c>
      <c r="R3330" s="9" t="s">
        <v>1137</v>
      </c>
      <c r="S3330" s="9">
        <f t="shared" si="315"/>
        <v>35751870</v>
      </c>
      <c r="T3330" s="9">
        <f t="shared" si="319"/>
        <v>484443</v>
      </c>
    </row>
    <row r="3331" spans="1:20" ht="14.45" x14ac:dyDescent="0.3">
      <c r="A3331" s="9">
        <v>249</v>
      </c>
      <c r="B3331" s="9" t="s">
        <v>16</v>
      </c>
      <c r="C3331" s="9" t="s">
        <v>84</v>
      </c>
      <c r="D3331" s="9" t="s">
        <v>225</v>
      </c>
      <c r="E3331" s="9" t="s">
        <v>223</v>
      </c>
      <c r="F3331" s="9" t="s">
        <v>5</v>
      </c>
      <c r="G3331" s="9" t="s">
        <v>75</v>
      </c>
      <c r="H3331" s="9" t="s">
        <v>82</v>
      </c>
      <c r="I3331" s="9">
        <v>15</v>
      </c>
      <c r="J3331" s="9" t="s">
        <v>8</v>
      </c>
      <c r="L3331" s="9" t="s">
        <v>50</v>
      </c>
      <c r="M3331" s="9">
        <v>70135</v>
      </c>
      <c r="N3331" s="17" t="str">
        <f t="shared" si="316"/>
        <v>14_70-75</v>
      </c>
      <c r="O3331" s="17" t="str">
        <f t="shared" si="317"/>
        <v>7_70-80</v>
      </c>
      <c r="P3331" s="17" t="str">
        <f t="shared" si="318"/>
        <v>07_70-80</v>
      </c>
      <c r="Q3331" s="9" t="s">
        <v>1076</v>
      </c>
      <c r="R3331" s="9" t="s">
        <v>1137</v>
      </c>
      <c r="S3331" s="9">
        <f t="shared" ref="S3331:S3394" si="320">M3331*A3331</f>
        <v>17463615</v>
      </c>
      <c r="T3331" s="9">
        <f t="shared" si="319"/>
        <v>236634</v>
      </c>
    </row>
    <row r="3332" spans="1:20" ht="14.45" x14ac:dyDescent="0.3">
      <c r="A3332" s="9">
        <v>344</v>
      </c>
      <c r="B3332" s="9" t="s">
        <v>16</v>
      </c>
      <c r="C3332" s="9" t="s">
        <v>783</v>
      </c>
      <c r="D3332" s="9" t="s">
        <v>225</v>
      </c>
      <c r="E3332" s="9" t="s">
        <v>223</v>
      </c>
      <c r="F3332" s="9" t="s">
        <v>5</v>
      </c>
      <c r="G3332" s="9" t="s">
        <v>350</v>
      </c>
      <c r="H3332" s="9" t="s">
        <v>1060</v>
      </c>
      <c r="I3332" s="9">
        <v>15</v>
      </c>
      <c r="J3332" s="9" t="s">
        <v>8</v>
      </c>
      <c r="L3332" s="9" t="s">
        <v>50</v>
      </c>
      <c r="M3332" s="9">
        <v>94131</v>
      </c>
      <c r="N3332" s="17" t="str">
        <f t="shared" si="316"/>
        <v>18_90-95</v>
      </c>
      <c r="O3332" s="17" t="str">
        <f t="shared" si="317"/>
        <v>9_90-100</v>
      </c>
      <c r="P3332" s="17" t="str">
        <f t="shared" si="318"/>
        <v>08_80&gt;</v>
      </c>
      <c r="Q3332" s="9" t="s">
        <v>1076</v>
      </c>
      <c r="R3332" s="9" t="s">
        <v>1137</v>
      </c>
      <c r="S3332" s="9">
        <f t="shared" si="320"/>
        <v>32381064</v>
      </c>
      <c r="T3332" s="9">
        <f t="shared" si="319"/>
        <v>438768</v>
      </c>
    </row>
    <row r="3333" spans="1:20" ht="14.45" x14ac:dyDescent="0.3">
      <c r="A3333" s="9">
        <v>489</v>
      </c>
      <c r="B3333" s="9" t="s">
        <v>16</v>
      </c>
      <c r="C3333" s="9" t="s">
        <v>993</v>
      </c>
      <c r="D3333" s="9" t="s">
        <v>225</v>
      </c>
      <c r="E3333" s="9" t="s">
        <v>223</v>
      </c>
      <c r="F3333" s="9" t="s">
        <v>5</v>
      </c>
      <c r="G3333" s="9" t="s">
        <v>350</v>
      </c>
      <c r="H3333" s="9" t="s">
        <v>147</v>
      </c>
      <c r="I3333" s="9">
        <v>17</v>
      </c>
      <c r="J3333" s="9" t="s">
        <v>8</v>
      </c>
      <c r="L3333" s="9" t="s">
        <v>50</v>
      </c>
      <c r="M3333" s="9">
        <v>76794</v>
      </c>
      <c r="N3333" s="17" t="str">
        <f t="shared" si="316"/>
        <v>15_75-80</v>
      </c>
      <c r="O3333" s="17" t="str">
        <f t="shared" si="317"/>
        <v>7_70-80</v>
      </c>
      <c r="P3333" s="17" t="str">
        <f t="shared" si="318"/>
        <v>07_70-80</v>
      </c>
      <c r="Q3333" s="9" t="s">
        <v>1076</v>
      </c>
      <c r="R3333" s="9" t="s">
        <v>1137</v>
      </c>
      <c r="S3333" s="9">
        <f t="shared" si="320"/>
        <v>37552266</v>
      </c>
      <c r="T3333" s="9">
        <f t="shared" si="319"/>
        <v>508838</v>
      </c>
    </row>
    <row r="3334" spans="1:20" ht="14.45" x14ac:dyDescent="0.3">
      <c r="A3334" s="9">
        <v>1858</v>
      </c>
      <c r="B3334" s="9" t="s">
        <v>16</v>
      </c>
      <c r="C3334" s="9" t="s">
        <v>785</v>
      </c>
      <c r="D3334" s="9" t="s">
        <v>225</v>
      </c>
      <c r="E3334" s="9" t="s">
        <v>223</v>
      </c>
      <c r="F3334" s="9" t="s">
        <v>5</v>
      </c>
      <c r="G3334" s="9" t="s">
        <v>350</v>
      </c>
      <c r="H3334" s="9" t="s">
        <v>1060</v>
      </c>
      <c r="I3334" s="9">
        <v>17</v>
      </c>
      <c r="J3334" s="9" t="s">
        <v>8</v>
      </c>
      <c r="L3334" s="9" t="s">
        <v>50</v>
      </c>
      <c r="M3334" s="9">
        <v>96270</v>
      </c>
      <c r="N3334" s="17" t="str">
        <f t="shared" si="316"/>
        <v>19_95-100</v>
      </c>
      <c r="O3334" s="17" t="str">
        <f t="shared" si="317"/>
        <v>9_90-100</v>
      </c>
      <c r="P3334" s="17" t="str">
        <f t="shared" si="318"/>
        <v>08_80&gt;</v>
      </c>
      <c r="Q3334" s="9" t="s">
        <v>1076</v>
      </c>
      <c r="R3334" s="9" t="s">
        <v>1137</v>
      </c>
      <c r="S3334" s="9">
        <f t="shared" si="320"/>
        <v>178869660</v>
      </c>
      <c r="T3334" s="9">
        <f t="shared" si="319"/>
        <v>2423708</v>
      </c>
    </row>
    <row r="3335" spans="1:20" ht="14.45" x14ac:dyDescent="0.3">
      <c r="A3335" s="9">
        <v>162</v>
      </c>
      <c r="B3335" s="9" t="s">
        <v>16</v>
      </c>
      <c r="C3335" s="9" t="s">
        <v>343</v>
      </c>
      <c r="D3335" s="9" t="s">
        <v>225</v>
      </c>
      <c r="E3335" s="9" t="s">
        <v>223</v>
      </c>
      <c r="F3335" s="9" t="s">
        <v>5</v>
      </c>
      <c r="G3335" s="9" t="s">
        <v>350</v>
      </c>
      <c r="H3335" s="9" t="s">
        <v>197</v>
      </c>
      <c r="I3335" s="9">
        <v>15</v>
      </c>
      <c r="J3335" s="9" t="s">
        <v>8</v>
      </c>
      <c r="L3335" s="9" t="s">
        <v>50</v>
      </c>
      <c r="M3335" s="9">
        <v>87168</v>
      </c>
      <c r="N3335" s="17" t="str">
        <f t="shared" si="316"/>
        <v>17_85-90</v>
      </c>
      <c r="O3335" s="17" t="str">
        <f t="shared" si="317"/>
        <v>8_80-90</v>
      </c>
      <c r="P3335" s="17" t="str">
        <f t="shared" si="318"/>
        <v>08_80&gt;</v>
      </c>
      <c r="Q3335" s="9" t="s">
        <v>1076</v>
      </c>
      <c r="R3335" s="9" t="s">
        <v>1137</v>
      </c>
      <c r="S3335" s="9">
        <f t="shared" si="320"/>
        <v>14121216</v>
      </c>
      <c r="T3335" s="9">
        <f t="shared" si="319"/>
        <v>191344</v>
      </c>
    </row>
    <row r="3336" spans="1:20" ht="14.45" x14ac:dyDescent="0.3">
      <c r="A3336" s="9">
        <v>666</v>
      </c>
      <c r="B3336" s="9" t="s">
        <v>16</v>
      </c>
      <c r="C3336" s="9" t="s">
        <v>344</v>
      </c>
      <c r="D3336" s="9" t="s">
        <v>225</v>
      </c>
      <c r="E3336" s="9" t="s">
        <v>223</v>
      </c>
      <c r="F3336" s="9" t="s">
        <v>5</v>
      </c>
      <c r="G3336" s="9" t="s">
        <v>169</v>
      </c>
      <c r="H3336" s="9" t="s">
        <v>197</v>
      </c>
      <c r="I3336" s="9">
        <v>17</v>
      </c>
      <c r="J3336" s="9" t="s">
        <v>8</v>
      </c>
      <c r="L3336" s="9" t="s">
        <v>50</v>
      </c>
      <c r="M3336" s="9">
        <v>91135</v>
      </c>
      <c r="N3336" s="17" t="str">
        <f t="shared" si="316"/>
        <v>18_90-95</v>
      </c>
      <c r="O3336" s="17" t="str">
        <f t="shared" si="317"/>
        <v>9_90-100</v>
      </c>
      <c r="P3336" s="17" t="str">
        <f t="shared" si="318"/>
        <v>08_80&gt;</v>
      </c>
      <c r="Q3336" s="9" t="s">
        <v>1076</v>
      </c>
      <c r="R3336" s="9" t="s">
        <v>1137</v>
      </c>
      <c r="S3336" s="9">
        <f t="shared" si="320"/>
        <v>60695910</v>
      </c>
      <c r="T3336" s="9">
        <f t="shared" si="319"/>
        <v>822438</v>
      </c>
    </row>
    <row r="3337" spans="1:20" ht="14.45" x14ac:dyDescent="0.3">
      <c r="A3337" s="9">
        <v>951</v>
      </c>
      <c r="B3337" s="9" t="s">
        <v>16</v>
      </c>
      <c r="C3337" s="9" t="s">
        <v>380</v>
      </c>
      <c r="D3337" s="9" t="s">
        <v>225</v>
      </c>
      <c r="E3337" s="9" t="s">
        <v>223</v>
      </c>
      <c r="F3337" s="9" t="s">
        <v>5</v>
      </c>
      <c r="G3337" s="9" t="s">
        <v>350</v>
      </c>
      <c r="H3337" s="9" t="s">
        <v>99</v>
      </c>
      <c r="I3337" s="9">
        <v>15</v>
      </c>
      <c r="J3337" s="9" t="s">
        <v>8</v>
      </c>
      <c r="L3337" s="9" t="s">
        <v>50</v>
      </c>
      <c r="M3337" s="9">
        <v>131495</v>
      </c>
      <c r="N3337" s="17" t="str">
        <f t="shared" si="316"/>
        <v>26_130-135</v>
      </c>
      <c r="O3337" s="17" t="str">
        <f t="shared" si="317"/>
        <v>13_130-140</v>
      </c>
      <c r="P3337" s="17" t="str">
        <f t="shared" si="318"/>
        <v>08_80&gt;</v>
      </c>
      <c r="Q3337" s="9" t="s">
        <v>1076</v>
      </c>
      <c r="R3337" s="9" t="s">
        <v>1137</v>
      </c>
      <c r="S3337" s="9">
        <f t="shared" si="320"/>
        <v>125051745</v>
      </c>
      <c r="T3337" s="9">
        <f t="shared" si="319"/>
        <v>1694468</v>
      </c>
    </row>
    <row r="3338" spans="1:20" ht="14.45" x14ac:dyDescent="0.3">
      <c r="A3338" s="9">
        <v>21</v>
      </c>
      <c r="B3338" s="9" t="s">
        <v>16</v>
      </c>
      <c r="C3338" s="9" t="s">
        <v>381</v>
      </c>
      <c r="D3338" s="9" t="s">
        <v>225</v>
      </c>
      <c r="E3338" s="9" t="s">
        <v>223</v>
      </c>
      <c r="F3338" s="9" t="s">
        <v>5</v>
      </c>
      <c r="G3338" s="9" t="s">
        <v>350</v>
      </c>
      <c r="H3338" s="9" t="s">
        <v>99</v>
      </c>
      <c r="I3338" s="9">
        <v>17</v>
      </c>
      <c r="J3338" s="9" t="s">
        <v>8</v>
      </c>
      <c r="L3338" s="9" t="s">
        <v>50</v>
      </c>
      <c r="M3338" s="9">
        <v>150990</v>
      </c>
      <c r="N3338" s="17" t="str">
        <f t="shared" si="316"/>
        <v>30_150-155</v>
      </c>
      <c r="O3338" s="17" t="str">
        <f t="shared" si="317"/>
        <v>15_150-160</v>
      </c>
      <c r="P3338" s="17" t="str">
        <f t="shared" si="318"/>
        <v>08_80&gt;</v>
      </c>
      <c r="Q3338" s="9" t="s">
        <v>1076</v>
      </c>
      <c r="R3338" s="9" t="s">
        <v>1137</v>
      </c>
      <c r="S3338" s="9">
        <f t="shared" si="320"/>
        <v>3170790</v>
      </c>
      <c r="T3338" s="9">
        <f t="shared" si="319"/>
        <v>42965</v>
      </c>
    </row>
    <row r="3339" spans="1:20" ht="14.45" x14ac:dyDescent="0.3">
      <c r="A3339" s="9">
        <v>5</v>
      </c>
      <c r="B3339" s="9" t="s">
        <v>16</v>
      </c>
      <c r="C3339" s="9" t="s">
        <v>382</v>
      </c>
      <c r="D3339" s="9" t="s">
        <v>225</v>
      </c>
      <c r="E3339" s="9" t="s">
        <v>223</v>
      </c>
      <c r="F3339" s="9" t="s">
        <v>5</v>
      </c>
      <c r="G3339" s="9" t="s">
        <v>350</v>
      </c>
      <c r="H3339" s="9" t="s">
        <v>99</v>
      </c>
      <c r="I3339" s="9">
        <v>15</v>
      </c>
      <c r="J3339" s="9" t="s">
        <v>8</v>
      </c>
      <c r="L3339" s="9" t="s">
        <v>50</v>
      </c>
      <c r="M3339" s="9">
        <v>228544</v>
      </c>
      <c r="N3339" s="17" t="str">
        <f t="shared" si="316"/>
        <v>45_225-230</v>
      </c>
      <c r="O3339" s="17" t="str">
        <f t="shared" si="317"/>
        <v>22_220-230</v>
      </c>
      <c r="P3339" s="17" t="str">
        <f t="shared" si="318"/>
        <v>08_80&gt;</v>
      </c>
      <c r="Q3339" s="9" t="s">
        <v>1076</v>
      </c>
      <c r="R3339" s="9" t="s">
        <v>1137</v>
      </c>
      <c r="S3339" s="9">
        <f t="shared" si="320"/>
        <v>1142720</v>
      </c>
      <c r="T3339" s="9">
        <f t="shared" si="319"/>
        <v>15484</v>
      </c>
    </row>
    <row r="3340" spans="1:20" ht="14.45" x14ac:dyDescent="0.3">
      <c r="A3340" s="9">
        <v>33</v>
      </c>
      <c r="B3340" s="9" t="s">
        <v>16</v>
      </c>
      <c r="C3340" s="9" t="s">
        <v>789</v>
      </c>
      <c r="D3340" s="9" t="s">
        <v>225</v>
      </c>
      <c r="E3340" s="9" t="s">
        <v>223</v>
      </c>
      <c r="F3340" s="9" t="s">
        <v>5</v>
      </c>
      <c r="G3340" s="9" t="s">
        <v>350</v>
      </c>
      <c r="H3340" s="9" t="s">
        <v>784</v>
      </c>
      <c r="I3340" s="9">
        <v>15</v>
      </c>
      <c r="J3340" s="9" t="s">
        <v>8</v>
      </c>
      <c r="L3340" s="9" t="s">
        <v>50</v>
      </c>
      <c r="M3340" s="9">
        <v>227537</v>
      </c>
      <c r="N3340" s="17" t="str">
        <f t="shared" si="316"/>
        <v>45_225-230</v>
      </c>
      <c r="O3340" s="17" t="str">
        <f t="shared" si="317"/>
        <v>22_220-230</v>
      </c>
      <c r="P3340" s="17" t="str">
        <f t="shared" si="318"/>
        <v>08_80&gt;</v>
      </c>
      <c r="Q3340" s="9" t="s">
        <v>1076</v>
      </c>
      <c r="R3340" s="9" t="s">
        <v>1137</v>
      </c>
      <c r="S3340" s="9">
        <f t="shared" si="320"/>
        <v>7508721</v>
      </c>
      <c r="T3340" s="9">
        <f t="shared" si="319"/>
        <v>101744</v>
      </c>
    </row>
    <row r="3341" spans="1:20" ht="14.45" x14ac:dyDescent="0.3">
      <c r="A3341" s="9">
        <v>10</v>
      </c>
      <c r="B3341" s="9" t="s">
        <v>16</v>
      </c>
      <c r="C3341" s="9" t="s">
        <v>865</v>
      </c>
      <c r="D3341" s="9" t="s">
        <v>230</v>
      </c>
      <c r="E3341" s="9" t="s">
        <v>223</v>
      </c>
      <c r="F3341" s="9" t="s">
        <v>5</v>
      </c>
      <c r="G3341" s="9" t="s">
        <v>350</v>
      </c>
      <c r="H3341" s="9" t="s">
        <v>866</v>
      </c>
      <c r="I3341" s="9">
        <v>15</v>
      </c>
      <c r="J3341" s="9" t="s">
        <v>8</v>
      </c>
      <c r="L3341" s="9" t="s">
        <v>50</v>
      </c>
      <c r="M3341" s="9">
        <v>142119</v>
      </c>
      <c r="N3341" s="17" t="str">
        <f t="shared" si="316"/>
        <v>28_140-145</v>
      </c>
      <c r="O3341" s="17" t="str">
        <f t="shared" si="317"/>
        <v>14_140-150</v>
      </c>
      <c r="P3341" s="17" t="str">
        <f t="shared" si="318"/>
        <v>08_80&gt;</v>
      </c>
      <c r="Q3341" s="9" t="s">
        <v>1076</v>
      </c>
      <c r="R3341" s="9" t="s">
        <v>1137</v>
      </c>
      <c r="S3341" s="9">
        <f t="shared" si="320"/>
        <v>1421190</v>
      </c>
      <c r="T3341" s="9">
        <f t="shared" si="319"/>
        <v>19257</v>
      </c>
    </row>
    <row r="3342" spans="1:20" ht="14.45" x14ac:dyDescent="0.3">
      <c r="A3342" s="9">
        <v>10</v>
      </c>
      <c r="B3342" s="9" t="s">
        <v>16</v>
      </c>
      <c r="C3342" s="9" t="s">
        <v>867</v>
      </c>
      <c r="D3342" s="9" t="s">
        <v>230</v>
      </c>
      <c r="E3342" s="9" t="s">
        <v>227</v>
      </c>
      <c r="F3342" s="9" t="s">
        <v>5</v>
      </c>
      <c r="G3342" s="9" t="s">
        <v>350</v>
      </c>
      <c r="H3342" s="9" t="s">
        <v>803</v>
      </c>
      <c r="I3342" s="9">
        <v>15</v>
      </c>
      <c r="J3342" s="9" t="s">
        <v>868</v>
      </c>
      <c r="L3342" s="9" t="s">
        <v>50</v>
      </c>
      <c r="M3342" s="9">
        <v>274700</v>
      </c>
      <c r="N3342" s="17" t="str">
        <f t="shared" si="316"/>
        <v>54_270-275</v>
      </c>
      <c r="O3342" s="17" t="str">
        <f t="shared" si="317"/>
        <v>27_270-280</v>
      </c>
      <c r="P3342" s="17" t="str">
        <f t="shared" si="318"/>
        <v>08_80&gt;</v>
      </c>
      <c r="Q3342" s="9" t="s">
        <v>1076</v>
      </c>
      <c r="R3342" s="9" t="s">
        <v>1137</v>
      </c>
      <c r="S3342" s="9">
        <f t="shared" si="320"/>
        <v>2747000</v>
      </c>
      <c r="T3342" s="9">
        <f t="shared" si="319"/>
        <v>37222</v>
      </c>
    </row>
    <row r="3343" spans="1:20" ht="14.45" x14ac:dyDescent="0.3">
      <c r="A3343" s="9">
        <v>149</v>
      </c>
      <c r="B3343" s="9" t="s">
        <v>16</v>
      </c>
      <c r="C3343" s="9" t="s">
        <v>205</v>
      </c>
      <c r="D3343" s="9" t="s">
        <v>228</v>
      </c>
      <c r="E3343" s="9" t="s">
        <v>223</v>
      </c>
      <c r="F3343" s="9" t="s">
        <v>5</v>
      </c>
      <c r="G3343" s="9" t="s">
        <v>169</v>
      </c>
      <c r="H3343" s="9" t="s">
        <v>112</v>
      </c>
      <c r="I3343" s="9">
        <v>14</v>
      </c>
      <c r="J3343" s="9" t="s">
        <v>8</v>
      </c>
      <c r="L3343" s="9" t="s">
        <v>50</v>
      </c>
      <c r="M3343" s="9">
        <v>102501</v>
      </c>
      <c r="N3343" s="17" t="str">
        <f t="shared" si="316"/>
        <v>20_100-105</v>
      </c>
      <c r="O3343" s="17" t="str">
        <f t="shared" si="317"/>
        <v>10_100-110</v>
      </c>
      <c r="P3343" s="17" t="str">
        <f t="shared" si="318"/>
        <v>08_80&gt;</v>
      </c>
      <c r="Q3343" s="9" t="s">
        <v>1076</v>
      </c>
      <c r="R3343" s="9" t="s">
        <v>1137</v>
      </c>
      <c r="S3343" s="9">
        <f t="shared" si="320"/>
        <v>15272649</v>
      </c>
      <c r="T3343" s="9">
        <f t="shared" si="319"/>
        <v>206946</v>
      </c>
    </row>
    <row r="3344" spans="1:20" ht="14.45" x14ac:dyDescent="0.3">
      <c r="A3344" s="9">
        <v>21</v>
      </c>
      <c r="B3344" s="9" t="s">
        <v>16</v>
      </c>
      <c r="C3344" s="9" t="s">
        <v>564</v>
      </c>
      <c r="D3344" s="9" t="s">
        <v>228</v>
      </c>
      <c r="E3344" s="9" t="s">
        <v>223</v>
      </c>
      <c r="F3344" s="9" t="s">
        <v>5</v>
      </c>
      <c r="G3344" s="9" t="s">
        <v>518</v>
      </c>
      <c r="H3344" s="9" t="s">
        <v>112</v>
      </c>
      <c r="I3344" s="9">
        <v>14</v>
      </c>
      <c r="J3344" s="9" t="s">
        <v>8</v>
      </c>
      <c r="L3344" s="9" t="s">
        <v>50</v>
      </c>
      <c r="M3344" s="9">
        <v>120596</v>
      </c>
      <c r="N3344" s="17" t="str">
        <f t="shared" si="316"/>
        <v>24_120-125</v>
      </c>
      <c r="O3344" s="17" t="str">
        <f t="shared" si="317"/>
        <v>12_120-130</v>
      </c>
      <c r="P3344" s="17" t="str">
        <f t="shared" si="318"/>
        <v>08_80&gt;</v>
      </c>
      <c r="Q3344" s="9" t="s">
        <v>1076</v>
      </c>
      <c r="R3344" s="9" t="s">
        <v>1137</v>
      </c>
      <c r="S3344" s="9">
        <f t="shared" si="320"/>
        <v>2532516</v>
      </c>
      <c r="T3344" s="9">
        <f t="shared" si="319"/>
        <v>34316</v>
      </c>
    </row>
    <row r="3345" spans="1:20" ht="14.45" x14ac:dyDescent="0.3">
      <c r="A3345" s="9">
        <v>15</v>
      </c>
      <c r="B3345" s="9" t="s">
        <v>16</v>
      </c>
      <c r="C3345" s="9" t="s">
        <v>188</v>
      </c>
      <c r="D3345" s="9" t="s">
        <v>225</v>
      </c>
      <c r="E3345" s="9" t="s">
        <v>223</v>
      </c>
      <c r="F3345" s="9" t="s">
        <v>5</v>
      </c>
      <c r="G3345" s="9" t="s">
        <v>169</v>
      </c>
      <c r="H3345" s="9" t="s">
        <v>112</v>
      </c>
      <c r="I3345" s="9">
        <v>15</v>
      </c>
      <c r="J3345" s="9" t="s">
        <v>8</v>
      </c>
      <c r="L3345" s="9" t="s">
        <v>50</v>
      </c>
      <c r="M3345" s="9">
        <v>99636</v>
      </c>
      <c r="N3345" s="17" t="str">
        <f t="shared" si="316"/>
        <v>19_95-100</v>
      </c>
      <c r="O3345" s="17" t="str">
        <f t="shared" si="317"/>
        <v>9_90-100</v>
      </c>
      <c r="P3345" s="17" t="str">
        <f t="shared" si="318"/>
        <v>08_80&gt;</v>
      </c>
      <c r="Q3345" s="9" t="s">
        <v>1076</v>
      </c>
      <c r="R3345" s="9" t="s">
        <v>1137</v>
      </c>
      <c r="S3345" s="9">
        <f t="shared" si="320"/>
        <v>1494540</v>
      </c>
      <c r="T3345" s="9">
        <f t="shared" si="319"/>
        <v>20251</v>
      </c>
    </row>
    <row r="3346" spans="1:20" ht="14.45" x14ac:dyDescent="0.3">
      <c r="A3346" s="9">
        <v>72</v>
      </c>
      <c r="B3346" s="9" t="s">
        <v>16</v>
      </c>
      <c r="C3346" s="9" t="s">
        <v>565</v>
      </c>
      <c r="D3346" s="9" t="s">
        <v>225</v>
      </c>
      <c r="E3346" s="9" t="s">
        <v>223</v>
      </c>
      <c r="F3346" s="9" t="s">
        <v>5</v>
      </c>
      <c r="G3346" s="9" t="s">
        <v>518</v>
      </c>
      <c r="H3346" s="9" t="s">
        <v>112</v>
      </c>
      <c r="I3346" s="9">
        <v>15</v>
      </c>
      <c r="J3346" s="9" t="s">
        <v>8</v>
      </c>
      <c r="L3346" s="9" t="s">
        <v>50</v>
      </c>
      <c r="M3346" s="9">
        <v>131198</v>
      </c>
      <c r="N3346" s="17" t="str">
        <f t="shared" si="316"/>
        <v>26_130-135</v>
      </c>
      <c r="O3346" s="17" t="str">
        <f t="shared" si="317"/>
        <v>13_130-140</v>
      </c>
      <c r="P3346" s="17" t="str">
        <f t="shared" si="318"/>
        <v>08_80&gt;</v>
      </c>
      <c r="Q3346" s="9" t="s">
        <v>1076</v>
      </c>
      <c r="R3346" s="9" t="s">
        <v>1137</v>
      </c>
      <c r="S3346" s="9">
        <f t="shared" si="320"/>
        <v>9446256</v>
      </c>
      <c r="T3346" s="9">
        <f t="shared" si="319"/>
        <v>127998</v>
      </c>
    </row>
    <row r="3347" spans="1:20" ht="14.45" x14ac:dyDescent="0.3">
      <c r="A3347" s="9">
        <v>269</v>
      </c>
      <c r="B3347" s="9" t="s">
        <v>16</v>
      </c>
      <c r="C3347" s="9" t="s">
        <v>608</v>
      </c>
      <c r="D3347" s="9" t="s">
        <v>225</v>
      </c>
      <c r="E3347" s="9" t="s">
        <v>223</v>
      </c>
      <c r="F3347" s="9" t="s">
        <v>5</v>
      </c>
      <c r="G3347" s="9" t="s">
        <v>518</v>
      </c>
      <c r="H3347" s="9" t="s">
        <v>98</v>
      </c>
      <c r="I3347" s="9">
        <v>15</v>
      </c>
      <c r="J3347" s="9" t="s">
        <v>8</v>
      </c>
      <c r="L3347" s="9" t="s">
        <v>50</v>
      </c>
      <c r="M3347" s="9">
        <v>109704</v>
      </c>
      <c r="N3347" s="17" t="str">
        <f t="shared" si="316"/>
        <v>21_105-110</v>
      </c>
      <c r="O3347" s="17" t="str">
        <f t="shared" si="317"/>
        <v>10_100-110</v>
      </c>
      <c r="P3347" s="17" t="str">
        <f t="shared" si="318"/>
        <v>08_80&gt;</v>
      </c>
      <c r="Q3347" s="9" t="s">
        <v>1076</v>
      </c>
      <c r="R3347" s="9" t="s">
        <v>1137</v>
      </c>
      <c r="S3347" s="9">
        <f t="shared" si="320"/>
        <v>29510376</v>
      </c>
      <c r="T3347" s="9">
        <f t="shared" si="319"/>
        <v>399870</v>
      </c>
    </row>
    <row r="3348" spans="1:20" ht="14.45" x14ac:dyDescent="0.3">
      <c r="A3348" s="9">
        <v>18</v>
      </c>
      <c r="B3348" s="9" t="s">
        <v>16</v>
      </c>
      <c r="C3348" s="9" t="s">
        <v>1132</v>
      </c>
      <c r="D3348" s="9" t="s">
        <v>225</v>
      </c>
      <c r="E3348" s="9" t="s">
        <v>223</v>
      </c>
      <c r="F3348" s="9" t="s">
        <v>5</v>
      </c>
      <c r="G3348" s="9" t="s">
        <v>657</v>
      </c>
      <c r="H3348" s="9" t="s">
        <v>784</v>
      </c>
      <c r="I3348" s="9">
        <v>15</v>
      </c>
      <c r="J3348" s="9" t="s">
        <v>8</v>
      </c>
      <c r="L3348" s="9" t="s">
        <v>50</v>
      </c>
      <c r="M3348" s="9">
        <v>131450</v>
      </c>
      <c r="N3348" s="17" t="str">
        <f t="shared" si="316"/>
        <v>26_130-135</v>
      </c>
      <c r="O3348" s="17" t="str">
        <f t="shared" si="317"/>
        <v>13_130-140</v>
      </c>
      <c r="P3348" s="17" t="str">
        <f t="shared" si="318"/>
        <v>08_80&gt;</v>
      </c>
      <c r="Q3348" s="9" t="s">
        <v>1076</v>
      </c>
      <c r="R3348" s="9" t="s">
        <v>1137</v>
      </c>
      <c r="S3348" s="9">
        <f t="shared" si="320"/>
        <v>2366100</v>
      </c>
      <c r="T3348" s="9">
        <f t="shared" si="319"/>
        <v>32061</v>
      </c>
    </row>
    <row r="3349" spans="1:20" ht="14.45" x14ac:dyDescent="0.3">
      <c r="A3349" s="9">
        <v>10</v>
      </c>
      <c r="B3349" s="9" t="s">
        <v>16</v>
      </c>
      <c r="C3349" s="9" t="s">
        <v>952</v>
      </c>
      <c r="D3349" s="9" t="s">
        <v>228</v>
      </c>
      <c r="E3349" s="9" t="s">
        <v>223</v>
      </c>
      <c r="F3349" s="9" t="s">
        <v>5</v>
      </c>
      <c r="G3349" s="9" t="s">
        <v>518</v>
      </c>
      <c r="H3349" s="9" t="s">
        <v>2</v>
      </c>
      <c r="I3349" s="9">
        <v>14</v>
      </c>
      <c r="J3349" s="9" t="s">
        <v>8</v>
      </c>
      <c r="K3349" s="9" t="s">
        <v>7</v>
      </c>
      <c r="L3349" s="9" t="s">
        <v>50</v>
      </c>
      <c r="M3349" s="9">
        <v>84899</v>
      </c>
      <c r="N3349" s="17" t="str">
        <f t="shared" si="316"/>
        <v>16_80-85</v>
      </c>
      <c r="O3349" s="17" t="str">
        <f t="shared" si="317"/>
        <v>8_80-90</v>
      </c>
      <c r="P3349" s="17" t="str">
        <f t="shared" si="318"/>
        <v>08_80&gt;</v>
      </c>
      <c r="Q3349" s="9" t="s">
        <v>1076</v>
      </c>
      <c r="R3349" s="9" t="s">
        <v>1137</v>
      </c>
      <c r="S3349" s="9">
        <f t="shared" si="320"/>
        <v>848990</v>
      </c>
      <c r="T3349" s="9">
        <f t="shared" si="319"/>
        <v>11504</v>
      </c>
    </row>
    <row r="3350" spans="1:20" ht="14.45" x14ac:dyDescent="0.3">
      <c r="A3350" s="9">
        <v>34</v>
      </c>
      <c r="B3350" s="9" t="s">
        <v>16</v>
      </c>
      <c r="C3350" s="9" t="s">
        <v>953</v>
      </c>
      <c r="D3350" s="9" t="s">
        <v>224</v>
      </c>
      <c r="E3350" s="9" t="s">
        <v>223</v>
      </c>
      <c r="F3350" s="9" t="s">
        <v>5</v>
      </c>
      <c r="G3350" s="9" t="s">
        <v>518</v>
      </c>
      <c r="H3350" s="9" t="s">
        <v>2</v>
      </c>
      <c r="I3350" s="9">
        <v>15</v>
      </c>
      <c r="J3350" s="9" t="s">
        <v>8</v>
      </c>
      <c r="K3350" s="9" t="s">
        <v>7</v>
      </c>
      <c r="L3350" s="9" t="s">
        <v>50</v>
      </c>
      <c r="M3350" s="9">
        <v>89129</v>
      </c>
      <c r="N3350" s="17" t="str">
        <f t="shared" si="316"/>
        <v>17_85-90</v>
      </c>
      <c r="O3350" s="17" t="str">
        <f t="shared" si="317"/>
        <v>8_80-90</v>
      </c>
      <c r="P3350" s="17" t="str">
        <f t="shared" si="318"/>
        <v>08_80&gt;</v>
      </c>
      <c r="Q3350" s="9" t="s">
        <v>1076</v>
      </c>
      <c r="R3350" s="9" t="s">
        <v>1137</v>
      </c>
      <c r="S3350" s="9">
        <f t="shared" si="320"/>
        <v>3030386</v>
      </c>
      <c r="T3350" s="9">
        <f t="shared" si="319"/>
        <v>41062</v>
      </c>
    </row>
    <row r="3351" spans="1:20" ht="14.45" x14ac:dyDescent="0.3">
      <c r="A3351" s="9">
        <v>34</v>
      </c>
      <c r="B3351" s="9" t="s">
        <v>16</v>
      </c>
      <c r="C3351" s="9" t="s">
        <v>1133</v>
      </c>
      <c r="D3351" s="9" t="s">
        <v>228</v>
      </c>
      <c r="E3351" s="9" t="s">
        <v>223</v>
      </c>
      <c r="F3351" s="9" t="s">
        <v>5</v>
      </c>
      <c r="G3351" s="9" t="s">
        <v>518</v>
      </c>
      <c r="H3351" s="9" t="s">
        <v>2</v>
      </c>
      <c r="I3351" s="9">
        <v>13</v>
      </c>
      <c r="J3351" s="9" t="s">
        <v>179</v>
      </c>
      <c r="K3351" s="9" t="s">
        <v>7</v>
      </c>
      <c r="L3351" s="9" t="s">
        <v>50</v>
      </c>
      <c r="M3351" s="9">
        <v>133116</v>
      </c>
      <c r="N3351" s="17" t="str">
        <f t="shared" si="316"/>
        <v>26_130-135</v>
      </c>
      <c r="O3351" s="17" t="str">
        <f t="shared" si="317"/>
        <v>13_130-140</v>
      </c>
      <c r="P3351" s="17" t="str">
        <f t="shared" si="318"/>
        <v>08_80&gt;</v>
      </c>
      <c r="Q3351" s="9" t="s">
        <v>1076</v>
      </c>
      <c r="R3351" s="9" t="s">
        <v>1137</v>
      </c>
      <c r="S3351" s="9">
        <f t="shared" si="320"/>
        <v>4525944</v>
      </c>
      <c r="T3351" s="9">
        <f t="shared" si="319"/>
        <v>61327</v>
      </c>
    </row>
    <row r="3352" spans="1:20" ht="14.45" x14ac:dyDescent="0.3">
      <c r="A3352" s="9">
        <v>28</v>
      </c>
      <c r="B3352" s="9" t="s">
        <v>16</v>
      </c>
      <c r="C3352" s="9" t="s">
        <v>566</v>
      </c>
      <c r="D3352" s="9" t="s">
        <v>228</v>
      </c>
      <c r="E3352" s="9" t="s">
        <v>223</v>
      </c>
      <c r="F3352" s="9" t="s">
        <v>5</v>
      </c>
      <c r="G3352" s="9" t="s">
        <v>518</v>
      </c>
      <c r="H3352" s="9" t="s">
        <v>112</v>
      </c>
      <c r="I3352" s="9">
        <v>14</v>
      </c>
      <c r="J3352" s="9" t="s">
        <v>8</v>
      </c>
      <c r="K3352" s="9" t="s">
        <v>7</v>
      </c>
      <c r="L3352" s="9" t="s">
        <v>50</v>
      </c>
      <c r="M3352" s="9">
        <v>136160</v>
      </c>
      <c r="N3352" s="17" t="str">
        <f t="shared" si="316"/>
        <v>27_135-140</v>
      </c>
      <c r="O3352" s="17" t="str">
        <f t="shared" si="317"/>
        <v>13_130-140</v>
      </c>
      <c r="P3352" s="17" t="str">
        <f t="shared" si="318"/>
        <v>08_80&gt;</v>
      </c>
      <c r="Q3352" s="9" t="s">
        <v>1076</v>
      </c>
      <c r="R3352" s="9" t="s">
        <v>1137</v>
      </c>
      <c r="S3352" s="9">
        <f t="shared" si="320"/>
        <v>3812480</v>
      </c>
      <c r="T3352" s="9">
        <f t="shared" si="319"/>
        <v>51660</v>
      </c>
    </row>
    <row r="3353" spans="1:20" ht="14.45" x14ac:dyDescent="0.3">
      <c r="A3353" s="9">
        <v>89</v>
      </c>
      <c r="B3353" s="9" t="s">
        <v>16</v>
      </c>
      <c r="C3353" s="9" t="s">
        <v>1134</v>
      </c>
      <c r="D3353" s="9" t="s">
        <v>225</v>
      </c>
      <c r="E3353" s="9" t="s">
        <v>223</v>
      </c>
      <c r="F3353" s="9" t="s">
        <v>5</v>
      </c>
      <c r="G3353" s="9" t="s">
        <v>657</v>
      </c>
      <c r="H3353" s="9" t="s">
        <v>784</v>
      </c>
      <c r="I3353" s="9">
        <v>15</v>
      </c>
      <c r="J3353" s="9" t="s">
        <v>8</v>
      </c>
      <c r="L3353" s="9" t="s">
        <v>50</v>
      </c>
      <c r="M3353" s="9">
        <v>103200</v>
      </c>
      <c r="N3353" s="17" t="str">
        <f t="shared" si="316"/>
        <v>20_100-105</v>
      </c>
      <c r="O3353" s="17" t="str">
        <f t="shared" si="317"/>
        <v>10_100-110</v>
      </c>
      <c r="P3353" s="17" t="str">
        <f t="shared" si="318"/>
        <v>08_80&gt;</v>
      </c>
      <c r="Q3353" s="9" t="s">
        <v>1076</v>
      </c>
      <c r="R3353" s="9" t="s">
        <v>1137</v>
      </c>
      <c r="S3353" s="9">
        <f t="shared" si="320"/>
        <v>9184800</v>
      </c>
      <c r="T3353" s="9">
        <f t="shared" si="319"/>
        <v>124455</v>
      </c>
    </row>
    <row r="3354" spans="1:20" ht="14.45" x14ac:dyDescent="0.3">
      <c r="A3354" s="9">
        <v>15</v>
      </c>
      <c r="B3354" s="9" t="s">
        <v>16</v>
      </c>
      <c r="C3354" s="9" t="s">
        <v>1135</v>
      </c>
      <c r="D3354" s="9" t="s">
        <v>230</v>
      </c>
      <c r="E3354" s="9" t="s">
        <v>227</v>
      </c>
      <c r="F3354" s="9" t="s">
        <v>5</v>
      </c>
      <c r="G3354" s="9" t="s">
        <v>657</v>
      </c>
      <c r="H3354" s="9" t="s">
        <v>1136</v>
      </c>
      <c r="I3354" s="9">
        <v>15</v>
      </c>
      <c r="J3354" s="9" t="s">
        <v>8</v>
      </c>
      <c r="K3354" s="9" t="s">
        <v>7</v>
      </c>
      <c r="L3354" s="9" t="s">
        <v>50</v>
      </c>
      <c r="M3354" s="9">
        <v>383240</v>
      </c>
      <c r="N3354" s="17" t="str">
        <f t="shared" si="316"/>
        <v>76_380-385</v>
      </c>
      <c r="O3354" s="17" t="str">
        <f t="shared" si="317"/>
        <v>38_380-390</v>
      </c>
      <c r="P3354" s="17" t="str">
        <f t="shared" si="318"/>
        <v>08_80&gt;</v>
      </c>
      <c r="Q3354" s="9" t="s">
        <v>1076</v>
      </c>
      <c r="R3354" s="9" t="s">
        <v>1137</v>
      </c>
      <c r="S3354" s="9">
        <f t="shared" si="320"/>
        <v>5748600</v>
      </c>
      <c r="T3354" s="9">
        <f t="shared" si="319"/>
        <v>77894</v>
      </c>
    </row>
    <row r="3355" spans="1:20" ht="14.45" x14ac:dyDescent="0.3">
      <c r="A3355" s="9">
        <v>334</v>
      </c>
      <c r="B3355" s="9" t="s">
        <v>284</v>
      </c>
      <c r="C3355" s="9" t="s">
        <v>389</v>
      </c>
      <c r="D3355" s="9" t="s">
        <v>228</v>
      </c>
      <c r="E3355" s="9" t="s">
        <v>223</v>
      </c>
      <c r="F3355" s="9" t="s">
        <v>1</v>
      </c>
      <c r="G3355" s="9" t="s">
        <v>97</v>
      </c>
      <c r="H3355" s="9" t="s">
        <v>2</v>
      </c>
      <c r="I3355" s="9">
        <v>14</v>
      </c>
      <c r="J3355" s="9" t="s">
        <v>8</v>
      </c>
      <c r="L3355" s="9" t="s">
        <v>50</v>
      </c>
      <c r="M3355" s="9">
        <v>57112</v>
      </c>
      <c r="N3355" s="17" t="str">
        <f t="shared" si="316"/>
        <v>11_55-60</v>
      </c>
      <c r="O3355" s="17" t="str">
        <f t="shared" si="317"/>
        <v>5_50-60</v>
      </c>
      <c r="P3355" s="17" t="str">
        <f t="shared" si="318"/>
        <v>05_50-60</v>
      </c>
      <c r="Q3355" s="9" t="s">
        <v>1076</v>
      </c>
      <c r="R3355" s="9" t="s">
        <v>1137</v>
      </c>
      <c r="S3355" s="9">
        <f t="shared" si="320"/>
        <v>19075408</v>
      </c>
      <c r="T3355" s="9">
        <f t="shared" si="319"/>
        <v>258474</v>
      </c>
    </row>
    <row r="3356" spans="1:20" ht="14.45" x14ac:dyDescent="0.3">
      <c r="A3356" s="9">
        <v>669</v>
      </c>
      <c r="B3356" s="9" t="s">
        <v>284</v>
      </c>
      <c r="C3356" s="9" t="s">
        <v>609</v>
      </c>
      <c r="D3356" s="9" t="s">
        <v>224</v>
      </c>
      <c r="E3356" s="9" t="s">
        <v>223</v>
      </c>
      <c r="F3356" s="9" t="s">
        <v>1</v>
      </c>
      <c r="G3356" s="9" t="s">
        <v>303</v>
      </c>
      <c r="H3356" s="9" t="s">
        <v>2</v>
      </c>
      <c r="I3356" s="9">
        <v>15</v>
      </c>
      <c r="J3356" s="9" t="s">
        <v>8</v>
      </c>
      <c r="L3356" s="9" t="s">
        <v>50</v>
      </c>
      <c r="M3356" s="9">
        <v>52990</v>
      </c>
      <c r="N3356" s="17" t="str">
        <f t="shared" si="316"/>
        <v>10_50-55</v>
      </c>
      <c r="O3356" s="17" t="str">
        <f t="shared" si="317"/>
        <v>5_50-60</v>
      </c>
      <c r="P3356" s="17" t="str">
        <f t="shared" si="318"/>
        <v>05_50-60</v>
      </c>
      <c r="Q3356" s="9" t="s">
        <v>1076</v>
      </c>
      <c r="R3356" s="9" t="s">
        <v>1137</v>
      </c>
      <c r="S3356" s="9">
        <f t="shared" si="320"/>
        <v>35450310</v>
      </c>
      <c r="T3356" s="9">
        <f t="shared" si="319"/>
        <v>480357</v>
      </c>
    </row>
    <row r="3357" spans="1:20" ht="14.45" x14ac:dyDescent="0.3">
      <c r="A3357" s="9">
        <v>2007</v>
      </c>
      <c r="B3357" s="9" t="s">
        <v>284</v>
      </c>
      <c r="C3357" s="9" t="s">
        <v>792</v>
      </c>
      <c r="D3357" s="9" t="s">
        <v>228</v>
      </c>
      <c r="E3357" s="9" t="s">
        <v>223</v>
      </c>
      <c r="F3357" s="9" t="s">
        <v>5</v>
      </c>
      <c r="G3357" s="9" t="s">
        <v>169</v>
      </c>
      <c r="H3357" s="9" t="s">
        <v>2</v>
      </c>
      <c r="I3357" s="9">
        <v>13</v>
      </c>
      <c r="J3357" s="9" t="s">
        <v>474</v>
      </c>
      <c r="K3357" s="9" t="s">
        <v>7</v>
      </c>
      <c r="L3357" s="9" t="s">
        <v>50</v>
      </c>
      <c r="M3357" s="9">
        <v>100742</v>
      </c>
      <c r="N3357" s="17" t="str">
        <f t="shared" si="316"/>
        <v>20_100-105</v>
      </c>
      <c r="O3357" s="17" t="str">
        <f t="shared" si="317"/>
        <v>10_100-110</v>
      </c>
      <c r="P3357" s="17" t="str">
        <f t="shared" si="318"/>
        <v>08_80&gt;</v>
      </c>
      <c r="Q3357" s="9" t="s">
        <v>1076</v>
      </c>
      <c r="R3357" s="9" t="s">
        <v>1137</v>
      </c>
      <c r="S3357" s="9">
        <f t="shared" si="320"/>
        <v>202189194</v>
      </c>
      <c r="T3357" s="9">
        <f t="shared" si="319"/>
        <v>2739691</v>
      </c>
    </row>
    <row r="3358" spans="1:20" ht="14.45" x14ac:dyDescent="0.3">
      <c r="A3358" s="9">
        <v>600</v>
      </c>
      <c r="B3358" s="9" t="s">
        <v>630</v>
      </c>
      <c r="C3358" s="9" t="s">
        <v>1062</v>
      </c>
      <c r="D3358" s="9" t="s">
        <v>225</v>
      </c>
      <c r="E3358" s="9" t="s">
        <v>223</v>
      </c>
      <c r="F3358" s="9" t="s">
        <v>5</v>
      </c>
      <c r="G3358" s="9" t="s">
        <v>350</v>
      </c>
      <c r="H3358" s="9" t="s">
        <v>98</v>
      </c>
      <c r="I3358" s="9">
        <v>16</v>
      </c>
      <c r="J3358" s="9" t="s">
        <v>8</v>
      </c>
      <c r="L3358" s="9" t="s">
        <v>50</v>
      </c>
      <c r="M3358" s="9">
        <v>118540</v>
      </c>
      <c r="N3358" s="17" t="str">
        <f t="shared" si="316"/>
        <v>23_115-120</v>
      </c>
      <c r="O3358" s="17" t="str">
        <f t="shared" si="317"/>
        <v>11_110-120</v>
      </c>
      <c r="P3358" s="17" t="str">
        <f t="shared" si="318"/>
        <v>08_80&gt;</v>
      </c>
      <c r="Q3358" s="9" t="s">
        <v>1076</v>
      </c>
      <c r="R3358" s="9" t="s">
        <v>1137</v>
      </c>
      <c r="S3358" s="9">
        <f t="shared" si="320"/>
        <v>71124000</v>
      </c>
      <c r="T3358" s="9">
        <f t="shared" si="319"/>
        <v>963740</v>
      </c>
    </row>
    <row r="3359" spans="1:20" ht="14.45" x14ac:dyDescent="0.3">
      <c r="A3359" s="9">
        <v>684</v>
      </c>
      <c r="B3359" s="9" t="s">
        <v>630</v>
      </c>
      <c r="C3359" s="9" t="s">
        <v>1063</v>
      </c>
      <c r="D3359" s="9" t="s">
        <v>228</v>
      </c>
      <c r="E3359" s="9" t="s">
        <v>223</v>
      </c>
      <c r="F3359" s="9" t="s">
        <v>5</v>
      </c>
      <c r="G3359" s="9" t="s">
        <v>518</v>
      </c>
      <c r="H3359" s="9" t="s">
        <v>2</v>
      </c>
      <c r="I3359" s="9">
        <v>14</v>
      </c>
      <c r="J3359" s="9" t="s">
        <v>8</v>
      </c>
      <c r="L3359" s="9" t="s">
        <v>50</v>
      </c>
      <c r="M3359" s="9">
        <v>80386</v>
      </c>
      <c r="N3359" s="17" t="str">
        <f t="shared" si="316"/>
        <v>16_80-85</v>
      </c>
      <c r="O3359" s="17" t="str">
        <f t="shared" si="317"/>
        <v>8_80-90</v>
      </c>
      <c r="P3359" s="17" t="str">
        <f t="shared" si="318"/>
        <v>08_80&gt;</v>
      </c>
      <c r="Q3359" s="9" t="s">
        <v>1076</v>
      </c>
      <c r="R3359" s="9" t="s">
        <v>1137</v>
      </c>
      <c r="S3359" s="9">
        <f t="shared" si="320"/>
        <v>54984024</v>
      </c>
      <c r="T3359" s="9">
        <f t="shared" si="319"/>
        <v>745041</v>
      </c>
    </row>
    <row r="3360" spans="1:20" ht="14.45" x14ac:dyDescent="0.3">
      <c r="A3360" s="9">
        <v>716</v>
      </c>
      <c r="B3360" s="9" t="s">
        <v>630</v>
      </c>
      <c r="C3360" s="9" t="s">
        <v>1065</v>
      </c>
      <c r="D3360" s="9" t="s">
        <v>224</v>
      </c>
      <c r="E3360" s="9" t="s">
        <v>223</v>
      </c>
      <c r="F3360" s="9" t="s">
        <v>5</v>
      </c>
      <c r="G3360" s="9" t="s">
        <v>518</v>
      </c>
      <c r="H3360" s="9" t="s">
        <v>2</v>
      </c>
      <c r="I3360" s="9">
        <v>15</v>
      </c>
      <c r="J3360" s="9" t="s">
        <v>8</v>
      </c>
      <c r="L3360" s="9" t="s">
        <v>50</v>
      </c>
      <c r="M3360" s="9">
        <v>76492</v>
      </c>
      <c r="N3360" s="17" t="str">
        <f t="shared" si="316"/>
        <v>15_75-80</v>
      </c>
      <c r="O3360" s="17" t="str">
        <f t="shared" si="317"/>
        <v>7_70-80</v>
      </c>
      <c r="P3360" s="17" t="str">
        <f t="shared" si="318"/>
        <v>07_70-80</v>
      </c>
      <c r="Q3360" s="9" t="s">
        <v>1076</v>
      </c>
      <c r="R3360" s="9" t="s">
        <v>1137</v>
      </c>
      <c r="S3360" s="9">
        <f t="shared" si="320"/>
        <v>54768272</v>
      </c>
      <c r="T3360" s="9">
        <f t="shared" si="319"/>
        <v>742118</v>
      </c>
    </row>
    <row r="3361" spans="1:20" ht="14.45" x14ac:dyDescent="0.3">
      <c r="A3361" s="9">
        <v>3157</v>
      </c>
      <c r="B3361" s="9" t="s">
        <v>630</v>
      </c>
      <c r="C3361" s="9" t="s">
        <v>1066</v>
      </c>
      <c r="D3361" s="9" t="s">
        <v>224</v>
      </c>
      <c r="E3361" s="9" t="s">
        <v>223</v>
      </c>
      <c r="F3361" s="9" t="s">
        <v>1</v>
      </c>
      <c r="G3361" s="9" t="s">
        <v>97</v>
      </c>
      <c r="H3361" s="9" t="s">
        <v>2</v>
      </c>
      <c r="I3361" s="9">
        <v>15</v>
      </c>
      <c r="J3361" s="9" t="s">
        <v>8</v>
      </c>
      <c r="L3361" s="9" t="s">
        <v>50</v>
      </c>
      <c r="M3361" s="9">
        <v>53172</v>
      </c>
      <c r="N3361" s="17" t="str">
        <f t="shared" si="316"/>
        <v>10_50-55</v>
      </c>
      <c r="O3361" s="17" t="str">
        <f t="shared" si="317"/>
        <v>5_50-60</v>
      </c>
      <c r="P3361" s="17" t="str">
        <f t="shared" si="318"/>
        <v>05_50-60</v>
      </c>
      <c r="Q3361" s="9" t="s">
        <v>1076</v>
      </c>
      <c r="R3361" s="9" t="s">
        <v>1137</v>
      </c>
      <c r="S3361" s="9">
        <f t="shared" si="320"/>
        <v>167864004</v>
      </c>
      <c r="T3361" s="9">
        <f t="shared" si="319"/>
        <v>2274580</v>
      </c>
    </row>
    <row r="3362" spans="1:20" ht="14.45" x14ac:dyDescent="0.3">
      <c r="A3362" s="9">
        <v>265</v>
      </c>
      <c r="B3362" s="9" t="s">
        <v>630</v>
      </c>
      <c r="C3362" s="9" t="s">
        <v>1067</v>
      </c>
      <c r="D3362" s="9" t="s">
        <v>222</v>
      </c>
      <c r="E3362" s="9" t="s">
        <v>223</v>
      </c>
      <c r="F3362" s="9" t="s">
        <v>5</v>
      </c>
      <c r="G3362" s="9" t="s">
        <v>169</v>
      </c>
      <c r="H3362" s="9" t="s">
        <v>331</v>
      </c>
      <c r="I3362" s="9">
        <v>16</v>
      </c>
      <c r="J3362" s="9" t="s">
        <v>8</v>
      </c>
      <c r="L3362" s="9" t="s">
        <v>50</v>
      </c>
      <c r="M3362" s="9">
        <v>89954</v>
      </c>
      <c r="N3362" s="17" t="str">
        <f t="shared" ref="N3362:N3365" si="321">CONCATENATE(ROUNDDOWN(M3362/5000,0),"_",ROUNDDOWN(M3362/5000,0)*5,"-",ROUNDUP((M3362+1)/5000,0)*5)</f>
        <v>17_85-90</v>
      </c>
      <c r="O3362" s="17" t="str">
        <f t="shared" ref="O3362:O3365" si="322">CONCATENATE(ROUNDDOWN(M3362/10000,0),"_",ROUNDDOWN(M3362/10000,0)*10,"-",ROUNDUP((M3362+1)/10000,0)*10)</f>
        <v>8_80-90</v>
      </c>
      <c r="P3362" s="17" t="str">
        <f t="shared" ref="P3362:P3365" si="323">IF(M3362&lt;20000,"01_&lt;20",IF(M3362&lt;80000,CONCATENATE(IF((ROUNDDOWN(M3362/10000,0)+1)&lt;10,0,),ROUNDDOWN(M3362/10000,0),"_",ROUNDDOWN(M3362/10000,0)*10,"-",ROUNDUP((M3362+1)/10000,0)*10),"08_80&gt;"))</f>
        <v>08_80&gt;</v>
      </c>
      <c r="Q3362" s="9" t="s">
        <v>1076</v>
      </c>
      <c r="R3362" s="9" t="s">
        <v>1137</v>
      </c>
      <c r="S3362" s="9">
        <f t="shared" si="320"/>
        <v>23837810</v>
      </c>
      <c r="T3362" s="9">
        <f t="shared" ref="T3362:T3365" si="324">ROUND(S3362/73.8,0)</f>
        <v>323006</v>
      </c>
    </row>
    <row r="3363" spans="1:20" ht="14.45" x14ac:dyDescent="0.3">
      <c r="A3363" s="9">
        <v>2537</v>
      </c>
      <c r="B3363" s="9" t="s">
        <v>630</v>
      </c>
      <c r="C3363" s="9" t="s">
        <v>1068</v>
      </c>
      <c r="D3363" s="9" t="s">
        <v>224</v>
      </c>
      <c r="E3363" s="9" t="s">
        <v>223</v>
      </c>
      <c r="F3363" s="9" t="s">
        <v>1</v>
      </c>
      <c r="G3363" s="9" t="s">
        <v>1000</v>
      </c>
      <c r="H3363" s="9" t="s">
        <v>2</v>
      </c>
      <c r="I3363" s="9">
        <v>16</v>
      </c>
      <c r="J3363" s="9" t="s">
        <v>8</v>
      </c>
      <c r="L3363" s="9" t="s">
        <v>50</v>
      </c>
      <c r="M3363" s="9">
        <v>70871</v>
      </c>
      <c r="N3363" s="17" t="str">
        <f t="shared" si="321"/>
        <v>14_70-75</v>
      </c>
      <c r="O3363" s="17" t="str">
        <f t="shared" si="322"/>
        <v>7_70-80</v>
      </c>
      <c r="P3363" s="17" t="str">
        <f t="shared" si="323"/>
        <v>07_70-80</v>
      </c>
      <c r="Q3363" s="9" t="s">
        <v>1076</v>
      </c>
      <c r="R3363" s="9" t="s">
        <v>1137</v>
      </c>
      <c r="S3363" s="9">
        <f t="shared" si="320"/>
        <v>179799727</v>
      </c>
      <c r="T3363" s="9">
        <f t="shared" si="324"/>
        <v>2436311</v>
      </c>
    </row>
    <row r="3364" spans="1:20" ht="14.45" x14ac:dyDescent="0.3">
      <c r="A3364" s="9">
        <v>2711</v>
      </c>
      <c r="B3364" s="9" t="s">
        <v>630</v>
      </c>
      <c r="C3364" s="9" t="s">
        <v>1069</v>
      </c>
      <c r="D3364" s="9" t="s">
        <v>228</v>
      </c>
      <c r="E3364" s="9" t="s">
        <v>223</v>
      </c>
      <c r="F3364" s="9" t="s">
        <v>5</v>
      </c>
      <c r="G3364" s="9" t="s">
        <v>169</v>
      </c>
      <c r="H3364" s="9" t="s">
        <v>2</v>
      </c>
      <c r="I3364" s="9">
        <v>14</v>
      </c>
      <c r="J3364" s="9" t="s">
        <v>8</v>
      </c>
      <c r="L3364" s="9" t="s">
        <v>50</v>
      </c>
      <c r="M3364" s="9">
        <v>48777</v>
      </c>
      <c r="N3364" s="17" t="str">
        <f t="shared" si="321"/>
        <v>9_45-50</v>
      </c>
      <c r="O3364" s="17" t="str">
        <f t="shared" si="322"/>
        <v>4_40-50</v>
      </c>
      <c r="P3364" s="17" t="str">
        <f t="shared" si="323"/>
        <v>04_40-50</v>
      </c>
      <c r="Q3364" s="9" t="s">
        <v>1076</v>
      </c>
      <c r="R3364" s="9" t="s">
        <v>1137</v>
      </c>
      <c r="S3364" s="9">
        <f t="shared" si="320"/>
        <v>132234447</v>
      </c>
      <c r="T3364" s="9">
        <f t="shared" si="324"/>
        <v>1791795</v>
      </c>
    </row>
    <row r="3365" spans="1:20" ht="14.45" x14ac:dyDescent="0.3">
      <c r="A3365" s="9">
        <v>5300</v>
      </c>
      <c r="B3365" s="9" t="s">
        <v>630</v>
      </c>
      <c r="C3365" s="9" t="s">
        <v>1070</v>
      </c>
      <c r="D3365" s="9" t="s">
        <v>224</v>
      </c>
      <c r="E3365" s="9" t="s">
        <v>223</v>
      </c>
      <c r="F3365" s="9" t="s">
        <v>5</v>
      </c>
      <c r="G3365" s="9" t="s">
        <v>169</v>
      </c>
      <c r="H3365" s="9" t="s">
        <v>2</v>
      </c>
      <c r="I3365" s="9">
        <v>15</v>
      </c>
      <c r="J3365" s="9" t="s">
        <v>8</v>
      </c>
      <c r="L3365" s="9" t="s">
        <v>50</v>
      </c>
      <c r="M3365" s="9">
        <v>54675</v>
      </c>
      <c r="N3365" s="17" t="str">
        <f t="shared" si="321"/>
        <v>10_50-55</v>
      </c>
      <c r="O3365" s="17" t="str">
        <f t="shared" si="322"/>
        <v>5_50-60</v>
      </c>
      <c r="P3365" s="17" t="str">
        <f t="shared" si="323"/>
        <v>05_50-60</v>
      </c>
      <c r="Q3365" s="9" t="s">
        <v>1076</v>
      </c>
      <c r="R3365" s="9" t="s">
        <v>1137</v>
      </c>
      <c r="S3365" s="9">
        <f t="shared" si="320"/>
        <v>289777500</v>
      </c>
      <c r="T3365" s="9">
        <f t="shared" si="324"/>
        <v>3926524</v>
      </c>
    </row>
    <row r="3366" spans="1:20" ht="14.45" x14ac:dyDescent="0.3">
      <c r="A3366" s="9">
        <v>50</v>
      </c>
      <c r="B3366" s="9" t="s">
        <v>29</v>
      </c>
      <c r="C3366" s="9" t="s">
        <v>29</v>
      </c>
      <c r="D3366" s="9" t="s">
        <v>228</v>
      </c>
      <c r="E3366" s="9" t="s">
        <v>223</v>
      </c>
      <c r="F3366" s="9" t="s">
        <v>5</v>
      </c>
      <c r="G3366" s="9" t="s">
        <v>56</v>
      </c>
      <c r="H3366" s="9" t="s">
        <v>2</v>
      </c>
      <c r="I3366" s="9">
        <v>14</v>
      </c>
      <c r="J3366" s="9" t="s">
        <v>4</v>
      </c>
      <c r="L3366" s="9" t="s">
        <v>47</v>
      </c>
      <c r="M3366" s="9">
        <v>24510</v>
      </c>
      <c r="N3366" s="17" t="str">
        <f t="shared" ref="N3366:N3396" si="325">CONCATENATE(ROUNDDOWN(M3366/5000,0),"_",ROUNDDOWN(M3366/5000,0)*5,"-",ROUNDUP((M3366+1)/5000,0)*5)</f>
        <v>4_20-25</v>
      </c>
      <c r="O3366" s="17" t="str">
        <f t="shared" ref="O3366:O3396" si="326">CONCATENATE(ROUNDDOWN(M3366/10000,0),"_",ROUNDDOWN(M3366/10000,0)*10,"-",ROUNDUP((M3366+1)/10000,0)*10)</f>
        <v>2_20-30</v>
      </c>
      <c r="P3366" s="17" t="str">
        <f t="shared" ref="P3366:P3396" si="327">IF(M3366&lt;20000,"01_&lt;20",IF(M3366&lt;80000,CONCATENATE(IF((ROUNDDOWN(M3366/10000,0)+1)&lt;10,0,),ROUNDDOWN(M3366/10000,0),"_",ROUNDDOWN(M3366/10000,0)*10,"-",ROUNDUP((M3366+1)/10000,0)*10),"08_80&gt;"))</f>
        <v>02_20-30</v>
      </c>
      <c r="Q3366" s="9" t="s">
        <v>1076</v>
      </c>
      <c r="R3366" s="9" t="s">
        <v>1137</v>
      </c>
      <c r="S3366" s="9">
        <f t="shared" si="320"/>
        <v>1225500</v>
      </c>
      <c r="T3366" s="9">
        <f t="shared" ref="T3366" si="328">ROUND(S3366/72.3,0)</f>
        <v>16950</v>
      </c>
    </row>
    <row r="3367" spans="1:20" ht="14.45" x14ac:dyDescent="0.3">
      <c r="A3367" s="9">
        <v>370</v>
      </c>
      <c r="B3367" s="9" t="s">
        <v>29</v>
      </c>
      <c r="C3367" s="9" t="s">
        <v>29</v>
      </c>
      <c r="D3367" s="9" t="s">
        <v>224</v>
      </c>
      <c r="E3367" s="9" t="s">
        <v>223</v>
      </c>
      <c r="F3367" s="9" t="s">
        <v>5</v>
      </c>
      <c r="G3367" s="9" t="s">
        <v>76</v>
      </c>
      <c r="H3367" s="9" t="s">
        <v>2</v>
      </c>
      <c r="I3367" s="9">
        <v>15</v>
      </c>
      <c r="L3367" s="9" t="s">
        <v>46</v>
      </c>
      <c r="M3367" s="9">
        <v>31000</v>
      </c>
      <c r="N3367" s="17" t="str">
        <f t="shared" si="325"/>
        <v>6_30-35</v>
      </c>
      <c r="O3367" s="17" t="str">
        <f t="shared" si="326"/>
        <v>3_30-40</v>
      </c>
      <c r="P3367" s="17" t="str">
        <f t="shared" si="327"/>
        <v>03_30-40</v>
      </c>
      <c r="Q3367" s="9" t="s">
        <v>1076</v>
      </c>
      <c r="R3367" s="9" t="s">
        <v>1137</v>
      </c>
      <c r="S3367" s="9">
        <f t="shared" si="320"/>
        <v>11470000</v>
      </c>
      <c r="T3367" s="9">
        <f t="shared" ref="T3367:T3396" si="329">ROUND(S3367/73.8,0)</f>
        <v>155420</v>
      </c>
    </row>
    <row r="3368" spans="1:20" ht="14.45" x14ac:dyDescent="0.3">
      <c r="A3368" s="9">
        <v>420</v>
      </c>
      <c r="B3368" s="9" t="s">
        <v>29</v>
      </c>
      <c r="C3368" s="9" t="s">
        <v>29</v>
      </c>
      <c r="D3368" s="9" t="s">
        <v>224</v>
      </c>
      <c r="E3368" s="9" t="s">
        <v>223</v>
      </c>
      <c r="F3368" s="9" t="s">
        <v>5</v>
      </c>
      <c r="G3368" s="9" t="s">
        <v>61</v>
      </c>
      <c r="H3368" s="9" t="s">
        <v>2</v>
      </c>
      <c r="I3368" s="9">
        <v>15</v>
      </c>
      <c r="L3368" s="9" t="s">
        <v>46</v>
      </c>
      <c r="M3368" s="9">
        <v>25400</v>
      </c>
      <c r="N3368" s="17" t="str">
        <f t="shared" si="325"/>
        <v>5_25-30</v>
      </c>
      <c r="O3368" s="17" t="str">
        <f t="shared" si="326"/>
        <v>2_20-30</v>
      </c>
      <c r="P3368" s="17" t="str">
        <f t="shared" si="327"/>
        <v>02_20-30</v>
      </c>
      <c r="Q3368" s="9" t="s">
        <v>1076</v>
      </c>
      <c r="R3368" s="9" t="s">
        <v>1137</v>
      </c>
      <c r="S3368" s="9">
        <f t="shared" si="320"/>
        <v>10668000</v>
      </c>
      <c r="T3368" s="9">
        <f t="shared" si="329"/>
        <v>144553</v>
      </c>
    </row>
    <row r="3369" spans="1:20" ht="14.45" x14ac:dyDescent="0.3">
      <c r="A3369" s="9">
        <v>50</v>
      </c>
      <c r="B3369" s="9" t="s">
        <v>29</v>
      </c>
      <c r="C3369" s="9" t="s">
        <v>29</v>
      </c>
      <c r="D3369" s="9" t="s">
        <v>224</v>
      </c>
      <c r="E3369" s="9" t="s">
        <v>223</v>
      </c>
      <c r="F3369" s="9" t="s">
        <v>5</v>
      </c>
      <c r="G3369" s="9" t="s">
        <v>798</v>
      </c>
      <c r="H3369" s="9" t="s">
        <v>2</v>
      </c>
      <c r="I3369" s="9">
        <v>15</v>
      </c>
      <c r="L3369" s="9" t="s">
        <v>46</v>
      </c>
      <c r="M3369" s="9">
        <v>23400</v>
      </c>
      <c r="N3369" s="17" t="str">
        <f t="shared" si="325"/>
        <v>4_20-25</v>
      </c>
      <c r="O3369" s="17" t="str">
        <f t="shared" si="326"/>
        <v>2_20-30</v>
      </c>
      <c r="P3369" s="17" t="str">
        <f t="shared" si="327"/>
        <v>02_20-30</v>
      </c>
      <c r="Q3369" s="9" t="s">
        <v>1076</v>
      </c>
      <c r="R3369" s="9" t="s">
        <v>1137</v>
      </c>
      <c r="S3369" s="9">
        <f t="shared" si="320"/>
        <v>1170000</v>
      </c>
      <c r="T3369" s="9">
        <f t="shared" si="329"/>
        <v>15854</v>
      </c>
    </row>
    <row r="3370" spans="1:20" ht="14.45" x14ac:dyDescent="0.3">
      <c r="A3370" s="9">
        <v>40</v>
      </c>
      <c r="B3370" s="9" t="s">
        <v>29</v>
      </c>
      <c r="C3370" s="9" t="s">
        <v>29</v>
      </c>
      <c r="D3370" s="9" t="s">
        <v>224</v>
      </c>
      <c r="E3370" s="9" t="s">
        <v>223</v>
      </c>
      <c r="F3370" s="9" t="s">
        <v>5</v>
      </c>
      <c r="G3370" s="9" t="s">
        <v>93</v>
      </c>
      <c r="H3370" s="9" t="s">
        <v>2</v>
      </c>
      <c r="I3370" s="9">
        <v>15</v>
      </c>
      <c r="L3370" s="9" t="s">
        <v>50</v>
      </c>
      <c r="M3370" s="9">
        <v>35700</v>
      </c>
      <c r="N3370" s="17" t="str">
        <f t="shared" si="325"/>
        <v>7_35-40</v>
      </c>
      <c r="O3370" s="17" t="str">
        <f t="shared" si="326"/>
        <v>3_30-40</v>
      </c>
      <c r="P3370" s="17" t="str">
        <f t="shared" si="327"/>
        <v>03_30-40</v>
      </c>
      <c r="Q3370" s="9" t="s">
        <v>1076</v>
      </c>
      <c r="R3370" s="9" t="s">
        <v>1137</v>
      </c>
      <c r="S3370" s="9">
        <f t="shared" si="320"/>
        <v>1428000</v>
      </c>
      <c r="T3370" s="9">
        <f t="shared" si="329"/>
        <v>19350</v>
      </c>
    </row>
    <row r="3371" spans="1:20" ht="14.45" x14ac:dyDescent="0.3">
      <c r="A3371" s="9">
        <v>120</v>
      </c>
      <c r="B3371" s="9" t="s">
        <v>29</v>
      </c>
      <c r="C3371" s="9" t="s">
        <v>29</v>
      </c>
      <c r="D3371" s="9" t="s">
        <v>224</v>
      </c>
      <c r="E3371" s="9" t="s">
        <v>223</v>
      </c>
      <c r="F3371" s="9" t="s">
        <v>5</v>
      </c>
      <c r="G3371" s="9" t="s">
        <v>169</v>
      </c>
      <c r="H3371" s="9" t="s">
        <v>2</v>
      </c>
      <c r="I3371" s="9">
        <v>15</v>
      </c>
      <c r="L3371" s="9" t="s">
        <v>50</v>
      </c>
      <c r="M3371" s="9">
        <v>38000</v>
      </c>
      <c r="N3371" s="17" t="str">
        <f t="shared" si="325"/>
        <v>7_35-40</v>
      </c>
      <c r="O3371" s="17" t="str">
        <f t="shared" si="326"/>
        <v>3_30-40</v>
      </c>
      <c r="P3371" s="17" t="str">
        <f t="shared" si="327"/>
        <v>03_30-40</v>
      </c>
      <c r="Q3371" s="9" t="s">
        <v>1076</v>
      </c>
      <c r="R3371" s="9" t="s">
        <v>1137</v>
      </c>
      <c r="S3371" s="9">
        <f t="shared" si="320"/>
        <v>4560000</v>
      </c>
      <c r="T3371" s="9">
        <f t="shared" si="329"/>
        <v>61789</v>
      </c>
    </row>
    <row r="3372" spans="1:20" ht="14.45" x14ac:dyDescent="0.3">
      <c r="A3372" s="9">
        <v>130</v>
      </c>
      <c r="B3372" s="9" t="s">
        <v>29</v>
      </c>
      <c r="C3372" s="9" t="s">
        <v>29</v>
      </c>
      <c r="D3372" s="9" t="s">
        <v>224</v>
      </c>
      <c r="E3372" s="9" t="s">
        <v>223</v>
      </c>
      <c r="F3372" s="9" t="s">
        <v>5</v>
      </c>
      <c r="G3372" s="9" t="s">
        <v>182</v>
      </c>
      <c r="H3372" s="9" t="s">
        <v>2</v>
      </c>
      <c r="I3372" s="9">
        <v>15</v>
      </c>
      <c r="L3372" s="9" t="s">
        <v>50</v>
      </c>
      <c r="M3372" s="9">
        <v>38500</v>
      </c>
      <c r="N3372" s="17" t="str">
        <f t="shared" si="325"/>
        <v>7_35-40</v>
      </c>
      <c r="O3372" s="17" t="str">
        <f t="shared" si="326"/>
        <v>3_30-40</v>
      </c>
      <c r="P3372" s="17" t="str">
        <f t="shared" si="327"/>
        <v>03_30-40</v>
      </c>
      <c r="Q3372" s="9" t="s">
        <v>1076</v>
      </c>
      <c r="R3372" s="9" t="s">
        <v>1137</v>
      </c>
      <c r="S3372" s="9">
        <f t="shared" si="320"/>
        <v>5005000</v>
      </c>
      <c r="T3372" s="9">
        <f t="shared" si="329"/>
        <v>67818</v>
      </c>
    </row>
    <row r="3373" spans="1:20" ht="14.45" x14ac:dyDescent="0.3">
      <c r="A3373" s="9">
        <v>110</v>
      </c>
      <c r="B3373" s="9" t="s">
        <v>29</v>
      </c>
      <c r="C3373" s="9" t="s">
        <v>29</v>
      </c>
      <c r="D3373" s="9" t="s">
        <v>222</v>
      </c>
      <c r="E3373" s="9" t="s">
        <v>223</v>
      </c>
      <c r="F3373" s="9" t="s">
        <v>1</v>
      </c>
      <c r="G3373" s="9" t="s">
        <v>97</v>
      </c>
      <c r="H3373" s="9" t="s">
        <v>2</v>
      </c>
      <c r="I3373" s="9">
        <v>15</v>
      </c>
      <c r="L3373" s="9" t="s">
        <v>50</v>
      </c>
      <c r="M3373" s="9">
        <v>35000</v>
      </c>
      <c r="N3373" s="17" t="str">
        <f t="shared" si="325"/>
        <v>7_35-40</v>
      </c>
      <c r="O3373" s="17" t="str">
        <f t="shared" si="326"/>
        <v>3_30-40</v>
      </c>
      <c r="P3373" s="17" t="str">
        <f t="shared" si="327"/>
        <v>03_30-40</v>
      </c>
      <c r="Q3373" s="9" t="s">
        <v>1076</v>
      </c>
      <c r="R3373" s="9" t="s">
        <v>1137</v>
      </c>
      <c r="S3373" s="9">
        <f t="shared" si="320"/>
        <v>3850000</v>
      </c>
      <c r="T3373" s="9">
        <f t="shared" si="329"/>
        <v>52168</v>
      </c>
    </row>
    <row r="3374" spans="1:20" ht="14.45" x14ac:dyDescent="0.3">
      <c r="A3374" s="9">
        <v>320</v>
      </c>
      <c r="B3374" s="9" t="s">
        <v>29</v>
      </c>
      <c r="C3374" s="9" t="s">
        <v>29</v>
      </c>
      <c r="D3374" s="9" t="s">
        <v>222</v>
      </c>
      <c r="E3374" s="9" t="s">
        <v>223</v>
      </c>
      <c r="F3374" s="9" t="s">
        <v>1</v>
      </c>
      <c r="G3374" s="9" t="s">
        <v>303</v>
      </c>
      <c r="H3374" s="9" t="s">
        <v>2</v>
      </c>
      <c r="I3374" s="9">
        <v>15</v>
      </c>
      <c r="L3374" s="9" t="s">
        <v>50</v>
      </c>
      <c r="M3374" s="9">
        <v>35000</v>
      </c>
      <c r="N3374" s="17" t="str">
        <f t="shared" si="325"/>
        <v>7_35-40</v>
      </c>
      <c r="O3374" s="17" t="str">
        <f t="shared" si="326"/>
        <v>3_30-40</v>
      </c>
      <c r="P3374" s="17" t="str">
        <f t="shared" si="327"/>
        <v>03_30-40</v>
      </c>
      <c r="Q3374" s="9" t="s">
        <v>1076</v>
      </c>
      <c r="R3374" s="9" t="s">
        <v>1137</v>
      </c>
      <c r="S3374" s="9">
        <f t="shared" si="320"/>
        <v>11200000</v>
      </c>
      <c r="T3374" s="9">
        <f t="shared" si="329"/>
        <v>151762</v>
      </c>
    </row>
    <row r="3375" spans="1:20" ht="14.45" x14ac:dyDescent="0.3">
      <c r="A3375" s="9">
        <v>220</v>
      </c>
      <c r="B3375" s="9" t="s">
        <v>29</v>
      </c>
      <c r="C3375" s="9" t="s">
        <v>29</v>
      </c>
      <c r="D3375" s="9" t="s">
        <v>222</v>
      </c>
      <c r="E3375" s="9" t="s">
        <v>223</v>
      </c>
      <c r="F3375" s="9" t="s">
        <v>1</v>
      </c>
      <c r="G3375" s="9" t="s">
        <v>823</v>
      </c>
      <c r="H3375" s="9" t="s">
        <v>2</v>
      </c>
      <c r="I3375" s="9">
        <v>15</v>
      </c>
      <c r="L3375" s="9" t="s">
        <v>50</v>
      </c>
      <c r="M3375" s="9">
        <v>35000</v>
      </c>
      <c r="N3375" s="17" t="str">
        <f t="shared" si="325"/>
        <v>7_35-40</v>
      </c>
      <c r="O3375" s="17" t="str">
        <f t="shared" si="326"/>
        <v>3_30-40</v>
      </c>
      <c r="P3375" s="17" t="str">
        <f t="shared" si="327"/>
        <v>03_30-40</v>
      </c>
      <c r="Q3375" s="9" t="s">
        <v>1076</v>
      </c>
      <c r="R3375" s="9" t="s">
        <v>1137</v>
      </c>
      <c r="S3375" s="9">
        <f t="shared" si="320"/>
        <v>7700000</v>
      </c>
      <c r="T3375" s="9">
        <f t="shared" si="329"/>
        <v>104336</v>
      </c>
    </row>
    <row r="3376" spans="1:20" ht="14.45" x14ac:dyDescent="0.3">
      <c r="A3376" s="9">
        <v>70</v>
      </c>
      <c r="B3376" s="9" t="s">
        <v>29</v>
      </c>
      <c r="C3376" s="9" t="s">
        <v>29</v>
      </c>
      <c r="D3376" s="9" t="s">
        <v>225</v>
      </c>
      <c r="E3376" s="9" t="s">
        <v>223</v>
      </c>
      <c r="F3376" s="9" t="s">
        <v>5</v>
      </c>
      <c r="G3376" s="9" t="s">
        <v>75</v>
      </c>
      <c r="H3376" s="9" t="s">
        <v>995</v>
      </c>
      <c r="I3376" s="9">
        <v>15</v>
      </c>
      <c r="L3376" s="9" t="s">
        <v>50</v>
      </c>
      <c r="M3376" s="9">
        <v>61000</v>
      </c>
      <c r="N3376" s="17" t="str">
        <f t="shared" si="325"/>
        <v>12_60-65</v>
      </c>
      <c r="O3376" s="17" t="str">
        <f t="shared" si="326"/>
        <v>6_60-70</v>
      </c>
      <c r="P3376" s="17" t="str">
        <f t="shared" si="327"/>
        <v>06_60-70</v>
      </c>
      <c r="Q3376" s="9" t="s">
        <v>1076</v>
      </c>
      <c r="R3376" s="9" t="s">
        <v>1137</v>
      </c>
      <c r="S3376" s="9">
        <f t="shared" si="320"/>
        <v>4270000</v>
      </c>
      <c r="T3376" s="9">
        <f t="shared" si="329"/>
        <v>57859</v>
      </c>
    </row>
    <row r="3377" spans="1:20" ht="14.45" x14ac:dyDescent="0.3">
      <c r="A3377" s="9">
        <v>20</v>
      </c>
      <c r="B3377" s="9" t="s">
        <v>29</v>
      </c>
      <c r="C3377" s="9" t="s">
        <v>29</v>
      </c>
      <c r="D3377" s="9" t="s">
        <v>225</v>
      </c>
      <c r="E3377" s="9" t="s">
        <v>223</v>
      </c>
      <c r="F3377" s="9" t="s">
        <v>1</v>
      </c>
      <c r="G3377" s="9" t="s">
        <v>661</v>
      </c>
      <c r="H3377" s="9" t="s">
        <v>994</v>
      </c>
      <c r="I3377" s="9">
        <v>15</v>
      </c>
      <c r="L3377" s="9" t="s">
        <v>50</v>
      </c>
      <c r="M3377" s="9">
        <v>61000</v>
      </c>
      <c r="N3377" s="17" t="str">
        <f t="shared" si="325"/>
        <v>12_60-65</v>
      </c>
      <c r="O3377" s="17" t="str">
        <f t="shared" si="326"/>
        <v>6_60-70</v>
      </c>
      <c r="P3377" s="17" t="str">
        <f t="shared" si="327"/>
        <v>06_60-70</v>
      </c>
      <c r="Q3377" s="9" t="s">
        <v>1076</v>
      </c>
      <c r="R3377" s="9" t="s">
        <v>1137</v>
      </c>
      <c r="S3377" s="9">
        <f t="shared" si="320"/>
        <v>1220000</v>
      </c>
      <c r="T3377" s="9">
        <f t="shared" si="329"/>
        <v>16531</v>
      </c>
    </row>
    <row r="3378" spans="1:20" ht="14.45" x14ac:dyDescent="0.3">
      <c r="A3378" s="9">
        <v>25</v>
      </c>
      <c r="B3378" s="9" t="s">
        <v>29</v>
      </c>
      <c r="C3378" s="9" t="s">
        <v>29</v>
      </c>
      <c r="D3378" s="9" t="s">
        <v>225</v>
      </c>
      <c r="E3378" s="9" t="s">
        <v>223</v>
      </c>
      <c r="F3378" s="9" t="s">
        <v>5</v>
      </c>
      <c r="G3378" s="9" t="s">
        <v>657</v>
      </c>
      <c r="H3378" s="9" t="s">
        <v>994</v>
      </c>
      <c r="I3378" s="9">
        <v>15</v>
      </c>
      <c r="L3378" s="9" t="s">
        <v>50</v>
      </c>
      <c r="M3378" s="9">
        <v>61000</v>
      </c>
      <c r="N3378" s="17" t="str">
        <f t="shared" si="325"/>
        <v>12_60-65</v>
      </c>
      <c r="O3378" s="17" t="str">
        <f t="shared" si="326"/>
        <v>6_60-70</v>
      </c>
      <c r="P3378" s="17" t="str">
        <f t="shared" si="327"/>
        <v>06_60-70</v>
      </c>
      <c r="Q3378" s="9" t="s">
        <v>1076</v>
      </c>
      <c r="R3378" s="9" t="s">
        <v>1137</v>
      </c>
      <c r="S3378" s="9">
        <f t="shared" si="320"/>
        <v>1525000</v>
      </c>
      <c r="T3378" s="9">
        <f t="shared" si="329"/>
        <v>20664</v>
      </c>
    </row>
    <row r="3379" spans="1:20" ht="14.45" x14ac:dyDescent="0.3">
      <c r="A3379" s="9">
        <v>260</v>
      </c>
      <c r="B3379" s="9" t="s">
        <v>29</v>
      </c>
      <c r="C3379" s="9" t="s">
        <v>29</v>
      </c>
      <c r="D3379" s="9" t="s">
        <v>228</v>
      </c>
      <c r="E3379" s="9" t="s">
        <v>223</v>
      </c>
      <c r="F3379" s="9" t="s">
        <v>5</v>
      </c>
      <c r="G3379" s="9" t="s">
        <v>56</v>
      </c>
      <c r="H3379" s="9" t="s">
        <v>2</v>
      </c>
      <c r="I3379" s="9">
        <v>13</v>
      </c>
      <c r="K3379" s="9" t="s">
        <v>7</v>
      </c>
      <c r="L3379" s="9" t="s">
        <v>47</v>
      </c>
      <c r="M3379" s="9">
        <v>28600</v>
      </c>
      <c r="N3379" s="17" t="str">
        <f t="shared" si="325"/>
        <v>5_25-30</v>
      </c>
      <c r="O3379" s="17" t="str">
        <f t="shared" si="326"/>
        <v>2_20-30</v>
      </c>
      <c r="P3379" s="17" t="str">
        <f t="shared" si="327"/>
        <v>02_20-30</v>
      </c>
      <c r="Q3379" s="9" t="s">
        <v>1076</v>
      </c>
      <c r="R3379" s="9" t="s">
        <v>1137</v>
      </c>
      <c r="S3379" s="9">
        <f t="shared" si="320"/>
        <v>7436000</v>
      </c>
      <c r="T3379" s="9">
        <f t="shared" si="329"/>
        <v>100759</v>
      </c>
    </row>
    <row r="3380" spans="1:20" ht="14.45" x14ac:dyDescent="0.3">
      <c r="A3380" s="9">
        <v>130</v>
      </c>
      <c r="B3380" s="9" t="s">
        <v>29</v>
      </c>
      <c r="C3380" s="9" t="s">
        <v>29</v>
      </c>
      <c r="D3380" s="9" t="s">
        <v>228</v>
      </c>
      <c r="E3380" s="9" t="s">
        <v>223</v>
      </c>
      <c r="F3380" s="9" t="s">
        <v>5</v>
      </c>
      <c r="G3380" s="9" t="s">
        <v>76</v>
      </c>
      <c r="H3380" s="9" t="s">
        <v>2</v>
      </c>
      <c r="I3380" s="9">
        <v>13</v>
      </c>
      <c r="L3380" s="9" t="s">
        <v>46</v>
      </c>
      <c r="M3380" s="9">
        <v>25400</v>
      </c>
      <c r="N3380" s="17" t="str">
        <f t="shared" si="325"/>
        <v>5_25-30</v>
      </c>
      <c r="O3380" s="17" t="str">
        <f t="shared" si="326"/>
        <v>2_20-30</v>
      </c>
      <c r="P3380" s="17" t="str">
        <f t="shared" si="327"/>
        <v>02_20-30</v>
      </c>
      <c r="Q3380" s="9" t="s">
        <v>1076</v>
      </c>
      <c r="R3380" s="9" t="s">
        <v>1137</v>
      </c>
      <c r="S3380" s="9">
        <f t="shared" si="320"/>
        <v>3302000</v>
      </c>
      <c r="T3380" s="9">
        <f t="shared" si="329"/>
        <v>44743</v>
      </c>
    </row>
    <row r="3381" spans="1:20" ht="14.45" x14ac:dyDescent="0.3">
      <c r="A3381" s="9">
        <v>10</v>
      </c>
      <c r="B3381" s="9" t="s">
        <v>29</v>
      </c>
      <c r="C3381" s="9" t="s">
        <v>29</v>
      </c>
      <c r="D3381" s="9" t="s">
        <v>228</v>
      </c>
      <c r="E3381" s="9" t="s">
        <v>223</v>
      </c>
      <c r="F3381" s="9" t="s">
        <v>5</v>
      </c>
      <c r="G3381" s="9" t="s">
        <v>169</v>
      </c>
      <c r="H3381" s="9" t="s">
        <v>2</v>
      </c>
      <c r="I3381" s="9">
        <v>13</v>
      </c>
      <c r="L3381" s="9" t="s">
        <v>50</v>
      </c>
      <c r="M3381" s="9">
        <v>31000</v>
      </c>
      <c r="N3381" s="17" t="str">
        <f t="shared" si="325"/>
        <v>6_30-35</v>
      </c>
      <c r="O3381" s="17" t="str">
        <f t="shared" si="326"/>
        <v>3_30-40</v>
      </c>
      <c r="P3381" s="17" t="str">
        <f t="shared" si="327"/>
        <v>03_30-40</v>
      </c>
      <c r="Q3381" s="9" t="s">
        <v>1076</v>
      </c>
      <c r="R3381" s="9" t="s">
        <v>1137</v>
      </c>
      <c r="S3381" s="9">
        <f t="shared" si="320"/>
        <v>310000</v>
      </c>
      <c r="T3381" s="9">
        <f t="shared" si="329"/>
        <v>4201</v>
      </c>
    </row>
    <row r="3382" spans="1:20" ht="14.45" x14ac:dyDescent="0.3">
      <c r="A3382" s="9">
        <v>150</v>
      </c>
      <c r="B3382" s="9" t="s">
        <v>29</v>
      </c>
      <c r="C3382" s="9" t="s">
        <v>29</v>
      </c>
      <c r="D3382" s="9" t="s">
        <v>228</v>
      </c>
      <c r="E3382" s="9" t="s">
        <v>223</v>
      </c>
      <c r="F3382" s="9" t="s">
        <v>5</v>
      </c>
      <c r="G3382" s="9" t="s">
        <v>93</v>
      </c>
      <c r="H3382" s="9" t="s">
        <v>2</v>
      </c>
      <c r="I3382" s="9">
        <v>14</v>
      </c>
      <c r="L3382" s="9" t="s">
        <v>50</v>
      </c>
      <c r="M3382" s="9">
        <v>29000</v>
      </c>
      <c r="N3382" s="17" t="str">
        <f t="shared" si="325"/>
        <v>5_25-30</v>
      </c>
      <c r="O3382" s="17" t="str">
        <f t="shared" si="326"/>
        <v>2_20-30</v>
      </c>
      <c r="P3382" s="17" t="str">
        <f t="shared" si="327"/>
        <v>02_20-30</v>
      </c>
      <c r="Q3382" s="9" t="s">
        <v>1076</v>
      </c>
      <c r="R3382" s="9" t="s">
        <v>1137</v>
      </c>
      <c r="S3382" s="9">
        <f t="shared" si="320"/>
        <v>4350000</v>
      </c>
      <c r="T3382" s="9">
        <f t="shared" si="329"/>
        <v>58943</v>
      </c>
    </row>
    <row r="3383" spans="1:20" ht="14.45" x14ac:dyDescent="0.3">
      <c r="A3383" s="9">
        <v>50</v>
      </c>
      <c r="B3383" s="9" t="s">
        <v>29</v>
      </c>
      <c r="C3383" s="9" t="s">
        <v>29</v>
      </c>
      <c r="D3383" s="9" t="s">
        <v>228</v>
      </c>
      <c r="E3383" s="9" t="s">
        <v>223</v>
      </c>
      <c r="F3383" s="9" t="s">
        <v>5</v>
      </c>
      <c r="G3383" s="9" t="s">
        <v>76</v>
      </c>
      <c r="H3383" s="9" t="s">
        <v>2</v>
      </c>
      <c r="I3383" s="9">
        <v>14</v>
      </c>
      <c r="L3383" s="9" t="s">
        <v>46</v>
      </c>
      <c r="M3383" s="9">
        <v>28300</v>
      </c>
      <c r="N3383" s="17" t="str">
        <f t="shared" si="325"/>
        <v>5_25-30</v>
      </c>
      <c r="O3383" s="17" t="str">
        <f t="shared" si="326"/>
        <v>2_20-30</v>
      </c>
      <c r="P3383" s="17" t="str">
        <f t="shared" si="327"/>
        <v>02_20-30</v>
      </c>
      <c r="Q3383" s="9" t="s">
        <v>1076</v>
      </c>
      <c r="R3383" s="9" t="s">
        <v>1137</v>
      </c>
      <c r="S3383" s="9">
        <f t="shared" si="320"/>
        <v>1415000</v>
      </c>
      <c r="T3383" s="9">
        <f t="shared" si="329"/>
        <v>19173</v>
      </c>
    </row>
    <row r="3384" spans="1:20" ht="14.45" x14ac:dyDescent="0.3">
      <c r="A3384" s="9">
        <v>90</v>
      </c>
      <c r="B3384" s="9" t="s">
        <v>29</v>
      </c>
      <c r="C3384" s="9" t="s">
        <v>29</v>
      </c>
      <c r="D3384" s="9" t="s">
        <v>228</v>
      </c>
      <c r="E3384" s="9" t="s">
        <v>223</v>
      </c>
      <c r="F3384" s="9" t="s">
        <v>1</v>
      </c>
      <c r="G3384" s="9" t="s">
        <v>59</v>
      </c>
      <c r="H3384" s="9" t="s">
        <v>2</v>
      </c>
      <c r="I3384" s="9">
        <v>14</v>
      </c>
      <c r="L3384" s="9" t="s">
        <v>50</v>
      </c>
      <c r="M3384" s="9">
        <v>27300</v>
      </c>
      <c r="N3384" s="17" t="str">
        <f t="shared" si="325"/>
        <v>5_25-30</v>
      </c>
      <c r="O3384" s="17" t="str">
        <f t="shared" si="326"/>
        <v>2_20-30</v>
      </c>
      <c r="P3384" s="17" t="str">
        <f t="shared" si="327"/>
        <v>02_20-30</v>
      </c>
      <c r="Q3384" s="9" t="s">
        <v>1076</v>
      </c>
      <c r="R3384" s="9" t="s">
        <v>1137</v>
      </c>
      <c r="S3384" s="9">
        <f t="shared" si="320"/>
        <v>2457000</v>
      </c>
      <c r="T3384" s="9">
        <f t="shared" si="329"/>
        <v>33293</v>
      </c>
    </row>
    <row r="3385" spans="1:20" ht="14.45" x14ac:dyDescent="0.3">
      <c r="A3385" s="9">
        <v>570</v>
      </c>
      <c r="B3385" s="9" t="s">
        <v>29</v>
      </c>
      <c r="C3385" s="9" t="s">
        <v>29</v>
      </c>
      <c r="D3385" s="9" t="s">
        <v>228</v>
      </c>
      <c r="E3385" s="9" t="s">
        <v>223</v>
      </c>
      <c r="F3385" s="9" t="s">
        <v>5</v>
      </c>
      <c r="G3385" s="9" t="s">
        <v>61</v>
      </c>
      <c r="H3385" s="9" t="s">
        <v>2</v>
      </c>
      <c r="I3385" s="9">
        <v>14</v>
      </c>
      <c r="L3385" s="9" t="s">
        <v>46</v>
      </c>
      <c r="M3385" s="9">
        <v>24500</v>
      </c>
      <c r="N3385" s="17" t="str">
        <f t="shared" si="325"/>
        <v>4_20-25</v>
      </c>
      <c r="O3385" s="17" t="str">
        <f t="shared" si="326"/>
        <v>2_20-30</v>
      </c>
      <c r="P3385" s="17" t="str">
        <f t="shared" si="327"/>
        <v>02_20-30</v>
      </c>
      <c r="Q3385" s="9" t="s">
        <v>1076</v>
      </c>
      <c r="R3385" s="9" t="s">
        <v>1137</v>
      </c>
      <c r="S3385" s="9">
        <f t="shared" si="320"/>
        <v>13965000</v>
      </c>
      <c r="T3385" s="9">
        <f t="shared" si="329"/>
        <v>189228</v>
      </c>
    </row>
    <row r="3386" spans="1:20" ht="14.45" x14ac:dyDescent="0.3">
      <c r="A3386" s="9">
        <v>175</v>
      </c>
      <c r="B3386" s="9" t="s">
        <v>29</v>
      </c>
      <c r="C3386" s="9" t="s">
        <v>29</v>
      </c>
      <c r="D3386" s="9" t="s">
        <v>228</v>
      </c>
      <c r="E3386" s="9" t="s">
        <v>223</v>
      </c>
      <c r="F3386" s="9" t="s">
        <v>5</v>
      </c>
      <c r="G3386" s="9" t="s">
        <v>798</v>
      </c>
      <c r="H3386" s="9" t="s">
        <v>2</v>
      </c>
      <c r="I3386" s="9">
        <v>14</v>
      </c>
      <c r="L3386" s="9" t="s">
        <v>46</v>
      </c>
      <c r="M3386" s="9">
        <v>24500</v>
      </c>
      <c r="N3386" s="17" t="str">
        <f t="shared" si="325"/>
        <v>4_20-25</v>
      </c>
      <c r="O3386" s="17" t="str">
        <f t="shared" si="326"/>
        <v>2_20-30</v>
      </c>
      <c r="P3386" s="17" t="str">
        <f t="shared" si="327"/>
        <v>02_20-30</v>
      </c>
      <c r="Q3386" s="9" t="s">
        <v>1076</v>
      </c>
      <c r="R3386" s="9" t="s">
        <v>1137</v>
      </c>
      <c r="S3386" s="9">
        <f t="shared" si="320"/>
        <v>4287500</v>
      </c>
      <c r="T3386" s="9">
        <f t="shared" si="329"/>
        <v>58096</v>
      </c>
    </row>
    <row r="3387" spans="1:20" ht="14.45" x14ac:dyDescent="0.3">
      <c r="A3387" s="9">
        <v>150</v>
      </c>
      <c r="B3387" s="9" t="s">
        <v>29</v>
      </c>
      <c r="C3387" s="9" t="s">
        <v>29</v>
      </c>
      <c r="D3387" s="9" t="s">
        <v>228</v>
      </c>
      <c r="E3387" s="9" t="s">
        <v>223</v>
      </c>
      <c r="F3387" s="9" t="s">
        <v>5</v>
      </c>
      <c r="G3387" s="9" t="s">
        <v>56</v>
      </c>
      <c r="H3387" s="9" t="s">
        <v>2</v>
      </c>
      <c r="I3387" s="9">
        <v>14</v>
      </c>
      <c r="L3387" s="9" t="s">
        <v>47</v>
      </c>
      <c r="M3387" s="9">
        <v>19900</v>
      </c>
      <c r="N3387" s="17" t="str">
        <f t="shared" si="325"/>
        <v>3_15-20</v>
      </c>
      <c r="O3387" s="17" t="str">
        <f t="shared" si="326"/>
        <v>1_10-20</v>
      </c>
      <c r="P3387" s="17" t="str">
        <f t="shared" si="327"/>
        <v>01_&lt;20</v>
      </c>
      <c r="Q3387" s="9" t="s">
        <v>1076</v>
      </c>
      <c r="R3387" s="9" t="s">
        <v>1137</v>
      </c>
      <c r="S3387" s="9">
        <f t="shared" si="320"/>
        <v>2985000</v>
      </c>
      <c r="T3387" s="9">
        <f t="shared" si="329"/>
        <v>40447</v>
      </c>
    </row>
    <row r="3388" spans="1:20" ht="14.45" x14ac:dyDescent="0.3">
      <c r="A3388" s="9">
        <v>320</v>
      </c>
      <c r="B3388" s="9" t="s">
        <v>29</v>
      </c>
      <c r="C3388" s="9" t="s">
        <v>29</v>
      </c>
      <c r="D3388" s="9" t="s">
        <v>228</v>
      </c>
      <c r="E3388" s="9" t="s">
        <v>223</v>
      </c>
      <c r="F3388" s="9" t="s">
        <v>5</v>
      </c>
      <c r="G3388" s="9" t="s">
        <v>182</v>
      </c>
      <c r="H3388" s="9" t="s">
        <v>2</v>
      </c>
      <c r="I3388" s="9">
        <v>13</v>
      </c>
      <c r="L3388" s="9" t="s">
        <v>50</v>
      </c>
      <c r="M3388" s="9">
        <v>55000</v>
      </c>
      <c r="N3388" s="17" t="str">
        <f t="shared" si="325"/>
        <v>11_55-60</v>
      </c>
      <c r="O3388" s="17" t="str">
        <f t="shared" si="326"/>
        <v>5_50-60</v>
      </c>
      <c r="P3388" s="17" t="str">
        <f t="shared" si="327"/>
        <v>05_50-60</v>
      </c>
      <c r="Q3388" s="9" t="s">
        <v>1076</v>
      </c>
      <c r="R3388" s="9" t="s">
        <v>1137</v>
      </c>
      <c r="S3388" s="9">
        <f t="shared" si="320"/>
        <v>17600000</v>
      </c>
      <c r="T3388" s="9">
        <f t="shared" si="329"/>
        <v>238482</v>
      </c>
    </row>
    <row r="3389" spans="1:20" ht="14.45" x14ac:dyDescent="0.3">
      <c r="A3389" s="9">
        <v>350</v>
      </c>
      <c r="B3389" s="9" t="s">
        <v>29</v>
      </c>
      <c r="C3389" s="9" t="s">
        <v>29</v>
      </c>
      <c r="D3389" s="9" t="s">
        <v>228</v>
      </c>
      <c r="E3389" s="9" t="s">
        <v>223</v>
      </c>
      <c r="F3389" s="9" t="s">
        <v>5</v>
      </c>
      <c r="G3389" s="9" t="s">
        <v>182</v>
      </c>
      <c r="H3389" s="9" t="s">
        <v>2</v>
      </c>
      <c r="I3389" s="9">
        <v>14</v>
      </c>
      <c r="L3389" s="9" t="s">
        <v>50</v>
      </c>
      <c r="M3389" s="9">
        <v>45000</v>
      </c>
      <c r="N3389" s="17" t="str">
        <f t="shared" si="325"/>
        <v>9_45-50</v>
      </c>
      <c r="O3389" s="17" t="str">
        <f t="shared" si="326"/>
        <v>4_40-50</v>
      </c>
      <c r="P3389" s="17" t="str">
        <f t="shared" si="327"/>
        <v>04_40-50</v>
      </c>
      <c r="Q3389" s="9" t="s">
        <v>1076</v>
      </c>
      <c r="R3389" s="9" t="s">
        <v>1137</v>
      </c>
      <c r="S3389" s="9">
        <f t="shared" si="320"/>
        <v>15750000</v>
      </c>
      <c r="T3389" s="9">
        <f t="shared" si="329"/>
        <v>213415</v>
      </c>
    </row>
    <row r="3390" spans="1:20" ht="14.45" x14ac:dyDescent="0.3">
      <c r="A3390" s="9">
        <v>50</v>
      </c>
      <c r="B3390" s="9" t="s">
        <v>29</v>
      </c>
      <c r="C3390" s="9" t="s">
        <v>29</v>
      </c>
      <c r="D3390" s="9" t="s">
        <v>228</v>
      </c>
      <c r="E3390" s="9" t="s">
        <v>223</v>
      </c>
      <c r="F3390" s="9" t="s">
        <v>5</v>
      </c>
      <c r="G3390" s="9" t="s">
        <v>518</v>
      </c>
      <c r="H3390" s="9" t="s">
        <v>2</v>
      </c>
      <c r="I3390" s="9">
        <v>14</v>
      </c>
      <c r="L3390" s="9" t="s">
        <v>50</v>
      </c>
      <c r="M3390" s="9">
        <v>45000</v>
      </c>
      <c r="N3390" s="17" t="str">
        <f t="shared" si="325"/>
        <v>9_45-50</v>
      </c>
      <c r="O3390" s="17" t="str">
        <f t="shared" si="326"/>
        <v>4_40-50</v>
      </c>
      <c r="P3390" s="17" t="str">
        <f t="shared" si="327"/>
        <v>04_40-50</v>
      </c>
      <c r="Q3390" s="9" t="s">
        <v>1076</v>
      </c>
      <c r="R3390" s="9" t="s">
        <v>1137</v>
      </c>
      <c r="S3390" s="9">
        <f t="shared" si="320"/>
        <v>2250000</v>
      </c>
      <c r="T3390" s="9">
        <f t="shared" si="329"/>
        <v>30488</v>
      </c>
    </row>
    <row r="3391" spans="1:20" ht="14.45" x14ac:dyDescent="0.3">
      <c r="A3391" s="9">
        <v>10</v>
      </c>
      <c r="B3391" s="9" t="s">
        <v>29</v>
      </c>
      <c r="C3391" s="9" t="s">
        <v>29</v>
      </c>
      <c r="D3391" s="9" t="s">
        <v>229</v>
      </c>
      <c r="E3391" s="9" t="s">
        <v>223</v>
      </c>
      <c r="F3391" s="9" t="s">
        <v>5</v>
      </c>
      <c r="G3391" s="9" t="s">
        <v>56</v>
      </c>
      <c r="H3391" s="9" t="s">
        <v>2</v>
      </c>
      <c r="I3391" s="9">
        <v>10</v>
      </c>
      <c r="L3391" s="9" t="s">
        <v>47</v>
      </c>
      <c r="M3391" s="9">
        <v>17800</v>
      </c>
      <c r="N3391" s="17" t="str">
        <f t="shared" si="325"/>
        <v>3_15-20</v>
      </c>
      <c r="O3391" s="17" t="str">
        <f t="shared" si="326"/>
        <v>1_10-20</v>
      </c>
      <c r="P3391" s="17" t="str">
        <f t="shared" si="327"/>
        <v>01_&lt;20</v>
      </c>
      <c r="Q3391" s="9" t="s">
        <v>1076</v>
      </c>
      <c r="R3391" s="9" t="s">
        <v>1137</v>
      </c>
      <c r="S3391" s="9">
        <f t="shared" si="320"/>
        <v>178000</v>
      </c>
      <c r="T3391" s="9">
        <f t="shared" si="329"/>
        <v>2412</v>
      </c>
    </row>
    <row r="3392" spans="1:20" ht="14.45" x14ac:dyDescent="0.3">
      <c r="A3392" s="9">
        <v>160</v>
      </c>
      <c r="B3392" s="9" t="s">
        <v>29</v>
      </c>
      <c r="C3392" s="9" t="s">
        <v>29</v>
      </c>
      <c r="D3392" s="9" t="s">
        <v>229</v>
      </c>
      <c r="E3392" s="9" t="s">
        <v>223</v>
      </c>
      <c r="F3392" s="9" t="s">
        <v>5</v>
      </c>
      <c r="G3392" s="9" t="s">
        <v>54</v>
      </c>
      <c r="H3392" s="9" t="s">
        <v>2</v>
      </c>
      <c r="I3392" s="9">
        <v>10</v>
      </c>
      <c r="K3392" s="9" t="s">
        <v>7</v>
      </c>
      <c r="L3392" s="9" t="s">
        <v>47</v>
      </c>
      <c r="M3392" s="9">
        <v>19300</v>
      </c>
      <c r="N3392" s="17" t="str">
        <f t="shared" si="325"/>
        <v>3_15-20</v>
      </c>
      <c r="O3392" s="17" t="str">
        <f t="shared" si="326"/>
        <v>1_10-20</v>
      </c>
      <c r="P3392" s="17" t="str">
        <f t="shared" si="327"/>
        <v>01_&lt;20</v>
      </c>
      <c r="Q3392" s="9" t="s">
        <v>1076</v>
      </c>
      <c r="R3392" s="9" t="s">
        <v>1137</v>
      </c>
      <c r="S3392" s="9">
        <f t="shared" si="320"/>
        <v>3088000</v>
      </c>
      <c r="T3392" s="9">
        <f t="shared" si="329"/>
        <v>41843</v>
      </c>
    </row>
    <row r="3393" spans="1:20" ht="14.45" x14ac:dyDescent="0.3">
      <c r="A3393" s="9">
        <v>160</v>
      </c>
      <c r="B3393" s="9" t="s">
        <v>29</v>
      </c>
      <c r="C3393" s="9" t="s">
        <v>29</v>
      </c>
      <c r="D3393" s="9" t="s">
        <v>229</v>
      </c>
      <c r="E3393" s="9" t="s">
        <v>223</v>
      </c>
      <c r="F3393" s="9" t="s">
        <v>5</v>
      </c>
      <c r="G3393" s="9" t="s">
        <v>76</v>
      </c>
      <c r="H3393" s="9" t="s">
        <v>2</v>
      </c>
      <c r="I3393" s="9">
        <v>11</v>
      </c>
      <c r="L3393" s="9" t="s">
        <v>46</v>
      </c>
      <c r="M3393" s="9">
        <v>21300</v>
      </c>
      <c r="N3393" s="17" t="str">
        <f t="shared" si="325"/>
        <v>4_20-25</v>
      </c>
      <c r="O3393" s="17" t="str">
        <f t="shared" si="326"/>
        <v>2_20-30</v>
      </c>
      <c r="P3393" s="17" t="str">
        <f t="shared" si="327"/>
        <v>02_20-30</v>
      </c>
      <c r="Q3393" s="9" t="s">
        <v>1076</v>
      </c>
      <c r="R3393" s="9" t="s">
        <v>1137</v>
      </c>
      <c r="S3393" s="9">
        <f t="shared" si="320"/>
        <v>3408000</v>
      </c>
      <c r="T3393" s="9">
        <f t="shared" si="329"/>
        <v>46179</v>
      </c>
    </row>
    <row r="3394" spans="1:20" ht="14.45" x14ac:dyDescent="0.3">
      <c r="A3394" s="9">
        <v>870</v>
      </c>
      <c r="B3394" s="9" t="s">
        <v>29</v>
      </c>
      <c r="C3394" s="9" t="s">
        <v>29</v>
      </c>
      <c r="D3394" s="9" t="s">
        <v>229</v>
      </c>
      <c r="E3394" s="9" t="s">
        <v>227</v>
      </c>
      <c r="F3394" s="9" t="s">
        <v>5</v>
      </c>
      <c r="G3394" s="9" t="s">
        <v>56</v>
      </c>
      <c r="H3394" s="9" t="s">
        <v>2</v>
      </c>
      <c r="I3394" s="9">
        <v>11</v>
      </c>
      <c r="K3394" s="9" t="s">
        <v>7</v>
      </c>
      <c r="L3394" s="9" t="s">
        <v>47</v>
      </c>
      <c r="M3394" s="9">
        <v>19600</v>
      </c>
      <c r="N3394" s="17" t="str">
        <f t="shared" si="325"/>
        <v>3_15-20</v>
      </c>
      <c r="O3394" s="17" t="str">
        <f t="shared" si="326"/>
        <v>1_10-20</v>
      </c>
      <c r="P3394" s="17" t="str">
        <f t="shared" si="327"/>
        <v>01_&lt;20</v>
      </c>
      <c r="Q3394" s="9" t="s">
        <v>1076</v>
      </c>
      <c r="R3394" s="9" t="s">
        <v>1137</v>
      </c>
      <c r="S3394" s="9">
        <f t="shared" si="320"/>
        <v>17052000</v>
      </c>
      <c r="T3394" s="9">
        <f t="shared" si="329"/>
        <v>231057</v>
      </c>
    </row>
    <row r="3395" spans="1:20" ht="14.45" x14ac:dyDescent="0.3">
      <c r="A3395" s="9">
        <v>2670</v>
      </c>
      <c r="B3395" s="9" t="s">
        <v>29</v>
      </c>
      <c r="C3395" s="9" t="s">
        <v>29</v>
      </c>
      <c r="D3395" s="9" t="s">
        <v>229</v>
      </c>
      <c r="E3395" s="9" t="s">
        <v>227</v>
      </c>
      <c r="F3395" s="9" t="s">
        <v>5</v>
      </c>
      <c r="G3395" s="9" t="s">
        <v>76</v>
      </c>
      <c r="H3395" s="9" t="s">
        <v>2</v>
      </c>
      <c r="I3395" s="9">
        <v>11</v>
      </c>
      <c r="K3395" s="9" t="s">
        <v>7</v>
      </c>
      <c r="L3395" s="9" t="s">
        <v>46</v>
      </c>
      <c r="M3395" s="9">
        <v>21700</v>
      </c>
      <c r="N3395" s="17" t="str">
        <f t="shared" si="325"/>
        <v>4_20-25</v>
      </c>
      <c r="O3395" s="17" t="str">
        <f t="shared" si="326"/>
        <v>2_20-30</v>
      </c>
      <c r="P3395" s="17" t="str">
        <f t="shared" si="327"/>
        <v>02_20-30</v>
      </c>
      <c r="Q3395" s="9" t="s">
        <v>1076</v>
      </c>
      <c r="R3395" s="9" t="s">
        <v>1137</v>
      </c>
      <c r="S3395" s="9">
        <f t="shared" ref="S3395:S3458" si="330">M3395*A3395</f>
        <v>57939000</v>
      </c>
      <c r="T3395" s="9">
        <f t="shared" si="329"/>
        <v>785081</v>
      </c>
    </row>
    <row r="3396" spans="1:20" ht="14.45" x14ac:dyDescent="0.3">
      <c r="A3396" s="9">
        <v>270</v>
      </c>
      <c r="B3396" s="9" t="s">
        <v>29</v>
      </c>
      <c r="C3396" s="9" t="s">
        <v>29</v>
      </c>
      <c r="D3396" s="9" t="s">
        <v>228</v>
      </c>
      <c r="E3396" s="9" t="s">
        <v>227</v>
      </c>
      <c r="F3396" s="9" t="s">
        <v>5</v>
      </c>
      <c r="G3396" s="9" t="s">
        <v>93</v>
      </c>
      <c r="H3396" s="9" t="s">
        <v>2</v>
      </c>
      <c r="I3396" s="9">
        <v>14</v>
      </c>
      <c r="K3396" s="9" t="s">
        <v>7</v>
      </c>
      <c r="L3396" s="9" t="s">
        <v>50</v>
      </c>
      <c r="M3396" s="9">
        <v>28120</v>
      </c>
      <c r="N3396" s="17" t="str">
        <f t="shared" si="325"/>
        <v>5_25-30</v>
      </c>
      <c r="O3396" s="17" t="str">
        <f t="shared" si="326"/>
        <v>2_20-30</v>
      </c>
      <c r="P3396" s="17" t="str">
        <f t="shared" si="327"/>
        <v>02_20-30</v>
      </c>
      <c r="Q3396" s="9" t="s">
        <v>1076</v>
      </c>
      <c r="R3396" s="9" t="s">
        <v>1137</v>
      </c>
      <c r="S3396" s="9">
        <f t="shared" si="330"/>
        <v>7592400</v>
      </c>
      <c r="T3396" s="9">
        <f t="shared" si="329"/>
        <v>102878</v>
      </c>
    </row>
    <row r="3397" spans="1:20" x14ac:dyDescent="0.25">
      <c r="A3397" s="9">
        <v>2909</v>
      </c>
      <c r="B3397" s="9" t="s">
        <v>0</v>
      </c>
      <c r="C3397" s="9" t="s">
        <v>872</v>
      </c>
      <c r="D3397" s="9" t="s">
        <v>228</v>
      </c>
      <c r="E3397" s="9" t="s">
        <v>223</v>
      </c>
      <c r="F3397" s="9" t="s">
        <v>5</v>
      </c>
      <c r="G3397" s="9" t="s">
        <v>76</v>
      </c>
      <c r="H3397" s="9" t="s">
        <v>2</v>
      </c>
      <c r="I3397" s="9">
        <v>14</v>
      </c>
      <c r="J3397" s="9" t="s">
        <v>4</v>
      </c>
      <c r="L3397" s="9" t="s">
        <v>46</v>
      </c>
      <c r="M3397" s="9">
        <v>25048</v>
      </c>
      <c r="N3397" s="17" t="str">
        <f t="shared" ref="N3397" si="331">CONCATENATE(ROUNDDOWN(M3397/5000,0),"_",ROUNDDOWN(M3397/5000,0)*5,"-",ROUNDUP((M3397+1)/5000,0)*5)</f>
        <v>5_25-30</v>
      </c>
      <c r="O3397" s="17" t="str">
        <f t="shared" ref="O3397" si="332">CONCATENATE(ROUNDDOWN(M3397/10000,0),"_",ROUNDDOWN(M3397/10000,0)*10,"-",ROUNDUP((M3397+1)/10000,0)*10)</f>
        <v>2_20-30</v>
      </c>
      <c r="P3397" s="17" t="str">
        <f t="shared" ref="P3397" si="333">IF(M3397&lt;20000,"01_&lt;20",IF(M3397&lt;80000,CONCATENATE(IF((ROUNDDOWN(M3397/10000,0)+1)&lt;10,0,),ROUNDDOWN(M3397/10000,0),"_",ROUNDDOWN(M3397/10000,0)*10,"-",ROUNDUP((M3397+1)/10000,0)*10),"08_80&gt;"))</f>
        <v>02_20-30</v>
      </c>
      <c r="Q3397" s="9" t="s">
        <v>1253</v>
      </c>
      <c r="R3397" s="9" t="s">
        <v>1137</v>
      </c>
      <c r="S3397" s="9">
        <f t="shared" si="330"/>
        <v>72864632</v>
      </c>
      <c r="T3397" s="9">
        <f>ROUND(S3397/73.5,0)</f>
        <v>991356</v>
      </c>
    </row>
    <row r="3398" spans="1:20" x14ac:dyDescent="0.25">
      <c r="A3398" s="9">
        <v>74</v>
      </c>
      <c r="B3398" s="9" t="s">
        <v>0</v>
      </c>
      <c r="C3398" s="9" t="s">
        <v>1075</v>
      </c>
      <c r="D3398" s="9" t="s">
        <v>228</v>
      </c>
      <c r="E3398" s="9" t="s">
        <v>223</v>
      </c>
      <c r="F3398" s="9" t="s">
        <v>5</v>
      </c>
      <c r="G3398" s="9" t="s">
        <v>798</v>
      </c>
      <c r="H3398" s="9" t="s">
        <v>2</v>
      </c>
      <c r="I3398" s="9">
        <v>14</v>
      </c>
      <c r="J3398" s="9" t="s">
        <v>4</v>
      </c>
      <c r="L3398" s="9" t="s">
        <v>46</v>
      </c>
      <c r="M3398" s="9">
        <v>25512</v>
      </c>
      <c r="N3398" s="17" t="str">
        <f t="shared" ref="N3398:N3413" si="334">CONCATENATE(ROUNDDOWN(M3398/5000,0),"_",ROUNDDOWN(M3398/5000,0)*5,"-",ROUNDUP((M3398+1)/5000,0)*5)</f>
        <v>5_25-30</v>
      </c>
      <c r="O3398" s="17" t="str">
        <f t="shared" ref="O3398:O3413" si="335">CONCATENATE(ROUNDDOWN(M3398/10000,0),"_",ROUNDDOWN(M3398/10000,0)*10,"-",ROUNDUP((M3398+1)/10000,0)*10)</f>
        <v>2_20-30</v>
      </c>
      <c r="P3398" s="17" t="str">
        <f t="shared" ref="P3398:P3413" si="336">IF(M3398&lt;20000,"01_&lt;20",IF(M3398&lt;80000,CONCATENATE(IF((ROUNDDOWN(M3398/10000,0)+1)&lt;10,0,),ROUNDDOWN(M3398/10000,0),"_",ROUNDDOWN(M3398/10000,0)*10,"-",ROUNDUP((M3398+1)/10000,0)*10),"08_80&gt;"))</f>
        <v>02_20-30</v>
      </c>
      <c r="Q3398" s="9" t="s">
        <v>1253</v>
      </c>
      <c r="R3398" s="9" t="s">
        <v>1137</v>
      </c>
      <c r="S3398" s="9">
        <f t="shared" si="330"/>
        <v>1887888</v>
      </c>
      <c r="T3398" s="9">
        <f t="shared" ref="T3398:T3462" si="337">ROUND(S3398/73.5,0)</f>
        <v>25686</v>
      </c>
    </row>
    <row r="3399" spans="1:20" x14ac:dyDescent="0.25">
      <c r="A3399" s="9">
        <v>95</v>
      </c>
      <c r="B3399" s="9" t="s">
        <v>0</v>
      </c>
      <c r="C3399" s="9" t="s">
        <v>873</v>
      </c>
      <c r="D3399" s="9" t="s">
        <v>224</v>
      </c>
      <c r="E3399" s="9" t="s">
        <v>223</v>
      </c>
      <c r="F3399" s="9" t="s">
        <v>5</v>
      </c>
      <c r="G3399" s="9" t="s">
        <v>798</v>
      </c>
      <c r="H3399" s="9" t="s">
        <v>2</v>
      </c>
      <c r="I3399" s="9">
        <v>15</v>
      </c>
      <c r="J3399" s="9" t="s">
        <v>4</v>
      </c>
      <c r="L3399" s="9" t="s">
        <v>46</v>
      </c>
      <c r="M3399" s="9">
        <v>27586</v>
      </c>
      <c r="N3399" s="17" t="str">
        <f t="shared" si="334"/>
        <v>5_25-30</v>
      </c>
      <c r="O3399" s="17" t="str">
        <f t="shared" si="335"/>
        <v>2_20-30</v>
      </c>
      <c r="P3399" s="17" t="str">
        <f t="shared" si="336"/>
        <v>02_20-30</v>
      </c>
      <c r="Q3399" s="9" t="s">
        <v>1253</v>
      </c>
      <c r="R3399" s="9" t="s">
        <v>1137</v>
      </c>
      <c r="S3399" s="9">
        <f t="shared" si="330"/>
        <v>2620670</v>
      </c>
      <c r="T3399" s="9">
        <f t="shared" si="337"/>
        <v>35655</v>
      </c>
    </row>
    <row r="3400" spans="1:20" x14ac:dyDescent="0.25">
      <c r="A3400" s="9">
        <v>48</v>
      </c>
      <c r="B3400" s="9" t="s">
        <v>0</v>
      </c>
      <c r="C3400" s="9" t="s">
        <v>874</v>
      </c>
      <c r="D3400" s="9" t="s">
        <v>228</v>
      </c>
      <c r="E3400" s="9" t="s">
        <v>223</v>
      </c>
      <c r="F3400" s="9" t="s">
        <v>5</v>
      </c>
      <c r="G3400" s="9" t="s">
        <v>798</v>
      </c>
      <c r="H3400" s="9" t="s">
        <v>2</v>
      </c>
      <c r="I3400" s="9">
        <v>14</v>
      </c>
      <c r="J3400" s="9" t="s">
        <v>8</v>
      </c>
      <c r="L3400" s="9" t="s">
        <v>46</v>
      </c>
      <c r="M3400" s="9">
        <v>27781</v>
      </c>
      <c r="N3400" s="17" t="str">
        <f t="shared" si="334"/>
        <v>5_25-30</v>
      </c>
      <c r="O3400" s="17" t="str">
        <f t="shared" si="335"/>
        <v>2_20-30</v>
      </c>
      <c r="P3400" s="17" t="str">
        <f t="shared" si="336"/>
        <v>02_20-30</v>
      </c>
      <c r="Q3400" s="9" t="s">
        <v>1253</v>
      </c>
      <c r="R3400" s="9" t="s">
        <v>1137</v>
      </c>
      <c r="S3400" s="9">
        <f t="shared" si="330"/>
        <v>1333488</v>
      </c>
      <c r="T3400" s="9">
        <f t="shared" si="337"/>
        <v>18143</v>
      </c>
    </row>
    <row r="3401" spans="1:20" x14ac:dyDescent="0.25">
      <c r="A3401" s="9">
        <v>5</v>
      </c>
      <c r="B3401" s="9" t="s">
        <v>0</v>
      </c>
      <c r="C3401" s="9" t="s">
        <v>171</v>
      </c>
      <c r="D3401" s="9" t="s">
        <v>224</v>
      </c>
      <c r="E3401" s="9" t="s">
        <v>223</v>
      </c>
      <c r="F3401" s="9" t="s">
        <v>1</v>
      </c>
      <c r="G3401" s="9" t="s">
        <v>59</v>
      </c>
      <c r="H3401" s="9" t="s">
        <v>2</v>
      </c>
      <c r="I3401" s="9">
        <v>15</v>
      </c>
      <c r="J3401" s="9" t="s">
        <v>4</v>
      </c>
      <c r="L3401" s="9" t="s">
        <v>50</v>
      </c>
      <c r="M3401" s="9">
        <v>24864</v>
      </c>
      <c r="N3401" s="17" t="str">
        <f t="shared" si="334"/>
        <v>4_20-25</v>
      </c>
      <c r="O3401" s="17" t="str">
        <f t="shared" si="335"/>
        <v>2_20-30</v>
      </c>
      <c r="P3401" s="17" t="str">
        <f t="shared" si="336"/>
        <v>02_20-30</v>
      </c>
      <c r="Q3401" s="9" t="s">
        <v>1253</v>
      </c>
      <c r="R3401" s="9" t="s">
        <v>1137</v>
      </c>
      <c r="S3401" s="9">
        <f t="shared" si="330"/>
        <v>124320</v>
      </c>
      <c r="T3401" s="9">
        <f t="shared" si="337"/>
        <v>1691</v>
      </c>
    </row>
    <row r="3402" spans="1:20" x14ac:dyDescent="0.25">
      <c r="A3402" s="9">
        <v>833</v>
      </c>
      <c r="B3402" s="9" t="s">
        <v>0</v>
      </c>
      <c r="C3402" s="9" t="s">
        <v>443</v>
      </c>
      <c r="D3402" s="9" t="s">
        <v>224</v>
      </c>
      <c r="E3402" s="9" t="s">
        <v>223</v>
      </c>
      <c r="F3402" s="9" t="s">
        <v>1</v>
      </c>
      <c r="G3402" s="9" t="s">
        <v>97</v>
      </c>
      <c r="H3402" s="9" t="s">
        <v>2</v>
      </c>
      <c r="I3402" s="9">
        <v>15</v>
      </c>
      <c r="J3402" s="9" t="s">
        <v>8</v>
      </c>
      <c r="L3402" s="9" t="s">
        <v>50</v>
      </c>
      <c r="M3402" s="9">
        <v>43395</v>
      </c>
      <c r="N3402" s="17" t="str">
        <f t="shared" si="334"/>
        <v>8_40-45</v>
      </c>
      <c r="O3402" s="17" t="str">
        <f t="shared" si="335"/>
        <v>4_40-50</v>
      </c>
      <c r="P3402" s="17" t="str">
        <f t="shared" si="336"/>
        <v>04_40-50</v>
      </c>
      <c r="Q3402" s="9" t="s">
        <v>1253</v>
      </c>
      <c r="R3402" s="9" t="s">
        <v>1137</v>
      </c>
      <c r="S3402" s="9">
        <f t="shared" si="330"/>
        <v>36148035</v>
      </c>
      <c r="T3402" s="9">
        <f t="shared" si="337"/>
        <v>491810</v>
      </c>
    </row>
    <row r="3403" spans="1:20" x14ac:dyDescent="0.25">
      <c r="A3403" s="9">
        <v>184</v>
      </c>
      <c r="B3403" s="9" t="s">
        <v>0</v>
      </c>
      <c r="C3403" s="9" t="s">
        <v>442</v>
      </c>
      <c r="D3403" s="9" t="s">
        <v>222</v>
      </c>
      <c r="E3403" s="9" t="s">
        <v>223</v>
      </c>
      <c r="F3403" s="9" t="s">
        <v>1</v>
      </c>
      <c r="G3403" s="9" t="s">
        <v>97</v>
      </c>
      <c r="H3403" s="9" t="s">
        <v>875</v>
      </c>
      <c r="I3403" s="9">
        <v>15</v>
      </c>
      <c r="J3403" s="9" t="s">
        <v>8</v>
      </c>
      <c r="L3403" s="9" t="s">
        <v>50</v>
      </c>
      <c r="M3403" s="9">
        <v>38728</v>
      </c>
      <c r="N3403" s="17" t="str">
        <f t="shared" si="334"/>
        <v>7_35-40</v>
      </c>
      <c r="O3403" s="17" t="str">
        <f t="shared" si="335"/>
        <v>3_30-40</v>
      </c>
      <c r="P3403" s="17" t="str">
        <f t="shared" si="336"/>
        <v>03_30-40</v>
      </c>
      <c r="Q3403" s="9" t="s">
        <v>1253</v>
      </c>
      <c r="R3403" s="9" t="s">
        <v>1137</v>
      </c>
      <c r="S3403" s="9">
        <f t="shared" si="330"/>
        <v>7125952</v>
      </c>
      <c r="T3403" s="9">
        <f t="shared" si="337"/>
        <v>96952</v>
      </c>
    </row>
    <row r="3404" spans="1:20" x14ac:dyDescent="0.25">
      <c r="A3404" s="9">
        <v>295</v>
      </c>
      <c r="B3404" s="9" t="s">
        <v>0</v>
      </c>
      <c r="C3404" s="9" t="s">
        <v>189</v>
      </c>
      <c r="D3404" s="9" t="s">
        <v>224</v>
      </c>
      <c r="E3404" s="9" t="s">
        <v>223</v>
      </c>
      <c r="F3404" s="9" t="s">
        <v>5</v>
      </c>
      <c r="G3404" s="9" t="s">
        <v>76</v>
      </c>
      <c r="H3404" s="9" t="s">
        <v>2</v>
      </c>
      <c r="I3404" s="9">
        <v>15</v>
      </c>
      <c r="J3404" s="9" t="s">
        <v>4</v>
      </c>
      <c r="L3404" s="9" t="s">
        <v>46</v>
      </c>
      <c r="M3404" s="9">
        <v>29725</v>
      </c>
      <c r="N3404" s="17" t="str">
        <f t="shared" si="334"/>
        <v>5_25-30</v>
      </c>
      <c r="O3404" s="17" t="str">
        <f t="shared" si="335"/>
        <v>2_20-30</v>
      </c>
      <c r="P3404" s="17" t="str">
        <f t="shared" si="336"/>
        <v>02_20-30</v>
      </c>
      <c r="Q3404" s="9" t="s">
        <v>1253</v>
      </c>
      <c r="R3404" s="9" t="s">
        <v>1137</v>
      </c>
      <c r="S3404" s="9">
        <f t="shared" si="330"/>
        <v>8768875</v>
      </c>
      <c r="T3404" s="9">
        <f t="shared" si="337"/>
        <v>119304</v>
      </c>
    </row>
    <row r="3405" spans="1:20" x14ac:dyDescent="0.25">
      <c r="A3405" s="9">
        <v>9</v>
      </c>
      <c r="B3405" s="9" t="s">
        <v>0</v>
      </c>
      <c r="C3405" s="9" t="s">
        <v>123</v>
      </c>
      <c r="D3405" s="9" t="s">
        <v>224</v>
      </c>
      <c r="E3405" s="9" t="s">
        <v>223</v>
      </c>
      <c r="F3405" s="9" t="s">
        <v>1</v>
      </c>
      <c r="G3405" s="9" t="s">
        <v>97</v>
      </c>
      <c r="H3405" s="9" t="s">
        <v>2</v>
      </c>
      <c r="I3405" s="9">
        <v>15</v>
      </c>
      <c r="J3405" s="9" t="s">
        <v>91</v>
      </c>
      <c r="L3405" s="9" t="s">
        <v>50</v>
      </c>
      <c r="M3405" s="9">
        <v>46215</v>
      </c>
      <c r="N3405" s="17" t="str">
        <f t="shared" si="334"/>
        <v>9_45-50</v>
      </c>
      <c r="O3405" s="17" t="str">
        <f t="shared" si="335"/>
        <v>4_40-50</v>
      </c>
      <c r="P3405" s="17" t="str">
        <f t="shared" si="336"/>
        <v>04_40-50</v>
      </c>
      <c r="Q3405" s="9" t="s">
        <v>1253</v>
      </c>
      <c r="R3405" s="9" t="s">
        <v>1137</v>
      </c>
      <c r="S3405" s="9">
        <f t="shared" si="330"/>
        <v>415935</v>
      </c>
      <c r="T3405" s="9">
        <f t="shared" si="337"/>
        <v>5659</v>
      </c>
    </row>
    <row r="3406" spans="1:20" x14ac:dyDescent="0.25">
      <c r="A3406" s="9">
        <v>2</v>
      </c>
      <c r="B3406" s="9" t="s">
        <v>0</v>
      </c>
      <c r="C3406" s="9" t="s">
        <v>150</v>
      </c>
      <c r="D3406" s="9" t="s">
        <v>222</v>
      </c>
      <c r="E3406" s="9" t="s">
        <v>223</v>
      </c>
      <c r="F3406" s="9" t="s">
        <v>1</v>
      </c>
      <c r="G3406" s="9" t="s">
        <v>97</v>
      </c>
      <c r="H3406" s="9" t="s">
        <v>129</v>
      </c>
      <c r="I3406" s="9">
        <v>15</v>
      </c>
      <c r="J3406" s="9" t="s">
        <v>72</v>
      </c>
      <c r="L3406" s="9" t="s">
        <v>50</v>
      </c>
      <c r="M3406" s="9">
        <v>45578</v>
      </c>
      <c r="N3406" s="17" t="str">
        <f t="shared" si="334"/>
        <v>9_45-50</v>
      </c>
      <c r="O3406" s="17" t="str">
        <f t="shared" si="335"/>
        <v>4_40-50</v>
      </c>
      <c r="P3406" s="17" t="str">
        <f t="shared" si="336"/>
        <v>04_40-50</v>
      </c>
      <c r="Q3406" s="9" t="s">
        <v>1253</v>
      </c>
      <c r="R3406" s="9" t="s">
        <v>1137</v>
      </c>
      <c r="S3406" s="9">
        <f t="shared" si="330"/>
        <v>91156</v>
      </c>
      <c r="T3406" s="9">
        <f t="shared" si="337"/>
        <v>1240</v>
      </c>
    </row>
    <row r="3407" spans="1:20" x14ac:dyDescent="0.25">
      <c r="A3407" s="9">
        <v>2816</v>
      </c>
      <c r="B3407" s="9" t="s">
        <v>0</v>
      </c>
      <c r="C3407" s="9" t="s">
        <v>226</v>
      </c>
      <c r="D3407" s="9" t="s">
        <v>224</v>
      </c>
      <c r="E3407" s="9" t="s">
        <v>223</v>
      </c>
      <c r="F3407" s="9" t="s">
        <v>5</v>
      </c>
      <c r="G3407" s="9" t="s">
        <v>182</v>
      </c>
      <c r="H3407" s="9" t="s">
        <v>2</v>
      </c>
      <c r="I3407" s="9">
        <v>15</v>
      </c>
      <c r="J3407" s="9" t="s">
        <v>8</v>
      </c>
      <c r="L3407" s="9" t="s">
        <v>50</v>
      </c>
      <c r="M3407" s="9">
        <v>42197</v>
      </c>
      <c r="N3407" s="17" t="str">
        <f t="shared" si="334"/>
        <v>8_40-45</v>
      </c>
      <c r="O3407" s="17" t="str">
        <f t="shared" si="335"/>
        <v>4_40-50</v>
      </c>
      <c r="P3407" s="17" t="str">
        <f t="shared" si="336"/>
        <v>04_40-50</v>
      </c>
      <c r="Q3407" s="9" t="s">
        <v>1253</v>
      </c>
      <c r="R3407" s="9" t="s">
        <v>1137</v>
      </c>
      <c r="S3407" s="9">
        <f t="shared" si="330"/>
        <v>118826752</v>
      </c>
      <c r="T3407" s="9">
        <f t="shared" si="337"/>
        <v>1616691</v>
      </c>
    </row>
    <row r="3408" spans="1:20" x14ac:dyDescent="0.25">
      <c r="A3408" s="9">
        <v>65</v>
      </c>
      <c r="B3408" s="9" t="s">
        <v>0</v>
      </c>
      <c r="C3408" s="9" t="s">
        <v>509</v>
      </c>
      <c r="D3408" s="9" t="s">
        <v>222</v>
      </c>
      <c r="E3408" s="9" t="s">
        <v>223</v>
      </c>
      <c r="F3408" s="9" t="s">
        <v>5</v>
      </c>
      <c r="G3408" s="9" t="s">
        <v>182</v>
      </c>
      <c r="H3408" s="9" t="s">
        <v>337</v>
      </c>
      <c r="I3408" s="9">
        <v>15</v>
      </c>
      <c r="J3408" s="9" t="s">
        <v>8</v>
      </c>
      <c r="L3408" s="9" t="s">
        <v>50</v>
      </c>
      <c r="M3408" s="9">
        <v>44762</v>
      </c>
      <c r="N3408" s="17" t="str">
        <f t="shared" si="334"/>
        <v>8_40-45</v>
      </c>
      <c r="O3408" s="17" t="str">
        <f t="shared" si="335"/>
        <v>4_40-50</v>
      </c>
      <c r="P3408" s="17" t="str">
        <f t="shared" si="336"/>
        <v>04_40-50</v>
      </c>
      <c r="Q3408" s="9" t="s">
        <v>1253</v>
      </c>
      <c r="R3408" s="9" t="s">
        <v>1137</v>
      </c>
      <c r="S3408" s="9">
        <f t="shared" si="330"/>
        <v>2909530</v>
      </c>
      <c r="T3408" s="9">
        <f t="shared" si="337"/>
        <v>39585</v>
      </c>
    </row>
    <row r="3409" spans="1:20" x14ac:dyDescent="0.25">
      <c r="A3409" s="9">
        <v>272</v>
      </c>
      <c r="B3409" s="9" t="s">
        <v>0</v>
      </c>
      <c r="C3409" s="9" t="s">
        <v>999</v>
      </c>
      <c r="D3409" s="9" t="s">
        <v>224</v>
      </c>
      <c r="E3409" s="9" t="s">
        <v>223</v>
      </c>
      <c r="F3409" s="9" t="s">
        <v>5</v>
      </c>
      <c r="G3409" s="9" t="s">
        <v>798</v>
      </c>
      <c r="H3409" s="9" t="s">
        <v>2</v>
      </c>
      <c r="I3409" s="9">
        <v>17</v>
      </c>
      <c r="J3409" s="9" t="s">
        <v>6</v>
      </c>
      <c r="L3409" s="9" t="s">
        <v>46</v>
      </c>
      <c r="M3409" s="9">
        <v>34280</v>
      </c>
      <c r="N3409" s="17" t="str">
        <f t="shared" si="334"/>
        <v>6_30-35</v>
      </c>
      <c r="O3409" s="17" t="str">
        <f t="shared" si="335"/>
        <v>3_30-40</v>
      </c>
      <c r="P3409" s="17" t="str">
        <f t="shared" si="336"/>
        <v>03_30-40</v>
      </c>
      <c r="Q3409" s="9" t="s">
        <v>1253</v>
      </c>
      <c r="R3409" s="9" t="s">
        <v>1137</v>
      </c>
      <c r="S3409" s="9">
        <f t="shared" si="330"/>
        <v>9324160</v>
      </c>
      <c r="T3409" s="9">
        <f t="shared" si="337"/>
        <v>126859</v>
      </c>
    </row>
    <row r="3410" spans="1:20" x14ac:dyDescent="0.25">
      <c r="A3410" s="9">
        <v>203</v>
      </c>
      <c r="B3410" s="9" t="s">
        <v>0</v>
      </c>
      <c r="C3410" s="9" t="s">
        <v>446</v>
      </c>
      <c r="D3410" s="9" t="s">
        <v>224</v>
      </c>
      <c r="E3410" s="9" t="s">
        <v>223</v>
      </c>
      <c r="F3410" s="9" t="s">
        <v>5</v>
      </c>
      <c r="G3410" s="9" t="s">
        <v>182</v>
      </c>
      <c r="H3410" s="9" t="s">
        <v>2</v>
      </c>
      <c r="I3410" s="9">
        <v>17</v>
      </c>
      <c r="J3410" s="9" t="s">
        <v>8</v>
      </c>
      <c r="L3410" s="9" t="s">
        <v>50</v>
      </c>
      <c r="M3410" s="9">
        <v>53174</v>
      </c>
      <c r="N3410" s="17" t="str">
        <f t="shared" si="334"/>
        <v>10_50-55</v>
      </c>
      <c r="O3410" s="17" t="str">
        <f t="shared" si="335"/>
        <v>5_50-60</v>
      </c>
      <c r="P3410" s="17" t="str">
        <f t="shared" si="336"/>
        <v>05_50-60</v>
      </c>
      <c r="Q3410" s="9" t="s">
        <v>1253</v>
      </c>
      <c r="R3410" s="9" t="s">
        <v>1137</v>
      </c>
      <c r="S3410" s="9">
        <f t="shared" si="330"/>
        <v>10794322</v>
      </c>
      <c r="T3410" s="9">
        <f t="shared" si="337"/>
        <v>146862</v>
      </c>
    </row>
    <row r="3411" spans="1:20" x14ac:dyDescent="0.25">
      <c r="A3411" s="9">
        <v>148</v>
      </c>
      <c r="B3411" s="9" t="s">
        <v>0</v>
      </c>
      <c r="C3411" s="9" t="s">
        <v>482</v>
      </c>
      <c r="D3411" s="9" t="s">
        <v>224</v>
      </c>
      <c r="E3411" s="9" t="s">
        <v>223</v>
      </c>
      <c r="F3411" s="9" t="s">
        <v>1</v>
      </c>
      <c r="G3411" s="9" t="s">
        <v>303</v>
      </c>
      <c r="H3411" s="9" t="s">
        <v>2</v>
      </c>
      <c r="I3411" s="9">
        <v>15</v>
      </c>
      <c r="J3411" s="9" t="s">
        <v>8</v>
      </c>
      <c r="L3411" s="9" t="s">
        <v>50</v>
      </c>
      <c r="M3411" s="9">
        <v>56686</v>
      </c>
      <c r="N3411" s="17" t="str">
        <f t="shared" si="334"/>
        <v>11_55-60</v>
      </c>
      <c r="O3411" s="17" t="str">
        <f t="shared" si="335"/>
        <v>5_50-60</v>
      </c>
      <c r="P3411" s="17" t="str">
        <f t="shared" si="336"/>
        <v>05_50-60</v>
      </c>
      <c r="Q3411" s="9" t="s">
        <v>1253</v>
      </c>
      <c r="R3411" s="9" t="s">
        <v>1137</v>
      </c>
      <c r="S3411" s="9">
        <f t="shared" si="330"/>
        <v>8389528</v>
      </c>
      <c r="T3411" s="9">
        <f t="shared" si="337"/>
        <v>114143</v>
      </c>
    </row>
    <row r="3412" spans="1:20" x14ac:dyDescent="0.25">
      <c r="A3412" s="9">
        <v>185</v>
      </c>
      <c r="B3412" s="9" t="s">
        <v>0</v>
      </c>
      <c r="C3412" s="9" t="s">
        <v>800</v>
      </c>
      <c r="D3412" s="9" t="s">
        <v>222</v>
      </c>
      <c r="E3412" s="9" t="s">
        <v>223</v>
      </c>
      <c r="F3412" s="9" t="s">
        <v>1</v>
      </c>
      <c r="G3412" s="9" t="s">
        <v>303</v>
      </c>
      <c r="H3412" s="9" t="s">
        <v>801</v>
      </c>
      <c r="I3412" s="9">
        <v>15</v>
      </c>
      <c r="J3412" s="9" t="s">
        <v>8</v>
      </c>
      <c r="L3412" s="9" t="s">
        <v>50</v>
      </c>
      <c r="M3412" s="9">
        <v>46675</v>
      </c>
      <c r="N3412" s="17" t="str">
        <f t="shared" si="334"/>
        <v>9_45-50</v>
      </c>
      <c r="O3412" s="17" t="str">
        <f t="shared" si="335"/>
        <v>4_40-50</v>
      </c>
      <c r="P3412" s="17" t="str">
        <f t="shared" si="336"/>
        <v>04_40-50</v>
      </c>
      <c r="Q3412" s="9" t="s">
        <v>1253</v>
      </c>
      <c r="R3412" s="9" t="s">
        <v>1137</v>
      </c>
      <c r="S3412" s="9">
        <f t="shared" si="330"/>
        <v>8634875</v>
      </c>
      <c r="T3412" s="9">
        <f t="shared" si="337"/>
        <v>117481</v>
      </c>
    </row>
    <row r="3413" spans="1:20" x14ac:dyDescent="0.25">
      <c r="A3413" s="9">
        <v>56</v>
      </c>
      <c r="B3413" s="9" t="s">
        <v>0</v>
      </c>
      <c r="C3413" s="9" t="s">
        <v>1141</v>
      </c>
      <c r="D3413" s="9" t="s">
        <v>222</v>
      </c>
      <c r="E3413" s="9" t="s">
        <v>223</v>
      </c>
      <c r="F3413" s="9" t="s">
        <v>1</v>
      </c>
      <c r="G3413" s="9" t="s">
        <v>823</v>
      </c>
      <c r="H3413" s="9" t="s">
        <v>801</v>
      </c>
      <c r="I3413" s="9">
        <v>15</v>
      </c>
      <c r="J3413" s="9" t="s">
        <v>8</v>
      </c>
      <c r="L3413" s="9" t="s">
        <v>50</v>
      </c>
      <c r="M3413" s="9">
        <v>55190</v>
      </c>
      <c r="N3413" s="17" t="str">
        <f t="shared" si="334"/>
        <v>11_55-60</v>
      </c>
      <c r="O3413" s="17" t="str">
        <f t="shared" si="335"/>
        <v>5_50-60</v>
      </c>
      <c r="P3413" s="17" t="str">
        <f t="shared" si="336"/>
        <v>05_50-60</v>
      </c>
      <c r="Q3413" s="9" t="s">
        <v>1253</v>
      </c>
      <c r="R3413" s="9" t="s">
        <v>1137</v>
      </c>
      <c r="S3413" s="9">
        <f t="shared" si="330"/>
        <v>3090640</v>
      </c>
      <c r="T3413" s="9">
        <f t="shared" si="337"/>
        <v>42050</v>
      </c>
    </row>
    <row r="3414" spans="1:20" x14ac:dyDescent="0.25">
      <c r="A3414" s="9">
        <v>2</v>
      </c>
      <c r="B3414" s="9" t="s">
        <v>0</v>
      </c>
      <c r="C3414" s="9" t="s">
        <v>281</v>
      </c>
      <c r="D3414" s="9" t="s">
        <v>224</v>
      </c>
      <c r="E3414" s="9" t="s">
        <v>223</v>
      </c>
      <c r="F3414" s="9" t="s">
        <v>5</v>
      </c>
      <c r="G3414" s="9" t="s">
        <v>182</v>
      </c>
      <c r="H3414" s="9" t="s">
        <v>2</v>
      </c>
      <c r="I3414" s="9">
        <v>15</v>
      </c>
      <c r="J3414" s="9" t="s">
        <v>8</v>
      </c>
      <c r="L3414" s="9" t="s">
        <v>50</v>
      </c>
      <c r="M3414" s="9">
        <v>48586</v>
      </c>
      <c r="N3414" s="17" t="str">
        <f t="shared" ref="N3414:N3478" si="338">CONCATENATE(ROUNDDOWN(M3414/5000,0),"_",ROUNDDOWN(M3414/5000,0)*5,"-",ROUNDUP((M3414+1)/5000,0)*5)</f>
        <v>9_45-50</v>
      </c>
      <c r="O3414" s="17" t="str">
        <f t="shared" ref="O3414:O3478" si="339">CONCATENATE(ROUNDDOWN(M3414/10000,0),"_",ROUNDDOWN(M3414/10000,0)*10,"-",ROUNDUP((M3414+1)/10000,0)*10)</f>
        <v>4_40-50</v>
      </c>
      <c r="P3414" s="17" t="str">
        <f t="shared" ref="P3414:P3478" si="340">IF(M3414&lt;20000,"01_&lt;20",IF(M3414&lt;80000,CONCATENATE(IF((ROUNDDOWN(M3414/10000,0)+1)&lt;10,0,),ROUNDDOWN(M3414/10000,0),"_",ROUNDDOWN(M3414/10000,0)*10,"-",ROUNDUP((M3414+1)/10000,0)*10),"08_80&gt;"))</f>
        <v>04_40-50</v>
      </c>
      <c r="Q3414" s="9" t="s">
        <v>1253</v>
      </c>
      <c r="R3414" s="9" t="s">
        <v>1137</v>
      </c>
      <c r="S3414" s="9">
        <f t="shared" si="330"/>
        <v>97172</v>
      </c>
      <c r="T3414" s="9">
        <f t="shared" si="337"/>
        <v>1322</v>
      </c>
    </row>
    <row r="3415" spans="1:20" x14ac:dyDescent="0.25">
      <c r="A3415" s="9">
        <v>2</v>
      </c>
      <c r="B3415" s="9" t="s">
        <v>0</v>
      </c>
      <c r="C3415" s="9" t="s">
        <v>510</v>
      </c>
      <c r="D3415" s="9" t="s">
        <v>222</v>
      </c>
      <c r="E3415" s="9" t="s">
        <v>223</v>
      </c>
      <c r="F3415" s="9" t="s">
        <v>5</v>
      </c>
      <c r="G3415" s="9" t="s">
        <v>182</v>
      </c>
      <c r="H3415" s="9" t="s">
        <v>331</v>
      </c>
      <c r="I3415" s="9">
        <v>15</v>
      </c>
      <c r="J3415" s="9" t="s">
        <v>8</v>
      </c>
      <c r="L3415" s="9" t="s">
        <v>50</v>
      </c>
      <c r="M3415" s="9">
        <v>45614</v>
      </c>
      <c r="N3415" s="17" t="str">
        <f t="shared" si="338"/>
        <v>9_45-50</v>
      </c>
      <c r="O3415" s="17" t="str">
        <f t="shared" si="339"/>
        <v>4_40-50</v>
      </c>
      <c r="P3415" s="17" t="str">
        <f t="shared" si="340"/>
        <v>04_40-50</v>
      </c>
      <c r="Q3415" s="9" t="s">
        <v>1253</v>
      </c>
      <c r="R3415" s="9" t="s">
        <v>1137</v>
      </c>
      <c r="S3415" s="9">
        <f t="shared" si="330"/>
        <v>91228</v>
      </c>
      <c r="T3415" s="9">
        <f t="shared" si="337"/>
        <v>1241</v>
      </c>
    </row>
    <row r="3416" spans="1:20" x14ac:dyDescent="0.25">
      <c r="A3416" s="9">
        <v>304</v>
      </c>
      <c r="B3416" s="9" t="s">
        <v>0</v>
      </c>
      <c r="C3416" s="9" t="s">
        <v>1077</v>
      </c>
      <c r="D3416" s="9" t="s">
        <v>224</v>
      </c>
      <c r="E3416" s="9" t="s">
        <v>223</v>
      </c>
      <c r="F3416" s="9" t="s">
        <v>5</v>
      </c>
      <c r="G3416" s="9" t="s">
        <v>518</v>
      </c>
      <c r="H3416" s="9" t="s">
        <v>2</v>
      </c>
      <c r="I3416" s="9">
        <v>15</v>
      </c>
      <c r="J3416" s="9" t="s">
        <v>11</v>
      </c>
      <c r="L3416" s="9" t="s">
        <v>50</v>
      </c>
      <c r="M3416" s="9">
        <v>49590</v>
      </c>
      <c r="N3416" s="17" t="str">
        <f t="shared" si="338"/>
        <v>9_45-50</v>
      </c>
      <c r="O3416" s="17" t="str">
        <f t="shared" si="339"/>
        <v>4_40-50</v>
      </c>
      <c r="P3416" s="17" t="str">
        <f t="shared" si="340"/>
        <v>04_40-50</v>
      </c>
      <c r="Q3416" s="9" t="s">
        <v>1253</v>
      </c>
      <c r="R3416" s="9" t="s">
        <v>1137</v>
      </c>
      <c r="S3416" s="9">
        <f t="shared" si="330"/>
        <v>15075360</v>
      </c>
      <c r="T3416" s="9">
        <f t="shared" si="337"/>
        <v>205107</v>
      </c>
    </row>
    <row r="3417" spans="1:20" x14ac:dyDescent="0.25">
      <c r="A3417" s="9">
        <v>85</v>
      </c>
      <c r="B3417" s="9" t="s">
        <v>0</v>
      </c>
      <c r="C3417" s="9" t="s">
        <v>878</v>
      </c>
      <c r="D3417" s="9" t="s">
        <v>224</v>
      </c>
      <c r="E3417" s="9" t="s">
        <v>223</v>
      </c>
      <c r="F3417" s="9" t="s">
        <v>5</v>
      </c>
      <c r="G3417" s="9" t="s">
        <v>518</v>
      </c>
      <c r="H3417" s="9" t="s">
        <v>2</v>
      </c>
      <c r="I3417" s="9">
        <v>17</v>
      </c>
      <c r="J3417" s="9" t="s">
        <v>8</v>
      </c>
      <c r="L3417" s="9" t="s">
        <v>50</v>
      </c>
      <c r="M3417" s="9">
        <v>80215</v>
      </c>
      <c r="N3417" s="17" t="str">
        <f t="shared" si="338"/>
        <v>16_80-85</v>
      </c>
      <c r="O3417" s="17" t="str">
        <f t="shared" si="339"/>
        <v>8_80-90</v>
      </c>
      <c r="P3417" s="17" t="str">
        <f t="shared" si="340"/>
        <v>08_80&gt;</v>
      </c>
      <c r="Q3417" s="9" t="s">
        <v>1253</v>
      </c>
      <c r="R3417" s="9" t="s">
        <v>1137</v>
      </c>
      <c r="S3417" s="9">
        <f t="shared" si="330"/>
        <v>6818275</v>
      </c>
      <c r="T3417" s="9">
        <f t="shared" si="337"/>
        <v>92766</v>
      </c>
    </row>
    <row r="3418" spans="1:20" x14ac:dyDescent="0.25">
      <c r="A3418" s="9">
        <v>9</v>
      </c>
      <c r="B3418" s="9" t="s">
        <v>0</v>
      </c>
      <c r="C3418" s="9" t="s">
        <v>483</v>
      </c>
      <c r="D3418" s="9" t="s">
        <v>225</v>
      </c>
      <c r="E3418" s="9" t="s">
        <v>223</v>
      </c>
      <c r="F3418" s="9" t="s">
        <v>1</v>
      </c>
      <c r="G3418" s="9" t="s">
        <v>97</v>
      </c>
      <c r="H3418" s="9" t="s">
        <v>112</v>
      </c>
      <c r="I3418" s="9">
        <v>15</v>
      </c>
      <c r="J3418" s="9" t="s">
        <v>8</v>
      </c>
      <c r="L3418" s="9" t="s">
        <v>50</v>
      </c>
      <c r="M3418" s="9">
        <v>64675</v>
      </c>
      <c r="N3418" s="17" t="str">
        <f t="shared" si="338"/>
        <v>12_60-65</v>
      </c>
      <c r="O3418" s="17" t="str">
        <f t="shared" si="339"/>
        <v>6_60-70</v>
      </c>
      <c r="P3418" s="17" t="str">
        <f t="shared" si="340"/>
        <v>06_60-70</v>
      </c>
      <c r="Q3418" s="9" t="s">
        <v>1253</v>
      </c>
      <c r="R3418" s="9" t="s">
        <v>1137</v>
      </c>
      <c r="S3418" s="9">
        <f t="shared" si="330"/>
        <v>582075</v>
      </c>
      <c r="T3418" s="9">
        <f t="shared" si="337"/>
        <v>7919</v>
      </c>
    </row>
    <row r="3419" spans="1:20" x14ac:dyDescent="0.25">
      <c r="A3419" s="9">
        <v>1593</v>
      </c>
      <c r="B3419" s="9" t="s">
        <v>0</v>
      </c>
      <c r="C3419" s="9" t="s">
        <v>958</v>
      </c>
      <c r="D3419" s="9" t="s">
        <v>225</v>
      </c>
      <c r="E3419" s="9" t="s">
        <v>223</v>
      </c>
      <c r="F3419" s="9" t="s">
        <v>1</v>
      </c>
      <c r="G3419" s="9" t="s">
        <v>661</v>
      </c>
      <c r="H3419" s="9" t="s">
        <v>112</v>
      </c>
      <c r="I3419" s="9">
        <v>15</v>
      </c>
      <c r="J3419" s="9" t="s">
        <v>8</v>
      </c>
      <c r="L3419" s="9" t="s">
        <v>50</v>
      </c>
      <c r="M3419" s="9">
        <v>59592</v>
      </c>
      <c r="N3419" s="17" t="str">
        <f t="shared" si="338"/>
        <v>11_55-60</v>
      </c>
      <c r="O3419" s="17" t="str">
        <f t="shared" si="339"/>
        <v>5_50-60</v>
      </c>
      <c r="P3419" s="17" t="str">
        <f t="shared" si="340"/>
        <v>05_50-60</v>
      </c>
      <c r="Q3419" s="9" t="s">
        <v>1253</v>
      </c>
      <c r="R3419" s="9" t="s">
        <v>1137</v>
      </c>
      <c r="S3419" s="9">
        <f t="shared" si="330"/>
        <v>94930056</v>
      </c>
      <c r="T3419" s="9">
        <f t="shared" si="337"/>
        <v>1291565</v>
      </c>
    </row>
    <row r="3420" spans="1:20" x14ac:dyDescent="0.25">
      <c r="A3420" s="9">
        <v>466</v>
      </c>
      <c r="B3420" s="9" t="s">
        <v>0</v>
      </c>
      <c r="C3420" s="9" t="s">
        <v>638</v>
      </c>
      <c r="D3420" s="9" t="s">
        <v>225</v>
      </c>
      <c r="E3420" s="9" t="s">
        <v>223</v>
      </c>
      <c r="F3420" s="9" t="s">
        <v>5</v>
      </c>
      <c r="G3420" s="9" t="s">
        <v>75</v>
      </c>
      <c r="H3420" s="9" t="s">
        <v>112</v>
      </c>
      <c r="I3420" s="9">
        <v>15</v>
      </c>
      <c r="J3420" s="9" t="s">
        <v>8</v>
      </c>
      <c r="L3420" s="9" t="s">
        <v>50</v>
      </c>
      <c r="M3420" s="9">
        <v>71314</v>
      </c>
      <c r="N3420" s="17" t="str">
        <f t="shared" si="338"/>
        <v>14_70-75</v>
      </c>
      <c r="O3420" s="17" t="str">
        <f t="shared" si="339"/>
        <v>7_70-80</v>
      </c>
      <c r="P3420" s="17" t="str">
        <f t="shared" si="340"/>
        <v>07_70-80</v>
      </c>
      <c r="Q3420" s="9" t="s">
        <v>1253</v>
      </c>
      <c r="R3420" s="9" t="s">
        <v>1137</v>
      </c>
      <c r="S3420" s="9">
        <f t="shared" si="330"/>
        <v>33232324</v>
      </c>
      <c r="T3420" s="9">
        <f t="shared" si="337"/>
        <v>452140</v>
      </c>
    </row>
    <row r="3421" spans="1:20" x14ac:dyDescent="0.25">
      <c r="A3421" s="9">
        <v>438</v>
      </c>
      <c r="B3421" s="9" t="s">
        <v>0</v>
      </c>
      <c r="C3421" s="9" t="s">
        <v>447</v>
      </c>
      <c r="D3421" s="9" t="s">
        <v>225</v>
      </c>
      <c r="E3421" s="9" t="s">
        <v>223</v>
      </c>
      <c r="F3421" s="9" t="s">
        <v>1</v>
      </c>
      <c r="G3421" s="9" t="s">
        <v>1000</v>
      </c>
      <c r="H3421" s="9" t="s">
        <v>112</v>
      </c>
      <c r="I3421" s="9">
        <v>15</v>
      </c>
      <c r="J3421" s="9" t="s">
        <v>8</v>
      </c>
      <c r="L3421" s="9" t="s">
        <v>50</v>
      </c>
      <c r="M3421" s="9">
        <v>74572</v>
      </c>
      <c r="N3421" s="17" t="str">
        <f t="shared" si="338"/>
        <v>14_70-75</v>
      </c>
      <c r="O3421" s="17" t="str">
        <f t="shared" si="339"/>
        <v>7_70-80</v>
      </c>
      <c r="P3421" s="17" t="str">
        <f t="shared" si="340"/>
        <v>07_70-80</v>
      </c>
      <c r="Q3421" s="9" t="s">
        <v>1253</v>
      </c>
      <c r="R3421" s="9" t="s">
        <v>1137</v>
      </c>
      <c r="S3421" s="9">
        <f t="shared" si="330"/>
        <v>32662536</v>
      </c>
      <c r="T3421" s="9">
        <f t="shared" si="337"/>
        <v>444388</v>
      </c>
    </row>
    <row r="3422" spans="1:20" x14ac:dyDescent="0.25">
      <c r="A3422" s="9">
        <v>28</v>
      </c>
      <c r="B3422" s="9" t="s">
        <v>0</v>
      </c>
      <c r="C3422" s="9" t="s">
        <v>879</v>
      </c>
      <c r="D3422" s="9" t="s">
        <v>225</v>
      </c>
      <c r="E3422" s="9" t="s">
        <v>223</v>
      </c>
      <c r="F3422" s="9" t="s">
        <v>1</v>
      </c>
      <c r="G3422" s="9" t="s">
        <v>661</v>
      </c>
      <c r="H3422" s="9" t="s">
        <v>784</v>
      </c>
      <c r="I3422" s="9">
        <v>15</v>
      </c>
      <c r="J3422" s="9" t="s">
        <v>8</v>
      </c>
      <c r="L3422" s="9" t="s">
        <v>50</v>
      </c>
      <c r="M3422" s="9">
        <v>141778</v>
      </c>
      <c r="N3422" s="17" t="str">
        <f t="shared" si="338"/>
        <v>28_140-145</v>
      </c>
      <c r="O3422" s="17" t="str">
        <f t="shared" si="339"/>
        <v>14_140-150</v>
      </c>
      <c r="P3422" s="17" t="str">
        <f t="shared" si="340"/>
        <v>08_80&gt;</v>
      </c>
      <c r="Q3422" s="9" t="s">
        <v>1253</v>
      </c>
      <c r="R3422" s="9" t="s">
        <v>1137</v>
      </c>
      <c r="S3422" s="9">
        <f t="shared" si="330"/>
        <v>3969784</v>
      </c>
      <c r="T3422" s="9">
        <f t="shared" si="337"/>
        <v>54011</v>
      </c>
    </row>
    <row r="3423" spans="1:20" x14ac:dyDescent="0.25">
      <c r="A3423" s="9">
        <v>387</v>
      </c>
      <c r="B3423" s="9" t="s">
        <v>0</v>
      </c>
      <c r="C3423" s="9" t="s">
        <v>126</v>
      </c>
      <c r="D3423" s="9" t="s">
        <v>225</v>
      </c>
      <c r="E3423" s="9" t="s">
        <v>223</v>
      </c>
      <c r="F3423" s="9" t="s">
        <v>5</v>
      </c>
      <c r="G3423" s="9" t="s">
        <v>75</v>
      </c>
      <c r="H3423" s="9" t="s">
        <v>161</v>
      </c>
      <c r="I3423" s="9">
        <v>15</v>
      </c>
      <c r="J3423" s="9" t="s">
        <v>8</v>
      </c>
      <c r="L3423" s="9" t="s">
        <v>50</v>
      </c>
      <c r="M3423" s="9">
        <v>78077</v>
      </c>
      <c r="N3423" s="17" t="str">
        <f t="shared" si="338"/>
        <v>15_75-80</v>
      </c>
      <c r="O3423" s="17" t="str">
        <f t="shared" si="339"/>
        <v>7_70-80</v>
      </c>
      <c r="P3423" s="17" t="str">
        <f t="shared" si="340"/>
        <v>07_70-80</v>
      </c>
      <c r="Q3423" s="9" t="s">
        <v>1253</v>
      </c>
      <c r="R3423" s="9" t="s">
        <v>1137</v>
      </c>
      <c r="S3423" s="9">
        <f t="shared" si="330"/>
        <v>30215799</v>
      </c>
      <c r="T3423" s="9">
        <f t="shared" si="337"/>
        <v>411099</v>
      </c>
    </row>
    <row r="3424" spans="1:20" x14ac:dyDescent="0.25">
      <c r="A3424" s="9">
        <v>350</v>
      </c>
      <c r="B3424" s="9" t="s">
        <v>0</v>
      </c>
      <c r="C3424" s="9" t="s">
        <v>448</v>
      </c>
      <c r="D3424" s="9" t="s">
        <v>225</v>
      </c>
      <c r="E3424" s="9" t="s">
        <v>223</v>
      </c>
      <c r="F3424" s="9" t="s">
        <v>5</v>
      </c>
      <c r="G3424" s="9" t="s">
        <v>350</v>
      </c>
      <c r="H3424" s="9" t="s">
        <v>1142</v>
      </c>
      <c r="I3424" s="9">
        <v>15</v>
      </c>
      <c r="J3424" s="9" t="s">
        <v>8</v>
      </c>
      <c r="L3424" s="9" t="s">
        <v>50</v>
      </c>
      <c r="M3424" s="9">
        <v>84181</v>
      </c>
      <c r="N3424" s="17" t="str">
        <f t="shared" si="338"/>
        <v>16_80-85</v>
      </c>
      <c r="O3424" s="17" t="str">
        <f t="shared" si="339"/>
        <v>8_80-90</v>
      </c>
      <c r="P3424" s="17" t="str">
        <f t="shared" si="340"/>
        <v>08_80&gt;</v>
      </c>
      <c r="Q3424" s="9" t="s">
        <v>1253</v>
      </c>
      <c r="R3424" s="9" t="s">
        <v>1137</v>
      </c>
      <c r="S3424" s="9">
        <f t="shared" si="330"/>
        <v>29463350</v>
      </c>
      <c r="T3424" s="9">
        <f t="shared" si="337"/>
        <v>400862</v>
      </c>
    </row>
    <row r="3425" spans="1:20" x14ac:dyDescent="0.25">
      <c r="A3425" s="9">
        <v>53</v>
      </c>
      <c r="B3425" s="9" t="s">
        <v>0</v>
      </c>
      <c r="C3425" s="9" t="s">
        <v>444</v>
      </c>
      <c r="D3425" s="9" t="s">
        <v>225</v>
      </c>
      <c r="E3425" s="9" t="s">
        <v>223</v>
      </c>
      <c r="F3425" s="9" t="s">
        <v>5</v>
      </c>
      <c r="G3425" s="9" t="s">
        <v>350</v>
      </c>
      <c r="H3425" s="9" t="s">
        <v>445</v>
      </c>
      <c r="I3425" s="9">
        <v>17</v>
      </c>
      <c r="J3425" s="9" t="s">
        <v>8</v>
      </c>
      <c r="L3425" s="9" t="s">
        <v>50</v>
      </c>
      <c r="M3425" s="9">
        <v>86019</v>
      </c>
      <c r="N3425" s="17" t="str">
        <f t="shared" si="338"/>
        <v>17_85-90</v>
      </c>
      <c r="O3425" s="17" t="str">
        <f t="shared" si="339"/>
        <v>8_80-90</v>
      </c>
      <c r="P3425" s="17" t="str">
        <f t="shared" si="340"/>
        <v>08_80&gt;</v>
      </c>
      <c r="Q3425" s="9" t="s">
        <v>1253</v>
      </c>
      <c r="R3425" s="9" t="s">
        <v>1137</v>
      </c>
      <c r="S3425" s="9">
        <f t="shared" si="330"/>
        <v>4559007</v>
      </c>
      <c r="T3425" s="9">
        <f t="shared" si="337"/>
        <v>62027</v>
      </c>
    </row>
    <row r="3426" spans="1:20" x14ac:dyDescent="0.25">
      <c r="A3426" s="9">
        <v>399</v>
      </c>
      <c r="B3426" s="9" t="s">
        <v>0</v>
      </c>
      <c r="C3426" s="9" t="s">
        <v>1143</v>
      </c>
      <c r="D3426" s="9" t="s">
        <v>225</v>
      </c>
      <c r="E3426" s="9" t="s">
        <v>223</v>
      </c>
      <c r="F3426" s="9" t="s">
        <v>5</v>
      </c>
      <c r="G3426" s="9" t="s">
        <v>657</v>
      </c>
      <c r="H3426" s="9" t="s">
        <v>1060</v>
      </c>
      <c r="I3426" s="9">
        <v>15</v>
      </c>
      <c r="J3426" s="9" t="s">
        <v>8</v>
      </c>
      <c r="L3426" s="9" t="s">
        <v>50</v>
      </c>
      <c r="M3426" s="9">
        <v>86990</v>
      </c>
      <c r="N3426" s="17" t="str">
        <f t="shared" si="338"/>
        <v>17_85-90</v>
      </c>
      <c r="O3426" s="17" t="str">
        <f t="shared" si="339"/>
        <v>8_80-90</v>
      </c>
      <c r="P3426" s="17" t="str">
        <f t="shared" si="340"/>
        <v>08_80&gt;</v>
      </c>
      <c r="Q3426" s="9" t="s">
        <v>1253</v>
      </c>
      <c r="R3426" s="9" t="s">
        <v>1137</v>
      </c>
      <c r="S3426" s="9">
        <f t="shared" si="330"/>
        <v>34709010</v>
      </c>
      <c r="T3426" s="9">
        <f t="shared" si="337"/>
        <v>472231</v>
      </c>
    </row>
    <row r="3427" spans="1:20" x14ac:dyDescent="0.25">
      <c r="A3427" s="9">
        <v>1997</v>
      </c>
      <c r="B3427" s="9" t="s">
        <v>0</v>
      </c>
      <c r="C3427" s="9" t="s">
        <v>960</v>
      </c>
      <c r="D3427" s="9" t="s">
        <v>225</v>
      </c>
      <c r="E3427" s="9" t="s">
        <v>223</v>
      </c>
      <c r="F3427" s="9" t="s">
        <v>1</v>
      </c>
      <c r="G3427" s="9" t="s">
        <v>661</v>
      </c>
      <c r="H3427" s="9" t="s">
        <v>788</v>
      </c>
      <c r="I3427" s="9">
        <v>17</v>
      </c>
      <c r="J3427" s="9" t="s">
        <v>8</v>
      </c>
      <c r="L3427" s="9" t="s">
        <v>50</v>
      </c>
      <c r="M3427" s="9">
        <v>139583</v>
      </c>
      <c r="N3427" s="17" t="str">
        <f t="shared" si="338"/>
        <v>27_135-140</v>
      </c>
      <c r="O3427" s="17" t="str">
        <f t="shared" si="339"/>
        <v>13_130-140</v>
      </c>
      <c r="P3427" s="17" t="str">
        <f t="shared" si="340"/>
        <v>08_80&gt;</v>
      </c>
      <c r="Q3427" s="9" t="s">
        <v>1253</v>
      </c>
      <c r="R3427" s="9" t="s">
        <v>1137</v>
      </c>
      <c r="S3427" s="9">
        <f t="shared" si="330"/>
        <v>278747251</v>
      </c>
      <c r="T3427" s="9">
        <f t="shared" si="337"/>
        <v>3792480</v>
      </c>
    </row>
    <row r="3428" spans="1:20" x14ac:dyDescent="0.25">
      <c r="A3428" s="9">
        <v>2</v>
      </c>
      <c r="B3428" s="9" t="s">
        <v>0</v>
      </c>
      <c r="C3428" s="9" t="s">
        <v>1144</v>
      </c>
      <c r="D3428" s="9" t="s">
        <v>230</v>
      </c>
      <c r="E3428" s="9" t="s">
        <v>227</v>
      </c>
      <c r="F3428" s="9" t="s">
        <v>5</v>
      </c>
      <c r="G3428" s="9" t="s">
        <v>75</v>
      </c>
      <c r="H3428" s="9" t="s">
        <v>184</v>
      </c>
      <c r="I3428" s="9">
        <v>15</v>
      </c>
      <c r="J3428" s="9" t="s">
        <v>8</v>
      </c>
      <c r="L3428" s="9" t="s">
        <v>50</v>
      </c>
      <c r="M3428" s="9">
        <v>149323</v>
      </c>
      <c r="N3428" s="17" t="str">
        <f t="shared" si="338"/>
        <v>29_145-150</v>
      </c>
      <c r="O3428" s="17" t="str">
        <f t="shared" si="339"/>
        <v>14_140-150</v>
      </c>
      <c r="P3428" s="17" t="str">
        <f t="shared" si="340"/>
        <v>08_80&gt;</v>
      </c>
      <c r="Q3428" s="9" t="s">
        <v>1253</v>
      </c>
      <c r="R3428" s="9" t="s">
        <v>1137</v>
      </c>
      <c r="S3428" s="9">
        <f t="shared" si="330"/>
        <v>298646</v>
      </c>
      <c r="T3428" s="9">
        <f t="shared" si="337"/>
        <v>4063</v>
      </c>
    </row>
    <row r="3429" spans="1:20" x14ac:dyDescent="0.25">
      <c r="A3429" s="9">
        <v>2</v>
      </c>
      <c r="B3429" s="9" t="s">
        <v>0</v>
      </c>
      <c r="C3429" s="9" t="s">
        <v>883</v>
      </c>
      <c r="D3429" s="9" t="s">
        <v>230</v>
      </c>
      <c r="E3429" s="9" t="s">
        <v>227</v>
      </c>
      <c r="F3429" s="9" t="s">
        <v>5</v>
      </c>
      <c r="G3429" s="9" t="s">
        <v>75</v>
      </c>
      <c r="H3429" s="9" t="s">
        <v>884</v>
      </c>
      <c r="I3429" s="9">
        <v>15</v>
      </c>
      <c r="J3429" s="9" t="s">
        <v>885</v>
      </c>
      <c r="L3429" s="9" t="s">
        <v>50</v>
      </c>
      <c r="M3429" s="9">
        <v>174990</v>
      </c>
      <c r="N3429" s="17" t="str">
        <f t="shared" si="338"/>
        <v>34_170-175</v>
      </c>
      <c r="O3429" s="17" t="str">
        <f t="shared" si="339"/>
        <v>17_170-180</v>
      </c>
      <c r="P3429" s="17" t="str">
        <f t="shared" si="340"/>
        <v>08_80&gt;</v>
      </c>
      <c r="Q3429" s="9" t="s">
        <v>1253</v>
      </c>
      <c r="R3429" s="9" t="s">
        <v>1137</v>
      </c>
      <c r="S3429" s="9">
        <f t="shared" si="330"/>
        <v>349980</v>
      </c>
      <c r="T3429" s="9">
        <f t="shared" si="337"/>
        <v>4762</v>
      </c>
    </row>
    <row r="3430" spans="1:20" x14ac:dyDescent="0.25">
      <c r="A3430" s="9">
        <v>5</v>
      </c>
      <c r="B3430" s="9" t="s">
        <v>0</v>
      </c>
      <c r="C3430" s="9" t="s">
        <v>1145</v>
      </c>
      <c r="D3430" s="9" t="s">
        <v>230</v>
      </c>
      <c r="E3430" s="9" t="s">
        <v>227</v>
      </c>
      <c r="F3430" s="9" t="s">
        <v>5</v>
      </c>
      <c r="G3430" s="9" t="s">
        <v>75</v>
      </c>
      <c r="H3430" s="9" t="s">
        <v>166</v>
      </c>
      <c r="I3430" s="9">
        <v>15</v>
      </c>
      <c r="J3430" s="9" t="s">
        <v>885</v>
      </c>
      <c r="L3430" s="9" t="s">
        <v>50</v>
      </c>
      <c r="M3430" s="9">
        <v>190515</v>
      </c>
      <c r="N3430" s="17" t="str">
        <f t="shared" si="338"/>
        <v>38_190-195</v>
      </c>
      <c r="O3430" s="17" t="str">
        <f t="shared" si="339"/>
        <v>19_190-200</v>
      </c>
      <c r="P3430" s="17" t="str">
        <f t="shared" si="340"/>
        <v>08_80&gt;</v>
      </c>
      <c r="Q3430" s="9" t="s">
        <v>1253</v>
      </c>
      <c r="R3430" s="9" t="s">
        <v>1137</v>
      </c>
      <c r="S3430" s="9">
        <f t="shared" si="330"/>
        <v>952575</v>
      </c>
      <c r="T3430" s="9">
        <f t="shared" si="337"/>
        <v>12960</v>
      </c>
    </row>
    <row r="3431" spans="1:20" x14ac:dyDescent="0.25">
      <c r="A3431" s="9">
        <v>125</v>
      </c>
      <c r="B3431" s="9" t="s">
        <v>0</v>
      </c>
      <c r="C3431" s="9" t="s">
        <v>642</v>
      </c>
      <c r="D3431" s="9" t="s">
        <v>228</v>
      </c>
      <c r="E3431" s="9" t="s">
        <v>227</v>
      </c>
      <c r="F3431" s="9" t="s">
        <v>5</v>
      </c>
      <c r="G3431" s="9" t="s">
        <v>169</v>
      </c>
      <c r="H3431" s="9" t="s">
        <v>2</v>
      </c>
      <c r="I3431" s="9">
        <v>14</v>
      </c>
      <c r="J3431" s="9" t="s">
        <v>8</v>
      </c>
      <c r="L3431" s="9" t="s">
        <v>50</v>
      </c>
      <c r="M3431" s="9">
        <v>78484</v>
      </c>
      <c r="N3431" s="17" t="str">
        <f t="shared" si="338"/>
        <v>15_75-80</v>
      </c>
      <c r="O3431" s="17" t="str">
        <f t="shared" si="339"/>
        <v>7_70-80</v>
      </c>
      <c r="P3431" s="17" t="str">
        <f t="shared" si="340"/>
        <v>07_70-80</v>
      </c>
      <c r="Q3431" s="9" t="s">
        <v>1253</v>
      </c>
      <c r="R3431" s="9" t="s">
        <v>1137</v>
      </c>
      <c r="S3431" s="9">
        <f t="shared" si="330"/>
        <v>9810500</v>
      </c>
      <c r="T3431" s="9">
        <f t="shared" si="337"/>
        <v>133476</v>
      </c>
    </row>
    <row r="3432" spans="1:20" x14ac:dyDescent="0.25">
      <c r="A3432" s="9">
        <v>5320</v>
      </c>
      <c r="B3432" s="9" t="s">
        <v>0</v>
      </c>
      <c r="C3432" s="9" t="s">
        <v>190</v>
      </c>
      <c r="D3432" s="9" t="s">
        <v>224</v>
      </c>
      <c r="E3432" s="9" t="s">
        <v>223</v>
      </c>
      <c r="F3432" s="9" t="s">
        <v>5</v>
      </c>
      <c r="G3432" s="9" t="s">
        <v>76</v>
      </c>
      <c r="H3432" s="9" t="s">
        <v>2</v>
      </c>
      <c r="I3432" s="9">
        <v>15</v>
      </c>
      <c r="J3432" s="9" t="s">
        <v>11</v>
      </c>
      <c r="L3432" s="9" t="s">
        <v>46</v>
      </c>
      <c r="M3432" s="9">
        <v>29653</v>
      </c>
      <c r="N3432" s="17" t="str">
        <f t="shared" si="338"/>
        <v>5_25-30</v>
      </c>
      <c r="O3432" s="17" t="str">
        <f t="shared" si="339"/>
        <v>2_20-30</v>
      </c>
      <c r="P3432" s="17" t="str">
        <f t="shared" si="340"/>
        <v>02_20-30</v>
      </c>
      <c r="Q3432" s="9" t="s">
        <v>1253</v>
      </c>
      <c r="R3432" s="9" t="s">
        <v>1137</v>
      </c>
      <c r="S3432" s="9">
        <f t="shared" si="330"/>
        <v>157753960</v>
      </c>
      <c r="T3432" s="9">
        <f t="shared" si="337"/>
        <v>2146312</v>
      </c>
    </row>
    <row r="3433" spans="1:20" x14ac:dyDescent="0.25">
      <c r="A3433" s="9">
        <v>34</v>
      </c>
      <c r="B3433" s="9" t="s">
        <v>0</v>
      </c>
      <c r="C3433" s="9" t="s">
        <v>172</v>
      </c>
      <c r="D3433" s="9" t="s">
        <v>224</v>
      </c>
      <c r="E3433" s="9" t="s">
        <v>223</v>
      </c>
      <c r="F3433" s="9" t="s">
        <v>5</v>
      </c>
      <c r="G3433" s="9" t="s">
        <v>60</v>
      </c>
      <c r="H3433" s="9" t="s">
        <v>2</v>
      </c>
      <c r="I3433" s="9">
        <v>15</v>
      </c>
      <c r="J3433" s="9" t="s">
        <v>173</v>
      </c>
      <c r="L3433" s="9" t="s">
        <v>50</v>
      </c>
      <c r="M3433" s="9">
        <v>32800</v>
      </c>
      <c r="N3433" s="17" t="str">
        <f t="shared" si="338"/>
        <v>6_30-35</v>
      </c>
      <c r="O3433" s="17" t="str">
        <f t="shared" si="339"/>
        <v>3_30-40</v>
      </c>
      <c r="P3433" s="17" t="str">
        <f t="shared" si="340"/>
        <v>03_30-40</v>
      </c>
      <c r="Q3433" s="9" t="s">
        <v>1253</v>
      </c>
      <c r="R3433" s="9" t="s">
        <v>1137</v>
      </c>
      <c r="S3433" s="9">
        <f t="shared" si="330"/>
        <v>1115200</v>
      </c>
      <c r="T3433" s="9">
        <f t="shared" si="337"/>
        <v>15173</v>
      </c>
    </row>
    <row r="3434" spans="1:20" x14ac:dyDescent="0.25">
      <c r="A3434" s="9">
        <v>23</v>
      </c>
      <c r="B3434" s="9" t="s">
        <v>0</v>
      </c>
      <c r="C3434" s="9" t="s">
        <v>886</v>
      </c>
      <c r="D3434" s="9" t="s">
        <v>222</v>
      </c>
      <c r="E3434" s="9" t="s">
        <v>223</v>
      </c>
      <c r="F3434" s="9" t="s">
        <v>5</v>
      </c>
      <c r="G3434" s="9" t="s">
        <v>93</v>
      </c>
      <c r="H3434" s="9" t="s">
        <v>887</v>
      </c>
      <c r="I3434" s="9">
        <v>15</v>
      </c>
      <c r="J3434" s="9" t="s">
        <v>8</v>
      </c>
      <c r="L3434" s="9" t="s">
        <v>50</v>
      </c>
      <c r="M3434" s="9">
        <v>43704</v>
      </c>
      <c r="N3434" s="17" t="str">
        <f t="shared" si="338"/>
        <v>8_40-45</v>
      </c>
      <c r="O3434" s="17" t="str">
        <f t="shared" si="339"/>
        <v>4_40-50</v>
      </c>
      <c r="P3434" s="17" t="str">
        <f t="shared" si="340"/>
        <v>04_40-50</v>
      </c>
      <c r="Q3434" s="9" t="s">
        <v>1253</v>
      </c>
      <c r="R3434" s="9" t="s">
        <v>1137</v>
      </c>
      <c r="S3434" s="9">
        <f t="shared" si="330"/>
        <v>1005192</v>
      </c>
      <c r="T3434" s="9">
        <f t="shared" si="337"/>
        <v>13676</v>
      </c>
    </row>
    <row r="3435" spans="1:20" x14ac:dyDescent="0.25">
      <c r="A3435" s="9">
        <v>477</v>
      </c>
      <c r="B3435" s="9" t="s">
        <v>0</v>
      </c>
      <c r="C3435" s="9" t="s">
        <v>441</v>
      </c>
      <c r="D3435" s="9" t="s">
        <v>224</v>
      </c>
      <c r="E3435" s="9" t="s">
        <v>223</v>
      </c>
      <c r="F3435" s="9" t="s">
        <v>5</v>
      </c>
      <c r="G3435" s="9" t="s">
        <v>182</v>
      </c>
      <c r="H3435" s="9" t="s">
        <v>2</v>
      </c>
      <c r="I3435" s="9">
        <v>15</v>
      </c>
      <c r="J3435" s="9" t="s">
        <v>8</v>
      </c>
      <c r="L3435" s="9" t="s">
        <v>50</v>
      </c>
      <c r="M3435" s="9">
        <v>48796</v>
      </c>
      <c r="N3435" s="17" t="str">
        <f t="shared" si="338"/>
        <v>9_45-50</v>
      </c>
      <c r="O3435" s="17" t="str">
        <f t="shared" si="339"/>
        <v>4_40-50</v>
      </c>
      <c r="P3435" s="17" t="str">
        <f t="shared" si="340"/>
        <v>04_40-50</v>
      </c>
      <c r="Q3435" s="9" t="s">
        <v>1253</v>
      </c>
      <c r="R3435" s="9" t="s">
        <v>1137</v>
      </c>
      <c r="S3435" s="9">
        <f t="shared" si="330"/>
        <v>23275692</v>
      </c>
      <c r="T3435" s="9">
        <f t="shared" si="337"/>
        <v>316676</v>
      </c>
    </row>
    <row r="3436" spans="1:20" x14ac:dyDescent="0.25">
      <c r="A3436" s="9">
        <v>2776</v>
      </c>
      <c r="B3436" s="9" t="s">
        <v>0</v>
      </c>
      <c r="C3436" s="9" t="s">
        <v>511</v>
      </c>
      <c r="D3436" s="9" t="s">
        <v>224</v>
      </c>
      <c r="E3436" s="9" t="s">
        <v>223</v>
      </c>
      <c r="F3436" s="9" t="s">
        <v>1</v>
      </c>
      <c r="G3436" s="9" t="s">
        <v>97</v>
      </c>
      <c r="H3436" s="9" t="s">
        <v>2</v>
      </c>
      <c r="I3436" s="9">
        <v>15</v>
      </c>
      <c r="J3436" s="9" t="s">
        <v>8</v>
      </c>
      <c r="L3436" s="9" t="s">
        <v>50</v>
      </c>
      <c r="M3436" s="9">
        <v>40232</v>
      </c>
      <c r="N3436" s="17" t="str">
        <f t="shared" si="338"/>
        <v>8_40-45</v>
      </c>
      <c r="O3436" s="17" t="str">
        <f t="shared" si="339"/>
        <v>4_40-50</v>
      </c>
      <c r="P3436" s="17" t="str">
        <f t="shared" si="340"/>
        <v>04_40-50</v>
      </c>
      <c r="Q3436" s="9" t="s">
        <v>1253</v>
      </c>
      <c r="R3436" s="9" t="s">
        <v>1137</v>
      </c>
      <c r="S3436" s="9">
        <f t="shared" si="330"/>
        <v>111684032</v>
      </c>
      <c r="T3436" s="9">
        <f t="shared" si="337"/>
        <v>1519511</v>
      </c>
    </row>
    <row r="3437" spans="1:20" x14ac:dyDescent="0.25">
      <c r="A3437" s="9">
        <v>208</v>
      </c>
      <c r="B3437" s="9" t="s">
        <v>0</v>
      </c>
      <c r="C3437" s="9" t="s">
        <v>512</v>
      </c>
      <c r="D3437" s="9" t="s">
        <v>222</v>
      </c>
      <c r="E3437" s="9" t="s">
        <v>223</v>
      </c>
      <c r="F3437" s="9" t="s">
        <v>1</v>
      </c>
      <c r="G3437" s="9" t="s">
        <v>97</v>
      </c>
      <c r="H3437" s="9" t="s">
        <v>888</v>
      </c>
      <c r="I3437" s="9">
        <v>15</v>
      </c>
      <c r="J3437" s="9" t="s">
        <v>8</v>
      </c>
      <c r="L3437" s="9" t="s">
        <v>50</v>
      </c>
      <c r="M3437" s="9">
        <v>43400</v>
      </c>
      <c r="N3437" s="17" t="str">
        <f t="shared" si="338"/>
        <v>8_40-45</v>
      </c>
      <c r="O3437" s="17" t="str">
        <f t="shared" si="339"/>
        <v>4_40-50</v>
      </c>
      <c r="P3437" s="17" t="str">
        <f t="shared" si="340"/>
        <v>04_40-50</v>
      </c>
      <c r="Q3437" s="9" t="s">
        <v>1253</v>
      </c>
      <c r="R3437" s="9" t="s">
        <v>1137</v>
      </c>
      <c r="S3437" s="9">
        <f t="shared" si="330"/>
        <v>9027200</v>
      </c>
      <c r="T3437" s="9">
        <f t="shared" si="337"/>
        <v>122819</v>
      </c>
    </row>
    <row r="3438" spans="1:20" x14ac:dyDescent="0.25">
      <c r="A3438" s="9">
        <v>34</v>
      </c>
      <c r="B3438" s="9" t="s">
        <v>0</v>
      </c>
      <c r="C3438" s="9" t="s">
        <v>480</v>
      </c>
      <c r="D3438" s="9" t="s">
        <v>224</v>
      </c>
      <c r="E3438" s="9" t="s">
        <v>223</v>
      </c>
      <c r="F3438" s="9" t="s">
        <v>5</v>
      </c>
      <c r="G3438" s="9" t="s">
        <v>169</v>
      </c>
      <c r="H3438" s="9" t="s">
        <v>2</v>
      </c>
      <c r="I3438" s="9">
        <v>15</v>
      </c>
      <c r="J3438" s="9" t="s">
        <v>8</v>
      </c>
      <c r="L3438" s="9" t="s">
        <v>50</v>
      </c>
      <c r="M3438" s="9">
        <v>50399</v>
      </c>
      <c r="N3438" s="17" t="str">
        <f t="shared" si="338"/>
        <v>10_50-55</v>
      </c>
      <c r="O3438" s="17" t="str">
        <f t="shared" si="339"/>
        <v>5_50-60</v>
      </c>
      <c r="P3438" s="17" t="str">
        <f t="shared" si="340"/>
        <v>05_50-60</v>
      </c>
      <c r="Q3438" s="9" t="s">
        <v>1253</v>
      </c>
      <c r="R3438" s="9" t="s">
        <v>1137</v>
      </c>
      <c r="S3438" s="9">
        <f t="shared" si="330"/>
        <v>1713566</v>
      </c>
      <c r="T3438" s="9">
        <f t="shared" si="337"/>
        <v>23314</v>
      </c>
    </row>
    <row r="3439" spans="1:20" x14ac:dyDescent="0.25">
      <c r="A3439" s="9">
        <v>1480</v>
      </c>
      <c r="B3439" s="9" t="s">
        <v>0</v>
      </c>
      <c r="C3439" s="9" t="s">
        <v>536</v>
      </c>
      <c r="D3439" s="9" t="s">
        <v>222</v>
      </c>
      <c r="E3439" s="9" t="s">
        <v>223</v>
      </c>
      <c r="F3439" s="9" t="s">
        <v>5</v>
      </c>
      <c r="G3439" s="9" t="s">
        <v>182</v>
      </c>
      <c r="H3439" s="9" t="s">
        <v>337</v>
      </c>
      <c r="I3439" s="9">
        <v>15</v>
      </c>
      <c r="J3439" s="9" t="s">
        <v>8</v>
      </c>
      <c r="L3439" s="9" t="s">
        <v>50</v>
      </c>
      <c r="M3439" s="9">
        <v>53179</v>
      </c>
      <c r="N3439" s="17" t="str">
        <f t="shared" si="338"/>
        <v>10_50-55</v>
      </c>
      <c r="O3439" s="17" t="str">
        <f t="shared" si="339"/>
        <v>5_50-60</v>
      </c>
      <c r="P3439" s="17" t="str">
        <f t="shared" si="340"/>
        <v>05_50-60</v>
      </c>
      <c r="Q3439" s="9" t="s">
        <v>1253</v>
      </c>
      <c r="R3439" s="9" t="s">
        <v>1137</v>
      </c>
      <c r="S3439" s="9">
        <f t="shared" si="330"/>
        <v>78704920</v>
      </c>
      <c r="T3439" s="9">
        <f t="shared" si="337"/>
        <v>1070815</v>
      </c>
    </row>
    <row r="3440" spans="1:20" x14ac:dyDescent="0.25">
      <c r="A3440" s="9">
        <v>2</v>
      </c>
      <c r="B3440" s="9" t="s">
        <v>0</v>
      </c>
      <c r="C3440" s="9" t="s">
        <v>175</v>
      </c>
      <c r="D3440" s="9" t="s">
        <v>225</v>
      </c>
      <c r="E3440" s="9" t="s">
        <v>223</v>
      </c>
      <c r="F3440" s="9" t="s">
        <v>5</v>
      </c>
      <c r="G3440" s="9" t="s">
        <v>75</v>
      </c>
      <c r="H3440" s="9" t="s">
        <v>153</v>
      </c>
      <c r="I3440" s="9">
        <v>15</v>
      </c>
      <c r="J3440" s="9" t="s">
        <v>8</v>
      </c>
      <c r="L3440" s="9" t="s">
        <v>50</v>
      </c>
      <c r="M3440" s="9">
        <v>98137</v>
      </c>
      <c r="N3440" s="17" t="str">
        <f t="shared" si="338"/>
        <v>19_95-100</v>
      </c>
      <c r="O3440" s="17" t="str">
        <f t="shared" si="339"/>
        <v>9_90-100</v>
      </c>
      <c r="P3440" s="17" t="str">
        <f t="shared" si="340"/>
        <v>08_80&gt;</v>
      </c>
      <c r="Q3440" s="9" t="s">
        <v>1253</v>
      </c>
      <c r="R3440" s="9" t="s">
        <v>1137</v>
      </c>
      <c r="S3440" s="9">
        <f t="shared" si="330"/>
        <v>196274</v>
      </c>
      <c r="T3440" s="9">
        <f t="shared" si="337"/>
        <v>2670</v>
      </c>
    </row>
    <row r="3441" spans="1:20" x14ac:dyDescent="0.25">
      <c r="A3441" s="9">
        <v>90</v>
      </c>
      <c r="B3441" s="9" t="s">
        <v>0</v>
      </c>
      <c r="C3441" s="9" t="s">
        <v>393</v>
      </c>
      <c r="D3441" s="9" t="s">
        <v>225</v>
      </c>
      <c r="E3441" s="9" t="s">
        <v>223</v>
      </c>
      <c r="F3441" s="9" t="s">
        <v>5</v>
      </c>
      <c r="G3441" s="9" t="s">
        <v>350</v>
      </c>
      <c r="H3441" s="9" t="s">
        <v>118</v>
      </c>
      <c r="I3441" s="9">
        <v>15</v>
      </c>
      <c r="J3441" s="9" t="s">
        <v>8</v>
      </c>
      <c r="L3441" s="9" t="s">
        <v>50</v>
      </c>
      <c r="M3441" s="9">
        <v>115147</v>
      </c>
      <c r="N3441" s="17" t="str">
        <f t="shared" si="338"/>
        <v>23_115-120</v>
      </c>
      <c r="O3441" s="17" t="str">
        <f t="shared" si="339"/>
        <v>11_110-120</v>
      </c>
      <c r="P3441" s="17" t="str">
        <f t="shared" si="340"/>
        <v>08_80&gt;</v>
      </c>
      <c r="Q3441" s="9" t="s">
        <v>1253</v>
      </c>
      <c r="R3441" s="9" t="s">
        <v>1137</v>
      </c>
      <c r="S3441" s="9">
        <f t="shared" si="330"/>
        <v>10363230</v>
      </c>
      <c r="T3441" s="9">
        <f t="shared" si="337"/>
        <v>140996</v>
      </c>
    </row>
    <row r="3442" spans="1:20" x14ac:dyDescent="0.25">
      <c r="A3442" s="9">
        <v>49</v>
      </c>
      <c r="B3442" s="9" t="s">
        <v>0</v>
      </c>
      <c r="C3442" s="9" t="s">
        <v>81</v>
      </c>
      <c r="D3442" s="9" t="s">
        <v>225</v>
      </c>
      <c r="E3442" s="9" t="s">
        <v>223</v>
      </c>
      <c r="F3442" s="9" t="s">
        <v>5</v>
      </c>
      <c r="G3442" s="9" t="s">
        <v>75</v>
      </c>
      <c r="H3442" s="9" t="s">
        <v>65</v>
      </c>
      <c r="I3442" s="9">
        <v>17</v>
      </c>
      <c r="J3442" s="9" t="s">
        <v>8</v>
      </c>
      <c r="L3442" s="9" t="s">
        <v>50</v>
      </c>
      <c r="M3442" s="9">
        <v>93290</v>
      </c>
      <c r="N3442" s="17" t="str">
        <f t="shared" si="338"/>
        <v>18_90-95</v>
      </c>
      <c r="O3442" s="17" t="str">
        <f t="shared" si="339"/>
        <v>9_90-100</v>
      </c>
      <c r="P3442" s="17" t="str">
        <f t="shared" si="340"/>
        <v>08_80&gt;</v>
      </c>
      <c r="Q3442" s="9" t="s">
        <v>1253</v>
      </c>
      <c r="R3442" s="9" t="s">
        <v>1137</v>
      </c>
      <c r="S3442" s="9">
        <f t="shared" si="330"/>
        <v>4571210</v>
      </c>
      <c r="T3442" s="9">
        <f t="shared" si="337"/>
        <v>62193</v>
      </c>
    </row>
    <row r="3443" spans="1:20" x14ac:dyDescent="0.25">
      <c r="A3443" s="9">
        <v>2</v>
      </c>
      <c r="B3443" s="9" t="s">
        <v>0</v>
      </c>
      <c r="C3443" s="9" t="s">
        <v>1146</v>
      </c>
      <c r="D3443" s="9" t="s">
        <v>225</v>
      </c>
      <c r="E3443" s="9" t="s">
        <v>223</v>
      </c>
      <c r="F3443" s="9" t="s">
        <v>5</v>
      </c>
      <c r="G3443" s="9" t="s">
        <v>75</v>
      </c>
      <c r="H3443" s="9" t="s">
        <v>99</v>
      </c>
      <c r="I3443" s="9">
        <v>17</v>
      </c>
      <c r="J3443" s="9" t="s">
        <v>8</v>
      </c>
      <c r="L3443" s="9" t="s">
        <v>50</v>
      </c>
      <c r="M3443" s="9">
        <v>128790</v>
      </c>
      <c r="N3443" s="17" t="str">
        <f t="shared" si="338"/>
        <v>25_125-130</v>
      </c>
      <c r="O3443" s="17" t="str">
        <f t="shared" si="339"/>
        <v>12_120-130</v>
      </c>
      <c r="P3443" s="17" t="str">
        <f t="shared" si="340"/>
        <v>08_80&gt;</v>
      </c>
      <c r="Q3443" s="9" t="s">
        <v>1253</v>
      </c>
      <c r="R3443" s="9" t="s">
        <v>1137</v>
      </c>
      <c r="S3443" s="9">
        <f t="shared" si="330"/>
        <v>257580</v>
      </c>
      <c r="T3443" s="9">
        <f t="shared" si="337"/>
        <v>3504</v>
      </c>
    </row>
    <row r="3444" spans="1:20" x14ac:dyDescent="0.25">
      <c r="A3444" s="9">
        <v>120</v>
      </c>
      <c r="B3444" s="9" t="s">
        <v>0</v>
      </c>
      <c r="C3444" s="9" t="s">
        <v>889</v>
      </c>
      <c r="D3444" s="9" t="s">
        <v>228</v>
      </c>
      <c r="E3444" s="9" t="s">
        <v>223</v>
      </c>
      <c r="F3444" s="9" t="s">
        <v>5</v>
      </c>
      <c r="G3444" s="9" t="s">
        <v>182</v>
      </c>
      <c r="H3444" s="9" t="s">
        <v>2</v>
      </c>
      <c r="I3444" s="9">
        <v>14</v>
      </c>
      <c r="J3444" s="9" t="s">
        <v>8</v>
      </c>
      <c r="K3444" s="9" t="s">
        <v>7</v>
      </c>
      <c r="L3444" s="9" t="s">
        <v>50</v>
      </c>
      <c r="M3444" s="9">
        <v>52990</v>
      </c>
      <c r="N3444" s="17" t="str">
        <f t="shared" si="338"/>
        <v>10_50-55</v>
      </c>
      <c r="O3444" s="17" t="str">
        <f t="shared" si="339"/>
        <v>5_50-60</v>
      </c>
      <c r="P3444" s="17" t="str">
        <f t="shared" si="340"/>
        <v>05_50-60</v>
      </c>
      <c r="Q3444" s="9" t="s">
        <v>1253</v>
      </c>
      <c r="R3444" s="9" t="s">
        <v>1137</v>
      </c>
      <c r="S3444" s="9">
        <f t="shared" si="330"/>
        <v>6358800</v>
      </c>
      <c r="T3444" s="9">
        <f t="shared" si="337"/>
        <v>86514</v>
      </c>
    </row>
    <row r="3445" spans="1:20" x14ac:dyDescent="0.25">
      <c r="A3445" s="9">
        <v>12</v>
      </c>
      <c r="B3445" s="9" t="s">
        <v>0</v>
      </c>
      <c r="C3445" s="9" t="s">
        <v>1248</v>
      </c>
      <c r="D3445" s="9" t="s">
        <v>228</v>
      </c>
      <c r="E3445" s="9" t="s">
        <v>223</v>
      </c>
      <c r="F3445" s="9" t="s">
        <v>1249</v>
      </c>
      <c r="G3445" s="9" t="s">
        <v>1250</v>
      </c>
      <c r="H3445" s="9" t="s">
        <v>2</v>
      </c>
      <c r="I3445" s="9">
        <v>14</v>
      </c>
      <c r="J3445" s="9" t="s">
        <v>8</v>
      </c>
      <c r="K3445" s="9" t="s">
        <v>7</v>
      </c>
      <c r="L3445" s="9" t="s">
        <v>539</v>
      </c>
      <c r="M3445" s="9">
        <v>145990</v>
      </c>
      <c r="N3445" s="17" t="str">
        <f t="shared" si="338"/>
        <v>29_145-150</v>
      </c>
      <c r="O3445" s="17" t="str">
        <f t="shared" si="339"/>
        <v>14_140-150</v>
      </c>
      <c r="P3445" s="17" t="str">
        <f t="shared" si="340"/>
        <v>08_80&gt;</v>
      </c>
      <c r="Q3445" s="9" t="s">
        <v>1253</v>
      </c>
      <c r="R3445" s="9" t="s">
        <v>1137</v>
      </c>
      <c r="S3445" s="9">
        <f t="shared" si="330"/>
        <v>1751880</v>
      </c>
      <c r="T3445" s="9">
        <f t="shared" si="337"/>
        <v>23835</v>
      </c>
    </row>
    <row r="3446" spans="1:20" x14ac:dyDescent="0.25">
      <c r="A3446" s="9">
        <v>2486</v>
      </c>
      <c r="B3446" s="9" t="s">
        <v>0</v>
      </c>
      <c r="C3446" s="9" t="s">
        <v>891</v>
      </c>
      <c r="D3446" s="9" t="s">
        <v>228</v>
      </c>
      <c r="E3446" s="9" t="s">
        <v>223</v>
      </c>
      <c r="F3446" s="9" t="s">
        <v>5</v>
      </c>
      <c r="G3446" s="9" t="s">
        <v>798</v>
      </c>
      <c r="H3446" s="9" t="s">
        <v>2</v>
      </c>
      <c r="I3446" s="9">
        <v>14</v>
      </c>
      <c r="J3446" s="9" t="s">
        <v>8</v>
      </c>
      <c r="L3446" s="9" t="s">
        <v>46</v>
      </c>
      <c r="M3446" s="9">
        <v>31579</v>
      </c>
      <c r="N3446" s="17" t="str">
        <f t="shared" si="338"/>
        <v>6_30-35</v>
      </c>
      <c r="O3446" s="17" t="str">
        <f t="shared" si="339"/>
        <v>3_30-40</v>
      </c>
      <c r="P3446" s="17" t="str">
        <f t="shared" si="340"/>
        <v>03_30-40</v>
      </c>
      <c r="Q3446" s="9" t="s">
        <v>1253</v>
      </c>
      <c r="R3446" s="9" t="s">
        <v>1137</v>
      </c>
      <c r="S3446" s="9">
        <f t="shared" si="330"/>
        <v>78505394</v>
      </c>
      <c r="T3446" s="9">
        <f t="shared" si="337"/>
        <v>1068101</v>
      </c>
    </row>
    <row r="3447" spans="1:20" x14ac:dyDescent="0.25">
      <c r="A3447" s="9">
        <v>14</v>
      </c>
      <c r="B3447" s="9" t="s">
        <v>0</v>
      </c>
      <c r="C3447" s="9" t="s">
        <v>302</v>
      </c>
      <c r="D3447" s="9" t="s">
        <v>228</v>
      </c>
      <c r="E3447" s="9" t="s">
        <v>223</v>
      </c>
      <c r="F3447" s="9" t="s">
        <v>1</v>
      </c>
      <c r="G3447" s="9" t="s">
        <v>303</v>
      </c>
      <c r="H3447" s="9" t="s">
        <v>2</v>
      </c>
      <c r="I3447" s="9">
        <v>14</v>
      </c>
      <c r="J3447" s="9" t="s">
        <v>8</v>
      </c>
      <c r="L3447" s="9" t="s">
        <v>50</v>
      </c>
      <c r="M3447" s="9">
        <v>63149</v>
      </c>
      <c r="N3447" s="17" t="str">
        <f t="shared" si="338"/>
        <v>12_60-65</v>
      </c>
      <c r="O3447" s="17" t="str">
        <f t="shared" si="339"/>
        <v>6_60-70</v>
      </c>
      <c r="P3447" s="17" t="str">
        <f t="shared" si="340"/>
        <v>06_60-70</v>
      </c>
      <c r="Q3447" s="9" t="s">
        <v>1253</v>
      </c>
      <c r="R3447" s="9" t="s">
        <v>1137</v>
      </c>
      <c r="S3447" s="9">
        <f t="shared" si="330"/>
        <v>884086</v>
      </c>
      <c r="T3447" s="9">
        <f t="shared" si="337"/>
        <v>12028</v>
      </c>
    </row>
    <row r="3448" spans="1:20" x14ac:dyDescent="0.25">
      <c r="A3448" s="9">
        <v>49</v>
      </c>
      <c r="B3448" s="9" t="s">
        <v>0</v>
      </c>
      <c r="C3448" s="9" t="s">
        <v>1147</v>
      </c>
      <c r="D3448" s="9" t="s">
        <v>228</v>
      </c>
      <c r="E3448" s="9" t="s">
        <v>223</v>
      </c>
      <c r="F3448" s="9" t="s">
        <v>1</v>
      </c>
      <c r="G3448" s="9" t="s">
        <v>823</v>
      </c>
      <c r="H3448" s="9" t="s">
        <v>2</v>
      </c>
      <c r="I3448" s="9">
        <v>14</v>
      </c>
      <c r="J3448" s="9" t="s">
        <v>8</v>
      </c>
      <c r="L3448" s="9" t="s">
        <v>50</v>
      </c>
      <c r="M3448" s="9">
        <v>62340</v>
      </c>
      <c r="N3448" s="17" t="str">
        <f t="shared" si="338"/>
        <v>12_60-65</v>
      </c>
      <c r="O3448" s="17" t="str">
        <f t="shared" si="339"/>
        <v>6_60-70</v>
      </c>
      <c r="P3448" s="17" t="str">
        <f t="shared" si="340"/>
        <v>06_60-70</v>
      </c>
      <c r="Q3448" s="9" t="s">
        <v>1253</v>
      </c>
      <c r="R3448" s="9" t="s">
        <v>1137</v>
      </c>
      <c r="S3448" s="9">
        <f t="shared" si="330"/>
        <v>3054660</v>
      </c>
      <c r="T3448" s="9">
        <f t="shared" si="337"/>
        <v>41560</v>
      </c>
    </row>
    <row r="3449" spans="1:20" x14ac:dyDescent="0.25">
      <c r="A3449" s="9">
        <v>268</v>
      </c>
      <c r="B3449" s="9" t="s">
        <v>0</v>
      </c>
      <c r="C3449" s="9" t="s">
        <v>645</v>
      </c>
      <c r="D3449" s="9" t="s">
        <v>228</v>
      </c>
      <c r="E3449" s="9" t="s">
        <v>223</v>
      </c>
      <c r="F3449" s="9" t="s">
        <v>5</v>
      </c>
      <c r="G3449" s="9" t="s">
        <v>518</v>
      </c>
      <c r="H3449" s="9" t="s">
        <v>646</v>
      </c>
      <c r="I3449" s="9">
        <v>14</v>
      </c>
      <c r="J3449" s="9" t="s">
        <v>8</v>
      </c>
      <c r="L3449" s="9" t="s">
        <v>50</v>
      </c>
      <c r="M3449" s="9">
        <v>86991</v>
      </c>
      <c r="N3449" s="17" t="str">
        <f t="shared" si="338"/>
        <v>17_85-90</v>
      </c>
      <c r="O3449" s="17" t="str">
        <f t="shared" si="339"/>
        <v>8_80-90</v>
      </c>
      <c r="P3449" s="17" t="str">
        <f t="shared" si="340"/>
        <v>08_80&gt;</v>
      </c>
      <c r="Q3449" s="9" t="s">
        <v>1253</v>
      </c>
      <c r="R3449" s="9" t="s">
        <v>1137</v>
      </c>
      <c r="S3449" s="9">
        <f t="shared" si="330"/>
        <v>23313588</v>
      </c>
      <c r="T3449" s="9">
        <f t="shared" si="337"/>
        <v>317192</v>
      </c>
    </row>
    <row r="3450" spans="1:20" x14ac:dyDescent="0.25">
      <c r="A3450" s="9">
        <v>4</v>
      </c>
      <c r="B3450" s="9" t="s">
        <v>0</v>
      </c>
      <c r="C3450" s="9" t="s">
        <v>192</v>
      </c>
      <c r="D3450" s="9" t="s">
        <v>228</v>
      </c>
      <c r="E3450" s="9" t="s">
        <v>223</v>
      </c>
      <c r="F3450" s="9" t="s">
        <v>5</v>
      </c>
      <c r="G3450" s="9" t="s">
        <v>182</v>
      </c>
      <c r="H3450" s="9" t="s">
        <v>109</v>
      </c>
      <c r="I3450" s="9">
        <v>14</v>
      </c>
      <c r="J3450" s="9" t="s">
        <v>8</v>
      </c>
      <c r="L3450" s="9" t="s">
        <v>50</v>
      </c>
      <c r="M3450" s="9">
        <v>69821</v>
      </c>
      <c r="N3450" s="17" t="str">
        <f t="shared" si="338"/>
        <v>13_65-70</v>
      </c>
      <c r="O3450" s="17" t="str">
        <f t="shared" si="339"/>
        <v>6_60-70</v>
      </c>
      <c r="P3450" s="17" t="str">
        <f t="shared" si="340"/>
        <v>06_60-70</v>
      </c>
      <c r="Q3450" s="9" t="s">
        <v>1253</v>
      </c>
      <c r="R3450" s="9" t="s">
        <v>1137</v>
      </c>
      <c r="S3450" s="9">
        <f t="shared" si="330"/>
        <v>279284</v>
      </c>
      <c r="T3450" s="9">
        <f t="shared" si="337"/>
        <v>3800</v>
      </c>
    </row>
    <row r="3451" spans="1:20" x14ac:dyDescent="0.25">
      <c r="A3451" s="9">
        <v>7</v>
      </c>
      <c r="B3451" s="9" t="s">
        <v>0</v>
      </c>
      <c r="C3451" s="9" t="s">
        <v>193</v>
      </c>
      <c r="D3451" s="9" t="s">
        <v>228</v>
      </c>
      <c r="E3451" s="9" t="s">
        <v>223</v>
      </c>
      <c r="F3451" s="9" t="s">
        <v>5</v>
      </c>
      <c r="G3451" s="9" t="s">
        <v>182</v>
      </c>
      <c r="H3451" s="9" t="s">
        <v>107</v>
      </c>
      <c r="I3451" s="9">
        <v>14</v>
      </c>
      <c r="J3451" s="9" t="s">
        <v>8</v>
      </c>
      <c r="L3451" s="9" t="s">
        <v>50</v>
      </c>
      <c r="M3451" s="9">
        <v>71402</v>
      </c>
      <c r="N3451" s="17" t="str">
        <f t="shared" si="338"/>
        <v>14_70-75</v>
      </c>
      <c r="O3451" s="17" t="str">
        <f t="shared" si="339"/>
        <v>7_70-80</v>
      </c>
      <c r="P3451" s="17" t="str">
        <f t="shared" si="340"/>
        <v>07_70-80</v>
      </c>
      <c r="Q3451" s="9" t="s">
        <v>1253</v>
      </c>
      <c r="R3451" s="9" t="s">
        <v>1137</v>
      </c>
      <c r="S3451" s="9">
        <f t="shared" si="330"/>
        <v>499814</v>
      </c>
      <c r="T3451" s="9">
        <f t="shared" si="337"/>
        <v>6800</v>
      </c>
    </row>
    <row r="3452" spans="1:20" x14ac:dyDescent="0.25">
      <c r="A3452" s="9">
        <v>49</v>
      </c>
      <c r="B3452" s="9" t="s">
        <v>0</v>
      </c>
      <c r="C3452" s="9" t="s">
        <v>570</v>
      </c>
      <c r="D3452" s="9" t="s">
        <v>228</v>
      </c>
      <c r="E3452" s="9" t="s">
        <v>223</v>
      </c>
      <c r="F3452" s="9" t="s">
        <v>5</v>
      </c>
      <c r="G3452" s="9" t="s">
        <v>518</v>
      </c>
      <c r="H3452" s="9" t="s">
        <v>2</v>
      </c>
      <c r="I3452" s="9">
        <v>14</v>
      </c>
      <c r="J3452" s="9" t="s">
        <v>8</v>
      </c>
      <c r="L3452" s="9" t="s">
        <v>50</v>
      </c>
      <c r="M3452" s="9">
        <v>75570</v>
      </c>
      <c r="N3452" s="17" t="str">
        <f t="shared" si="338"/>
        <v>15_75-80</v>
      </c>
      <c r="O3452" s="17" t="str">
        <f t="shared" si="339"/>
        <v>7_70-80</v>
      </c>
      <c r="P3452" s="17" t="str">
        <f t="shared" si="340"/>
        <v>07_70-80</v>
      </c>
      <c r="Q3452" s="9" t="s">
        <v>1253</v>
      </c>
      <c r="R3452" s="9" t="s">
        <v>1137</v>
      </c>
      <c r="S3452" s="9">
        <f t="shared" si="330"/>
        <v>3702930</v>
      </c>
      <c r="T3452" s="9">
        <f t="shared" si="337"/>
        <v>50380</v>
      </c>
    </row>
    <row r="3453" spans="1:20" x14ac:dyDescent="0.25">
      <c r="A3453" s="9">
        <v>297</v>
      </c>
      <c r="B3453" s="9" t="s">
        <v>0</v>
      </c>
      <c r="C3453" s="9" t="s">
        <v>1148</v>
      </c>
      <c r="D3453" s="9" t="s">
        <v>228</v>
      </c>
      <c r="E3453" s="9" t="s">
        <v>223</v>
      </c>
      <c r="F3453" s="9" t="s">
        <v>5</v>
      </c>
      <c r="G3453" s="9" t="s">
        <v>182</v>
      </c>
      <c r="H3453" s="9" t="s">
        <v>2</v>
      </c>
      <c r="I3453" s="9">
        <v>14</v>
      </c>
      <c r="J3453" s="9" t="s">
        <v>8</v>
      </c>
      <c r="L3453" s="9" t="s">
        <v>50</v>
      </c>
      <c r="M3453" s="9">
        <v>85781</v>
      </c>
      <c r="N3453" s="17" t="str">
        <f t="shared" si="338"/>
        <v>17_85-90</v>
      </c>
      <c r="O3453" s="17" t="str">
        <f t="shared" si="339"/>
        <v>8_80-90</v>
      </c>
      <c r="P3453" s="17" t="str">
        <f t="shared" si="340"/>
        <v>08_80&gt;</v>
      </c>
      <c r="Q3453" s="9" t="s">
        <v>1253</v>
      </c>
      <c r="R3453" s="9" t="s">
        <v>1137</v>
      </c>
      <c r="S3453" s="9">
        <f t="shared" si="330"/>
        <v>25476957</v>
      </c>
      <c r="T3453" s="9">
        <f t="shared" si="337"/>
        <v>346625</v>
      </c>
    </row>
    <row r="3454" spans="1:20" x14ac:dyDescent="0.25">
      <c r="A3454" s="9">
        <v>48</v>
      </c>
      <c r="B3454" s="9" t="s">
        <v>0</v>
      </c>
      <c r="C3454" s="9" t="s">
        <v>813</v>
      </c>
      <c r="D3454" s="9" t="s">
        <v>228</v>
      </c>
      <c r="E3454" s="9" t="s">
        <v>223</v>
      </c>
      <c r="F3454" s="9" t="s">
        <v>5</v>
      </c>
      <c r="G3454" s="9" t="s">
        <v>182</v>
      </c>
      <c r="H3454" s="9" t="s">
        <v>107</v>
      </c>
      <c r="I3454" s="9">
        <v>14</v>
      </c>
      <c r="J3454" s="9" t="s">
        <v>8</v>
      </c>
      <c r="K3454" s="9" t="s">
        <v>7</v>
      </c>
      <c r="L3454" s="9" t="s">
        <v>50</v>
      </c>
      <c r="M3454" s="9">
        <v>103948</v>
      </c>
      <c r="N3454" s="17" t="str">
        <f t="shared" si="338"/>
        <v>20_100-105</v>
      </c>
      <c r="O3454" s="17" t="str">
        <f t="shared" si="339"/>
        <v>10_100-110</v>
      </c>
      <c r="P3454" s="17" t="str">
        <f t="shared" si="340"/>
        <v>08_80&gt;</v>
      </c>
      <c r="Q3454" s="9" t="s">
        <v>1253</v>
      </c>
      <c r="R3454" s="9" t="s">
        <v>1137</v>
      </c>
      <c r="S3454" s="9">
        <f t="shared" si="330"/>
        <v>4989504</v>
      </c>
      <c r="T3454" s="9">
        <f t="shared" si="337"/>
        <v>67884</v>
      </c>
    </row>
    <row r="3455" spans="1:20" x14ac:dyDescent="0.25">
      <c r="A3455" s="9">
        <v>92</v>
      </c>
      <c r="B3455" s="9" t="s">
        <v>0</v>
      </c>
      <c r="C3455" s="9" t="s">
        <v>894</v>
      </c>
      <c r="D3455" s="9" t="s">
        <v>228</v>
      </c>
      <c r="E3455" s="9" t="s">
        <v>223</v>
      </c>
      <c r="F3455" s="9" t="s">
        <v>5</v>
      </c>
      <c r="G3455" s="9" t="s">
        <v>182</v>
      </c>
      <c r="H3455" s="9" t="s">
        <v>2</v>
      </c>
      <c r="I3455" s="9">
        <v>14</v>
      </c>
      <c r="J3455" s="9" t="s">
        <v>8</v>
      </c>
      <c r="K3455" s="9" t="s">
        <v>7</v>
      </c>
      <c r="L3455" s="9" t="s">
        <v>50</v>
      </c>
      <c r="M3455" s="9">
        <v>90985</v>
      </c>
      <c r="N3455" s="17" t="str">
        <f t="shared" si="338"/>
        <v>18_90-95</v>
      </c>
      <c r="O3455" s="17" t="str">
        <f t="shared" si="339"/>
        <v>9_90-100</v>
      </c>
      <c r="P3455" s="17" t="str">
        <f t="shared" si="340"/>
        <v>08_80&gt;</v>
      </c>
      <c r="Q3455" s="9" t="s">
        <v>1253</v>
      </c>
      <c r="R3455" s="9" t="s">
        <v>1137</v>
      </c>
      <c r="S3455" s="9">
        <f t="shared" si="330"/>
        <v>8370620</v>
      </c>
      <c r="T3455" s="9">
        <f t="shared" si="337"/>
        <v>113886</v>
      </c>
    </row>
    <row r="3456" spans="1:20" x14ac:dyDescent="0.25">
      <c r="A3456" s="9">
        <v>108</v>
      </c>
      <c r="B3456" s="9" t="s">
        <v>0</v>
      </c>
      <c r="C3456" s="9" t="s">
        <v>647</v>
      </c>
      <c r="D3456" s="9" t="s">
        <v>228</v>
      </c>
      <c r="E3456" s="9" t="s">
        <v>223</v>
      </c>
      <c r="F3456" s="9" t="s">
        <v>5</v>
      </c>
      <c r="G3456" s="9" t="s">
        <v>518</v>
      </c>
      <c r="H3456" s="9" t="s">
        <v>2</v>
      </c>
      <c r="I3456" s="9">
        <v>14</v>
      </c>
      <c r="J3456" s="9" t="s">
        <v>8</v>
      </c>
      <c r="K3456" s="9" t="s">
        <v>7</v>
      </c>
      <c r="L3456" s="9" t="s">
        <v>50</v>
      </c>
      <c r="M3456" s="9">
        <v>85768</v>
      </c>
      <c r="N3456" s="17" t="str">
        <f t="shared" si="338"/>
        <v>17_85-90</v>
      </c>
      <c r="O3456" s="17" t="str">
        <f t="shared" si="339"/>
        <v>8_80-90</v>
      </c>
      <c r="P3456" s="17" t="str">
        <f t="shared" si="340"/>
        <v>08_80&gt;</v>
      </c>
      <c r="Q3456" s="9" t="s">
        <v>1253</v>
      </c>
      <c r="R3456" s="9" t="s">
        <v>1137</v>
      </c>
      <c r="S3456" s="9">
        <f t="shared" si="330"/>
        <v>9262944</v>
      </c>
      <c r="T3456" s="9">
        <f t="shared" si="337"/>
        <v>126026</v>
      </c>
    </row>
    <row r="3457" spans="1:20" x14ac:dyDescent="0.25">
      <c r="A3457" s="9">
        <v>8</v>
      </c>
      <c r="B3457" s="9" t="s">
        <v>0</v>
      </c>
      <c r="C3457" s="9" t="s">
        <v>815</v>
      </c>
      <c r="D3457" s="9" t="s">
        <v>228</v>
      </c>
      <c r="E3457" s="9" t="s">
        <v>223</v>
      </c>
      <c r="F3457" s="9" t="s">
        <v>5</v>
      </c>
      <c r="G3457" s="9" t="s">
        <v>653</v>
      </c>
      <c r="H3457" s="9" t="s">
        <v>2</v>
      </c>
      <c r="I3457" s="9">
        <v>14</v>
      </c>
      <c r="J3457" s="9" t="s">
        <v>8</v>
      </c>
      <c r="K3457" s="9" t="s">
        <v>7</v>
      </c>
      <c r="L3457" s="9" t="s">
        <v>47</v>
      </c>
      <c r="M3457" s="9">
        <v>113160</v>
      </c>
      <c r="N3457" s="17" t="str">
        <f t="shared" si="338"/>
        <v>22_110-115</v>
      </c>
      <c r="O3457" s="17" t="str">
        <f t="shared" si="339"/>
        <v>11_110-120</v>
      </c>
      <c r="P3457" s="17" t="str">
        <f t="shared" si="340"/>
        <v>08_80&gt;</v>
      </c>
      <c r="Q3457" s="9" t="s">
        <v>1253</v>
      </c>
      <c r="R3457" s="9" t="s">
        <v>1137</v>
      </c>
      <c r="S3457" s="9">
        <f t="shared" si="330"/>
        <v>905280</v>
      </c>
      <c r="T3457" s="9">
        <f t="shared" si="337"/>
        <v>12317</v>
      </c>
    </row>
    <row r="3458" spans="1:20" x14ac:dyDescent="0.25">
      <c r="A3458" s="9">
        <v>2336</v>
      </c>
      <c r="B3458" s="9" t="s">
        <v>0</v>
      </c>
      <c r="C3458" s="9" t="s">
        <v>996</v>
      </c>
      <c r="D3458" s="9" t="s">
        <v>229</v>
      </c>
      <c r="E3458" s="9" t="s">
        <v>227</v>
      </c>
      <c r="F3458" s="9" t="s">
        <v>5</v>
      </c>
      <c r="G3458" s="9" t="s">
        <v>61</v>
      </c>
      <c r="H3458" s="9" t="s">
        <v>2</v>
      </c>
      <c r="I3458" s="9">
        <v>11</v>
      </c>
      <c r="J3458" s="9" t="s">
        <v>4</v>
      </c>
      <c r="L3458" s="9" t="s">
        <v>46</v>
      </c>
      <c r="M3458" s="9">
        <v>15320</v>
      </c>
      <c r="N3458" s="17" t="str">
        <f t="shared" si="338"/>
        <v>3_15-20</v>
      </c>
      <c r="O3458" s="17" t="str">
        <f t="shared" si="339"/>
        <v>1_10-20</v>
      </c>
      <c r="P3458" s="17" t="str">
        <f t="shared" si="340"/>
        <v>01_&lt;20</v>
      </c>
      <c r="Q3458" s="9" t="s">
        <v>1253</v>
      </c>
      <c r="R3458" s="9" t="s">
        <v>1137</v>
      </c>
      <c r="S3458" s="9">
        <f t="shared" si="330"/>
        <v>35787520</v>
      </c>
      <c r="T3458" s="9">
        <f t="shared" si="337"/>
        <v>486905</v>
      </c>
    </row>
    <row r="3459" spans="1:20" x14ac:dyDescent="0.25">
      <c r="A3459" s="9">
        <v>41</v>
      </c>
      <c r="B3459" s="9" t="s">
        <v>0</v>
      </c>
      <c r="C3459" s="9" t="s">
        <v>330</v>
      </c>
      <c r="D3459" s="9" t="s">
        <v>228</v>
      </c>
      <c r="E3459" s="9" t="s">
        <v>227</v>
      </c>
      <c r="F3459" s="9" t="s">
        <v>5</v>
      </c>
      <c r="G3459" s="9" t="s">
        <v>169</v>
      </c>
      <c r="H3459" s="9" t="s">
        <v>2</v>
      </c>
      <c r="I3459" s="9">
        <v>14</v>
      </c>
      <c r="J3459" s="9" t="s">
        <v>8</v>
      </c>
      <c r="L3459" s="9" t="s">
        <v>50</v>
      </c>
      <c r="M3459" s="9">
        <v>68433</v>
      </c>
      <c r="N3459" s="17" t="str">
        <f t="shared" si="338"/>
        <v>13_65-70</v>
      </c>
      <c r="O3459" s="17" t="str">
        <f t="shared" si="339"/>
        <v>6_60-70</v>
      </c>
      <c r="P3459" s="17" t="str">
        <f t="shared" si="340"/>
        <v>06_60-70</v>
      </c>
      <c r="Q3459" s="9" t="s">
        <v>1253</v>
      </c>
      <c r="R3459" s="9" t="s">
        <v>1137</v>
      </c>
      <c r="S3459" s="9">
        <f t="shared" ref="S3459:S3522" si="341">M3459*A3459</f>
        <v>2805753</v>
      </c>
      <c r="T3459" s="9">
        <f t="shared" si="337"/>
        <v>38174</v>
      </c>
    </row>
    <row r="3460" spans="1:20" x14ac:dyDescent="0.25">
      <c r="A3460" s="9">
        <v>385</v>
      </c>
      <c r="B3460" s="9" t="s">
        <v>0</v>
      </c>
      <c r="C3460" s="9" t="s">
        <v>648</v>
      </c>
      <c r="D3460" s="9" t="s">
        <v>228</v>
      </c>
      <c r="E3460" s="9" t="s">
        <v>227</v>
      </c>
      <c r="F3460" s="9" t="s">
        <v>5</v>
      </c>
      <c r="G3460" s="9" t="s">
        <v>518</v>
      </c>
      <c r="H3460" s="9" t="s">
        <v>2</v>
      </c>
      <c r="I3460" s="9">
        <v>14</v>
      </c>
      <c r="J3460" s="9" t="s">
        <v>8</v>
      </c>
      <c r="L3460" s="9" t="s">
        <v>50</v>
      </c>
      <c r="M3460" s="9">
        <v>73460</v>
      </c>
      <c r="N3460" s="17" t="str">
        <f t="shared" si="338"/>
        <v>14_70-75</v>
      </c>
      <c r="O3460" s="17" t="str">
        <f t="shared" si="339"/>
        <v>7_70-80</v>
      </c>
      <c r="P3460" s="17" t="str">
        <f t="shared" si="340"/>
        <v>07_70-80</v>
      </c>
      <c r="Q3460" s="9" t="s">
        <v>1253</v>
      </c>
      <c r="R3460" s="9" t="s">
        <v>1137</v>
      </c>
      <c r="S3460" s="9">
        <f t="shared" si="341"/>
        <v>28282100</v>
      </c>
      <c r="T3460" s="9">
        <f t="shared" si="337"/>
        <v>384790</v>
      </c>
    </row>
    <row r="3461" spans="1:20" x14ac:dyDescent="0.25">
      <c r="A3461" s="9">
        <v>2772</v>
      </c>
      <c r="B3461" s="9" t="s">
        <v>0</v>
      </c>
      <c r="C3461" s="9" t="s">
        <v>1149</v>
      </c>
      <c r="D3461" s="9" t="s">
        <v>228</v>
      </c>
      <c r="E3461" s="9" t="s">
        <v>227</v>
      </c>
      <c r="F3461" s="9" t="s">
        <v>1</v>
      </c>
      <c r="G3461" s="9" t="s">
        <v>303</v>
      </c>
      <c r="H3461" s="9" t="s">
        <v>2</v>
      </c>
      <c r="I3461" s="9">
        <v>14</v>
      </c>
      <c r="J3461" s="9" t="s">
        <v>8</v>
      </c>
      <c r="L3461" s="9" t="s">
        <v>50</v>
      </c>
      <c r="M3461" s="9">
        <v>58165</v>
      </c>
      <c r="N3461" s="17" t="str">
        <f t="shared" si="338"/>
        <v>11_55-60</v>
      </c>
      <c r="O3461" s="17" t="str">
        <f t="shared" si="339"/>
        <v>5_50-60</v>
      </c>
      <c r="P3461" s="17" t="str">
        <f t="shared" si="340"/>
        <v>05_50-60</v>
      </c>
      <c r="Q3461" s="9" t="s">
        <v>1253</v>
      </c>
      <c r="R3461" s="9" t="s">
        <v>1137</v>
      </c>
      <c r="S3461" s="9">
        <f t="shared" si="341"/>
        <v>161233380</v>
      </c>
      <c r="T3461" s="9">
        <f t="shared" si="337"/>
        <v>2193651</v>
      </c>
    </row>
    <row r="3462" spans="1:20" x14ac:dyDescent="0.25">
      <c r="A3462" s="9">
        <v>11</v>
      </c>
      <c r="B3462" s="9" t="s">
        <v>0</v>
      </c>
      <c r="C3462" s="9" t="s">
        <v>1150</v>
      </c>
      <c r="D3462" s="9" t="s">
        <v>224</v>
      </c>
      <c r="E3462" s="9" t="s">
        <v>227</v>
      </c>
      <c r="F3462" s="9" t="s">
        <v>5</v>
      </c>
      <c r="G3462" s="9" t="s">
        <v>67</v>
      </c>
      <c r="H3462" s="9" t="s">
        <v>2</v>
      </c>
      <c r="I3462" s="9">
        <v>15</v>
      </c>
      <c r="J3462" s="9" t="s">
        <v>8</v>
      </c>
      <c r="L3462" s="9" t="s">
        <v>50</v>
      </c>
      <c r="M3462" s="9">
        <v>32636</v>
      </c>
      <c r="N3462" s="17" t="str">
        <f t="shared" si="338"/>
        <v>6_30-35</v>
      </c>
      <c r="O3462" s="17" t="str">
        <f t="shared" si="339"/>
        <v>3_30-40</v>
      </c>
      <c r="P3462" s="17" t="str">
        <f t="shared" si="340"/>
        <v>03_30-40</v>
      </c>
      <c r="Q3462" s="9" t="s">
        <v>1253</v>
      </c>
      <c r="R3462" s="9" t="s">
        <v>1137</v>
      </c>
      <c r="S3462" s="9">
        <f t="shared" si="341"/>
        <v>358996</v>
      </c>
      <c r="T3462" s="9">
        <f t="shared" si="337"/>
        <v>4884</v>
      </c>
    </row>
    <row r="3463" spans="1:20" x14ac:dyDescent="0.25">
      <c r="A3463" s="9">
        <v>101</v>
      </c>
      <c r="B3463" s="9" t="s">
        <v>0</v>
      </c>
      <c r="C3463" s="9" t="s">
        <v>301</v>
      </c>
      <c r="D3463" s="9" t="s">
        <v>224</v>
      </c>
      <c r="E3463" s="9" t="s">
        <v>227</v>
      </c>
      <c r="F3463" s="9" t="s">
        <v>5</v>
      </c>
      <c r="G3463" s="9" t="s">
        <v>169</v>
      </c>
      <c r="H3463" s="9" t="s">
        <v>2</v>
      </c>
      <c r="I3463" s="9">
        <v>15</v>
      </c>
      <c r="J3463" s="9" t="s">
        <v>8</v>
      </c>
      <c r="L3463" s="9" t="s">
        <v>50</v>
      </c>
      <c r="M3463" s="9">
        <v>69355</v>
      </c>
      <c r="N3463" s="17" t="str">
        <f t="shared" si="338"/>
        <v>13_65-70</v>
      </c>
      <c r="O3463" s="17" t="str">
        <f t="shared" si="339"/>
        <v>6_60-70</v>
      </c>
      <c r="P3463" s="17" t="str">
        <f t="shared" si="340"/>
        <v>06_60-70</v>
      </c>
      <c r="Q3463" s="9" t="s">
        <v>1253</v>
      </c>
      <c r="R3463" s="9" t="s">
        <v>1137</v>
      </c>
      <c r="S3463" s="9">
        <f t="shared" si="341"/>
        <v>7004855</v>
      </c>
      <c r="T3463" s="9">
        <f t="shared" ref="T3463:T3526" si="342">ROUND(S3463/73.5,0)</f>
        <v>95304</v>
      </c>
    </row>
    <row r="3464" spans="1:20" x14ac:dyDescent="0.25">
      <c r="A3464" s="9">
        <v>8799</v>
      </c>
      <c r="B3464" s="9" t="s">
        <v>0</v>
      </c>
      <c r="C3464" s="9" t="s">
        <v>650</v>
      </c>
      <c r="D3464" s="9" t="s">
        <v>224</v>
      </c>
      <c r="E3464" s="9" t="s">
        <v>227</v>
      </c>
      <c r="F3464" s="9" t="s">
        <v>5</v>
      </c>
      <c r="G3464" s="9" t="s">
        <v>518</v>
      </c>
      <c r="H3464" s="9" t="s">
        <v>2</v>
      </c>
      <c r="I3464" s="9">
        <v>15</v>
      </c>
      <c r="J3464" s="9" t="s">
        <v>8</v>
      </c>
      <c r="L3464" s="9" t="s">
        <v>50</v>
      </c>
      <c r="M3464" s="9">
        <v>71394</v>
      </c>
      <c r="N3464" s="17" t="str">
        <f t="shared" si="338"/>
        <v>14_70-75</v>
      </c>
      <c r="O3464" s="17" t="str">
        <f t="shared" si="339"/>
        <v>7_70-80</v>
      </c>
      <c r="P3464" s="17" t="str">
        <f t="shared" si="340"/>
        <v>07_70-80</v>
      </c>
      <c r="Q3464" s="9" t="s">
        <v>1253</v>
      </c>
      <c r="R3464" s="9" t="s">
        <v>1137</v>
      </c>
      <c r="S3464" s="9">
        <f t="shared" si="341"/>
        <v>628195806</v>
      </c>
      <c r="T3464" s="9">
        <f t="shared" si="342"/>
        <v>8546882</v>
      </c>
    </row>
    <row r="3465" spans="1:20" x14ac:dyDescent="0.25">
      <c r="A3465" s="9">
        <v>4</v>
      </c>
      <c r="B3465" s="9" t="s">
        <v>0</v>
      </c>
      <c r="C3465" s="9" t="s">
        <v>1151</v>
      </c>
      <c r="D3465" s="9" t="s">
        <v>224</v>
      </c>
      <c r="E3465" s="9" t="s">
        <v>227</v>
      </c>
      <c r="F3465" s="9" t="s">
        <v>5</v>
      </c>
      <c r="G3465" s="9" t="s">
        <v>60</v>
      </c>
      <c r="H3465" s="9" t="s">
        <v>2</v>
      </c>
      <c r="I3465" s="9">
        <v>15</v>
      </c>
      <c r="J3465" s="9" t="s">
        <v>11</v>
      </c>
      <c r="L3465" s="9" t="s">
        <v>50</v>
      </c>
      <c r="M3465" s="9">
        <v>37990</v>
      </c>
      <c r="N3465" s="17" t="str">
        <f t="shared" si="338"/>
        <v>7_35-40</v>
      </c>
      <c r="O3465" s="17" t="str">
        <f t="shared" si="339"/>
        <v>3_30-40</v>
      </c>
      <c r="P3465" s="17" t="str">
        <f t="shared" si="340"/>
        <v>03_30-40</v>
      </c>
      <c r="Q3465" s="9" t="s">
        <v>1253</v>
      </c>
      <c r="R3465" s="9" t="s">
        <v>1137</v>
      </c>
      <c r="S3465" s="9">
        <f t="shared" si="341"/>
        <v>151960</v>
      </c>
      <c r="T3465" s="9">
        <f t="shared" si="342"/>
        <v>2067</v>
      </c>
    </row>
    <row r="3466" spans="1:20" x14ac:dyDescent="0.25">
      <c r="A3466" s="9">
        <v>5</v>
      </c>
      <c r="B3466" s="9" t="s">
        <v>0</v>
      </c>
      <c r="C3466" s="9" t="s">
        <v>816</v>
      </c>
      <c r="D3466" s="9" t="s">
        <v>228</v>
      </c>
      <c r="E3466" s="9" t="s">
        <v>227</v>
      </c>
      <c r="F3466" s="9" t="s">
        <v>5</v>
      </c>
      <c r="G3466" s="9" t="s">
        <v>518</v>
      </c>
      <c r="H3466" s="9" t="s">
        <v>2</v>
      </c>
      <c r="I3466" s="9">
        <v>14</v>
      </c>
      <c r="J3466" s="9" t="s">
        <v>8</v>
      </c>
      <c r="L3466" s="9" t="s">
        <v>50</v>
      </c>
      <c r="M3466" s="9">
        <v>78130</v>
      </c>
      <c r="N3466" s="17" t="str">
        <f t="shared" si="338"/>
        <v>15_75-80</v>
      </c>
      <c r="O3466" s="17" t="str">
        <f t="shared" si="339"/>
        <v>7_70-80</v>
      </c>
      <c r="P3466" s="17" t="str">
        <f t="shared" si="340"/>
        <v>07_70-80</v>
      </c>
      <c r="Q3466" s="9" t="s">
        <v>1253</v>
      </c>
      <c r="R3466" s="9" t="s">
        <v>1137</v>
      </c>
      <c r="S3466" s="9">
        <f t="shared" si="341"/>
        <v>390650</v>
      </c>
      <c r="T3466" s="9">
        <f t="shared" si="342"/>
        <v>5315</v>
      </c>
    </row>
    <row r="3467" spans="1:20" x14ac:dyDescent="0.25">
      <c r="A3467" s="9">
        <v>2</v>
      </c>
      <c r="B3467" s="9" t="s">
        <v>0</v>
      </c>
      <c r="C3467" s="9" t="s">
        <v>802</v>
      </c>
      <c r="D3467" s="9" t="s">
        <v>230</v>
      </c>
      <c r="E3467" s="9" t="s">
        <v>227</v>
      </c>
      <c r="F3467" s="9" t="s">
        <v>5</v>
      </c>
      <c r="G3467" s="9" t="s">
        <v>350</v>
      </c>
      <c r="H3467" s="9" t="s">
        <v>803</v>
      </c>
      <c r="I3467" s="9">
        <v>15</v>
      </c>
      <c r="J3467" s="9" t="s">
        <v>55</v>
      </c>
      <c r="L3467" s="9" t="s">
        <v>50</v>
      </c>
      <c r="M3467" s="9">
        <v>364540</v>
      </c>
      <c r="N3467" s="17" t="str">
        <f t="shared" si="338"/>
        <v>72_360-365</v>
      </c>
      <c r="O3467" s="17" t="str">
        <f t="shared" si="339"/>
        <v>36_360-370</v>
      </c>
      <c r="P3467" s="17" t="str">
        <f t="shared" si="340"/>
        <v>08_80&gt;</v>
      </c>
      <c r="Q3467" s="9" t="s">
        <v>1253</v>
      </c>
      <c r="R3467" s="9" t="s">
        <v>1137</v>
      </c>
      <c r="S3467" s="9">
        <f t="shared" si="341"/>
        <v>729080</v>
      </c>
      <c r="T3467" s="9">
        <f t="shared" si="342"/>
        <v>9919</v>
      </c>
    </row>
    <row r="3468" spans="1:20" x14ac:dyDescent="0.25">
      <c r="A3468" s="9">
        <v>1</v>
      </c>
      <c r="B3468" s="9" t="s">
        <v>0</v>
      </c>
      <c r="C3468" s="9" t="s">
        <v>1082</v>
      </c>
      <c r="D3468" s="9" t="s">
        <v>230</v>
      </c>
      <c r="E3468" s="9" t="s">
        <v>227</v>
      </c>
      <c r="F3468" s="9" t="s">
        <v>5</v>
      </c>
      <c r="G3468" s="9" t="s">
        <v>75</v>
      </c>
      <c r="H3468" s="9" t="s">
        <v>1083</v>
      </c>
      <c r="I3468" s="9">
        <v>17</v>
      </c>
      <c r="J3468" s="9" t="s">
        <v>1084</v>
      </c>
      <c r="K3468" s="9" t="s">
        <v>7</v>
      </c>
      <c r="L3468" s="9" t="s">
        <v>50</v>
      </c>
      <c r="M3468" s="9">
        <v>525169</v>
      </c>
      <c r="N3468" s="17" t="str">
        <f t="shared" si="338"/>
        <v>105_525-530</v>
      </c>
      <c r="O3468" s="17" t="str">
        <f t="shared" si="339"/>
        <v>52_520-530</v>
      </c>
      <c r="P3468" s="17" t="str">
        <f t="shared" si="340"/>
        <v>08_80&gt;</v>
      </c>
      <c r="Q3468" s="9" t="s">
        <v>1253</v>
      </c>
      <c r="R3468" s="9" t="s">
        <v>1137</v>
      </c>
      <c r="S3468" s="9">
        <f t="shared" si="341"/>
        <v>525169</v>
      </c>
      <c r="T3468" s="9">
        <f t="shared" si="342"/>
        <v>7145</v>
      </c>
    </row>
    <row r="3469" spans="1:20" x14ac:dyDescent="0.25">
      <c r="A3469" s="9">
        <v>570</v>
      </c>
      <c r="B3469" s="9" t="s">
        <v>9</v>
      </c>
      <c r="C3469" s="9" t="s">
        <v>654</v>
      </c>
      <c r="D3469" s="9" t="s">
        <v>228</v>
      </c>
      <c r="E3469" s="9" t="s">
        <v>223</v>
      </c>
      <c r="F3469" s="9" t="s">
        <v>5</v>
      </c>
      <c r="G3469" s="9" t="s">
        <v>182</v>
      </c>
      <c r="H3469" s="9" t="s">
        <v>2</v>
      </c>
      <c r="I3469" s="9">
        <v>13</v>
      </c>
      <c r="J3469" s="9" t="s">
        <v>92</v>
      </c>
      <c r="L3469" s="9" t="s">
        <v>50</v>
      </c>
      <c r="M3469" s="9">
        <v>143759</v>
      </c>
      <c r="N3469" s="17" t="str">
        <f t="shared" si="338"/>
        <v>28_140-145</v>
      </c>
      <c r="O3469" s="17" t="str">
        <f t="shared" si="339"/>
        <v>14_140-150</v>
      </c>
      <c r="P3469" s="17" t="str">
        <f t="shared" si="340"/>
        <v>08_80&gt;</v>
      </c>
      <c r="Q3469" s="9" t="s">
        <v>1253</v>
      </c>
      <c r="R3469" s="9" t="s">
        <v>1137</v>
      </c>
      <c r="S3469" s="9">
        <f t="shared" si="341"/>
        <v>81942630</v>
      </c>
      <c r="T3469" s="9">
        <f t="shared" si="342"/>
        <v>1114866</v>
      </c>
    </row>
    <row r="3470" spans="1:20" x14ac:dyDescent="0.25">
      <c r="A3470" s="9">
        <v>5736</v>
      </c>
      <c r="B3470" s="9" t="s">
        <v>9</v>
      </c>
      <c r="C3470" s="9" t="s">
        <v>537</v>
      </c>
      <c r="D3470" s="9" t="s">
        <v>228</v>
      </c>
      <c r="E3470" s="9" t="s">
        <v>223</v>
      </c>
      <c r="F3470" s="9" t="s">
        <v>9</v>
      </c>
      <c r="G3470" s="9" t="s">
        <v>538</v>
      </c>
      <c r="H3470" s="9" t="s">
        <v>2</v>
      </c>
      <c r="I3470" s="9">
        <v>13</v>
      </c>
      <c r="J3470" s="9" t="s">
        <v>43</v>
      </c>
      <c r="L3470" s="9" t="s">
        <v>539</v>
      </c>
      <c r="M3470" s="9">
        <v>130670</v>
      </c>
      <c r="N3470" s="17" t="str">
        <f t="shared" si="338"/>
        <v>26_130-135</v>
      </c>
      <c r="O3470" s="17" t="str">
        <f t="shared" si="339"/>
        <v>13_130-140</v>
      </c>
      <c r="P3470" s="17" t="str">
        <f t="shared" si="340"/>
        <v>08_80&gt;</v>
      </c>
      <c r="Q3470" s="9" t="s">
        <v>1253</v>
      </c>
      <c r="R3470" s="9" t="s">
        <v>1137</v>
      </c>
      <c r="S3470" s="9">
        <f t="shared" si="341"/>
        <v>749523120</v>
      </c>
      <c r="T3470" s="9">
        <f t="shared" si="342"/>
        <v>10197593</v>
      </c>
    </row>
    <row r="3471" spans="1:20" x14ac:dyDescent="0.25">
      <c r="A3471" s="9">
        <v>31</v>
      </c>
      <c r="B3471" s="9" t="s">
        <v>9</v>
      </c>
      <c r="C3471" s="9" t="s">
        <v>95</v>
      </c>
      <c r="D3471" s="9" t="s">
        <v>228</v>
      </c>
      <c r="E3471" s="9" t="s">
        <v>223</v>
      </c>
      <c r="F3471" s="9" t="s">
        <v>5</v>
      </c>
      <c r="G3471" s="9" t="s">
        <v>75</v>
      </c>
      <c r="H3471" s="9" t="s">
        <v>2</v>
      </c>
      <c r="I3471" s="9">
        <v>13</v>
      </c>
      <c r="J3471" s="9" t="s">
        <v>43</v>
      </c>
      <c r="L3471" s="9" t="s">
        <v>50</v>
      </c>
      <c r="M3471" s="9">
        <v>178704</v>
      </c>
      <c r="N3471" s="17" t="str">
        <f t="shared" si="338"/>
        <v>35_175-180</v>
      </c>
      <c r="O3471" s="17" t="str">
        <f t="shared" si="339"/>
        <v>17_170-180</v>
      </c>
      <c r="P3471" s="17" t="str">
        <f t="shared" si="340"/>
        <v>08_80&gt;</v>
      </c>
      <c r="Q3471" s="9" t="s">
        <v>1253</v>
      </c>
      <c r="R3471" s="9" t="s">
        <v>1137</v>
      </c>
      <c r="S3471" s="9">
        <f t="shared" si="341"/>
        <v>5539824</v>
      </c>
      <c r="T3471" s="9">
        <f t="shared" si="342"/>
        <v>75372</v>
      </c>
    </row>
    <row r="3472" spans="1:20" x14ac:dyDescent="0.25">
      <c r="A3472" s="9">
        <v>469</v>
      </c>
      <c r="B3472" s="9" t="s">
        <v>9</v>
      </c>
      <c r="C3472" s="9" t="s">
        <v>332</v>
      </c>
      <c r="D3472" s="9" t="s">
        <v>228</v>
      </c>
      <c r="E3472" s="9" t="s">
        <v>223</v>
      </c>
      <c r="F3472" s="9" t="s">
        <v>5</v>
      </c>
      <c r="G3472" s="9" t="s">
        <v>182</v>
      </c>
      <c r="H3472" s="9" t="s">
        <v>2</v>
      </c>
      <c r="I3472" s="9">
        <v>13</v>
      </c>
      <c r="J3472" s="9" t="s">
        <v>43</v>
      </c>
      <c r="L3472" s="9" t="s">
        <v>50</v>
      </c>
      <c r="M3472" s="9">
        <v>219474</v>
      </c>
      <c r="N3472" s="17" t="str">
        <f t="shared" si="338"/>
        <v>43_215-220</v>
      </c>
      <c r="O3472" s="17" t="str">
        <f t="shared" si="339"/>
        <v>21_210-220</v>
      </c>
      <c r="P3472" s="17" t="str">
        <f t="shared" si="340"/>
        <v>08_80&gt;</v>
      </c>
      <c r="Q3472" s="9" t="s">
        <v>1253</v>
      </c>
      <c r="R3472" s="9" t="s">
        <v>1137</v>
      </c>
      <c r="S3472" s="9">
        <f t="shared" si="341"/>
        <v>102933306</v>
      </c>
      <c r="T3472" s="9">
        <f t="shared" si="342"/>
        <v>1400453</v>
      </c>
    </row>
    <row r="3473" spans="1:20" x14ac:dyDescent="0.25">
      <c r="A3473" s="9">
        <v>2299</v>
      </c>
      <c r="B3473" s="9" t="s">
        <v>9</v>
      </c>
      <c r="C3473" s="9" t="s">
        <v>540</v>
      </c>
      <c r="D3473" s="9" t="s">
        <v>228</v>
      </c>
      <c r="E3473" s="9" t="s">
        <v>223</v>
      </c>
      <c r="F3473" s="9" t="s">
        <v>9</v>
      </c>
      <c r="G3473" s="9" t="s">
        <v>538</v>
      </c>
      <c r="H3473" s="9" t="s">
        <v>2</v>
      </c>
      <c r="I3473" s="9">
        <v>13</v>
      </c>
      <c r="J3473" s="9" t="s">
        <v>43</v>
      </c>
      <c r="L3473" s="9" t="s">
        <v>539</v>
      </c>
      <c r="M3473" s="9">
        <v>157428</v>
      </c>
      <c r="N3473" s="17" t="str">
        <f t="shared" si="338"/>
        <v>31_155-160</v>
      </c>
      <c r="O3473" s="17" t="str">
        <f t="shared" si="339"/>
        <v>15_150-160</v>
      </c>
      <c r="P3473" s="17" t="str">
        <f t="shared" si="340"/>
        <v>08_80&gt;</v>
      </c>
      <c r="Q3473" s="9" t="s">
        <v>1253</v>
      </c>
      <c r="R3473" s="9" t="s">
        <v>1137</v>
      </c>
      <c r="S3473" s="9">
        <f t="shared" si="341"/>
        <v>361926972</v>
      </c>
      <c r="T3473" s="9">
        <f t="shared" si="342"/>
        <v>4924176</v>
      </c>
    </row>
    <row r="3474" spans="1:20" x14ac:dyDescent="0.25">
      <c r="A3474" s="9">
        <v>2095</v>
      </c>
      <c r="B3474" s="9" t="s">
        <v>9</v>
      </c>
      <c r="C3474" s="9" t="s">
        <v>194</v>
      </c>
      <c r="D3474" s="9" t="s">
        <v>225</v>
      </c>
      <c r="E3474" s="9" t="s">
        <v>223</v>
      </c>
      <c r="F3474" s="9" t="s">
        <v>5</v>
      </c>
      <c r="G3474" s="9" t="s">
        <v>75</v>
      </c>
      <c r="H3474" s="9" t="s">
        <v>449</v>
      </c>
      <c r="I3474" s="9">
        <v>16</v>
      </c>
      <c r="J3474" s="9" t="s">
        <v>195</v>
      </c>
      <c r="L3474" s="9" t="s">
        <v>50</v>
      </c>
      <c r="M3474" s="9">
        <v>294000</v>
      </c>
      <c r="N3474" s="17" t="str">
        <f t="shared" si="338"/>
        <v>58_290-295</v>
      </c>
      <c r="O3474" s="17" t="str">
        <f t="shared" si="339"/>
        <v>29_290-300</v>
      </c>
      <c r="P3474" s="17" t="str">
        <f t="shared" si="340"/>
        <v>08_80&gt;</v>
      </c>
      <c r="Q3474" s="9" t="s">
        <v>1253</v>
      </c>
      <c r="R3474" s="9" t="s">
        <v>1137</v>
      </c>
      <c r="S3474" s="9">
        <f t="shared" si="341"/>
        <v>615930000</v>
      </c>
      <c r="T3474" s="9">
        <f t="shared" si="342"/>
        <v>8380000</v>
      </c>
    </row>
    <row r="3475" spans="1:20" x14ac:dyDescent="0.25">
      <c r="A3475" s="9">
        <v>38</v>
      </c>
      <c r="B3475" s="9" t="s">
        <v>10</v>
      </c>
      <c r="C3475" s="9" t="s">
        <v>967</v>
      </c>
      <c r="D3475" s="9" t="s">
        <v>224</v>
      </c>
      <c r="E3475" s="9" t="s">
        <v>223</v>
      </c>
      <c r="F3475" s="9" t="s">
        <v>5</v>
      </c>
      <c r="G3475" s="9" t="s">
        <v>76</v>
      </c>
      <c r="H3475" s="9" t="s">
        <v>2</v>
      </c>
      <c r="I3475" s="9">
        <v>15</v>
      </c>
      <c r="J3475" s="9" t="s">
        <v>4</v>
      </c>
      <c r="L3475" s="9" t="s">
        <v>46</v>
      </c>
      <c r="M3475" s="9">
        <v>29660</v>
      </c>
      <c r="N3475" s="17" t="str">
        <f t="shared" si="338"/>
        <v>5_25-30</v>
      </c>
      <c r="O3475" s="17" t="str">
        <f t="shared" si="339"/>
        <v>2_20-30</v>
      </c>
      <c r="P3475" s="17" t="str">
        <f t="shared" si="340"/>
        <v>02_20-30</v>
      </c>
      <c r="Q3475" s="9" t="s">
        <v>1253</v>
      </c>
      <c r="R3475" s="9" t="s">
        <v>1137</v>
      </c>
      <c r="S3475" s="9">
        <f t="shared" si="341"/>
        <v>1127080</v>
      </c>
      <c r="T3475" s="9">
        <f t="shared" si="342"/>
        <v>15334</v>
      </c>
    </row>
    <row r="3476" spans="1:20" x14ac:dyDescent="0.25">
      <c r="A3476" s="9">
        <v>136</v>
      </c>
      <c r="B3476" s="9" t="s">
        <v>10</v>
      </c>
      <c r="C3476" s="9" t="s">
        <v>968</v>
      </c>
      <c r="D3476" s="9" t="s">
        <v>224</v>
      </c>
      <c r="E3476" s="9" t="s">
        <v>223</v>
      </c>
      <c r="F3476" s="9" t="s">
        <v>1</v>
      </c>
      <c r="G3476" s="9" t="s">
        <v>97</v>
      </c>
      <c r="H3476" s="9" t="s">
        <v>2</v>
      </c>
      <c r="I3476" s="9">
        <v>15</v>
      </c>
      <c r="J3476" s="9" t="s">
        <v>8</v>
      </c>
      <c r="L3476" s="9" t="s">
        <v>50</v>
      </c>
      <c r="M3476" s="9">
        <v>38174</v>
      </c>
      <c r="N3476" s="17" t="str">
        <f t="shared" si="338"/>
        <v>7_35-40</v>
      </c>
      <c r="O3476" s="17" t="str">
        <f t="shared" si="339"/>
        <v>3_30-40</v>
      </c>
      <c r="P3476" s="17" t="str">
        <f t="shared" si="340"/>
        <v>03_30-40</v>
      </c>
      <c r="Q3476" s="9" t="s">
        <v>1253</v>
      </c>
      <c r="R3476" s="9" t="s">
        <v>1137</v>
      </c>
      <c r="S3476" s="9">
        <f t="shared" si="341"/>
        <v>5191664</v>
      </c>
      <c r="T3476" s="9">
        <f t="shared" si="342"/>
        <v>70635</v>
      </c>
    </row>
    <row r="3477" spans="1:20" x14ac:dyDescent="0.25">
      <c r="A3477" s="9">
        <v>55</v>
      </c>
      <c r="B3477" s="9" t="s">
        <v>10</v>
      </c>
      <c r="C3477" s="9" t="s">
        <v>1152</v>
      </c>
      <c r="D3477" s="9" t="s">
        <v>224</v>
      </c>
      <c r="E3477" s="9" t="s">
        <v>223</v>
      </c>
      <c r="F3477" s="9" t="s">
        <v>5</v>
      </c>
      <c r="G3477" s="9" t="s">
        <v>76</v>
      </c>
      <c r="H3477" s="9" t="s">
        <v>2</v>
      </c>
      <c r="I3477" s="9">
        <v>15</v>
      </c>
      <c r="J3477" s="9" t="s">
        <v>8</v>
      </c>
      <c r="L3477" s="9" t="s">
        <v>46</v>
      </c>
      <c r="M3477" s="9">
        <v>22790</v>
      </c>
      <c r="N3477" s="17" t="str">
        <f t="shared" si="338"/>
        <v>4_20-25</v>
      </c>
      <c r="O3477" s="17" t="str">
        <f t="shared" si="339"/>
        <v>2_20-30</v>
      </c>
      <c r="P3477" s="17" t="str">
        <f t="shared" si="340"/>
        <v>02_20-30</v>
      </c>
      <c r="Q3477" s="9" t="s">
        <v>1253</v>
      </c>
      <c r="R3477" s="9" t="s">
        <v>1137</v>
      </c>
      <c r="S3477" s="9">
        <f t="shared" si="341"/>
        <v>1253450</v>
      </c>
      <c r="T3477" s="9">
        <f t="shared" si="342"/>
        <v>17054</v>
      </c>
    </row>
    <row r="3478" spans="1:20" x14ac:dyDescent="0.25">
      <c r="A3478" s="9">
        <v>24</v>
      </c>
      <c r="B3478" s="9" t="s">
        <v>10</v>
      </c>
      <c r="C3478" s="9" t="s">
        <v>335</v>
      </c>
      <c r="D3478" s="9" t="s">
        <v>225</v>
      </c>
      <c r="E3478" s="9" t="s">
        <v>223</v>
      </c>
      <c r="F3478" s="9" t="s">
        <v>1</v>
      </c>
      <c r="G3478" s="9" t="s">
        <v>1000</v>
      </c>
      <c r="H3478" s="9" t="s">
        <v>148</v>
      </c>
      <c r="I3478" s="9">
        <v>15</v>
      </c>
      <c r="J3478" s="9" t="s">
        <v>8</v>
      </c>
      <c r="L3478" s="9" t="s">
        <v>50</v>
      </c>
      <c r="M3478" s="9">
        <v>71990</v>
      </c>
      <c r="N3478" s="17" t="str">
        <f t="shared" si="338"/>
        <v>14_70-75</v>
      </c>
      <c r="O3478" s="17" t="str">
        <f t="shared" si="339"/>
        <v>7_70-80</v>
      </c>
      <c r="P3478" s="17" t="str">
        <f t="shared" si="340"/>
        <v>07_70-80</v>
      </c>
      <c r="Q3478" s="9" t="s">
        <v>1253</v>
      </c>
      <c r="R3478" s="9" t="s">
        <v>1137</v>
      </c>
      <c r="S3478" s="9">
        <f t="shared" si="341"/>
        <v>1727760</v>
      </c>
      <c r="T3478" s="9">
        <f t="shared" si="342"/>
        <v>23507</v>
      </c>
    </row>
    <row r="3479" spans="1:20" x14ac:dyDescent="0.25">
      <c r="A3479" s="9">
        <v>1485</v>
      </c>
      <c r="B3479" s="9" t="s">
        <v>10</v>
      </c>
      <c r="C3479" s="9" t="s">
        <v>514</v>
      </c>
      <c r="D3479" s="9" t="s">
        <v>225</v>
      </c>
      <c r="E3479" s="9" t="s">
        <v>223</v>
      </c>
      <c r="F3479" s="9" t="s">
        <v>5</v>
      </c>
      <c r="G3479" s="9" t="s">
        <v>350</v>
      </c>
      <c r="H3479" s="9" t="s">
        <v>112</v>
      </c>
      <c r="I3479" s="9">
        <v>15</v>
      </c>
      <c r="J3479" s="9" t="s">
        <v>8</v>
      </c>
      <c r="L3479" s="9" t="s">
        <v>50</v>
      </c>
      <c r="M3479" s="9">
        <v>70649</v>
      </c>
      <c r="N3479" s="17" t="str">
        <f t="shared" ref="N3479:N3542" si="343">CONCATENATE(ROUNDDOWN(M3479/5000,0),"_",ROUNDDOWN(M3479/5000,0)*5,"-",ROUNDUP((M3479+1)/5000,0)*5)</f>
        <v>14_70-75</v>
      </c>
      <c r="O3479" s="17" t="str">
        <f t="shared" ref="O3479:O3542" si="344">CONCATENATE(ROUNDDOWN(M3479/10000,0),"_",ROUNDDOWN(M3479/10000,0)*10,"-",ROUNDUP((M3479+1)/10000,0)*10)</f>
        <v>7_70-80</v>
      </c>
      <c r="P3479" s="17" t="str">
        <f t="shared" ref="P3479:P3542" si="345">IF(M3479&lt;20000,"01_&lt;20",IF(M3479&lt;80000,CONCATENATE(IF((ROUNDDOWN(M3479/10000,0)+1)&lt;10,0,),ROUNDDOWN(M3479/10000,0),"_",ROUNDDOWN(M3479/10000,0)*10,"-",ROUNDUP((M3479+1)/10000,0)*10),"08_80&gt;"))</f>
        <v>07_70-80</v>
      </c>
      <c r="Q3479" s="9" t="s">
        <v>1253</v>
      </c>
      <c r="R3479" s="9" t="s">
        <v>1137</v>
      </c>
      <c r="S3479" s="9">
        <f t="shared" si="341"/>
        <v>104913765</v>
      </c>
      <c r="T3479" s="9">
        <f t="shared" si="342"/>
        <v>1427398</v>
      </c>
    </row>
    <row r="3480" spans="1:20" x14ac:dyDescent="0.25">
      <c r="A3480" s="9">
        <v>170</v>
      </c>
      <c r="B3480" s="9" t="s">
        <v>10</v>
      </c>
      <c r="C3480" s="9" t="s">
        <v>336</v>
      </c>
      <c r="D3480" s="9" t="s">
        <v>225</v>
      </c>
      <c r="E3480" s="9" t="s">
        <v>223</v>
      </c>
      <c r="F3480" s="9" t="s">
        <v>1</v>
      </c>
      <c r="G3480" s="9" t="s">
        <v>1000</v>
      </c>
      <c r="H3480" s="9" t="s">
        <v>197</v>
      </c>
      <c r="I3480" s="9">
        <v>17</v>
      </c>
      <c r="J3480" s="9" t="s">
        <v>8</v>
      </c>
      <c r="L3480" s="9" t="s">
        <v>50</v>
      </c>
      <c r="M3480" s="9">
        <v>76312</v>
      </c>
      <c r="N3480" s="17" t="str">
        <f t="shared" si="343"/>
        <v>15_75-80</v>
      </c>
      <c r="O3480" s="17" t="str">
        <f t="shared" si="344"/>
        <v>7_70-80</v>
      </c>
      <c r="P3480" s="17" t="str">
        <f t="shared" si="345"/>
        <v>07_70-80</v>
      </c>
      <c r="Q3480" s="9" t="s">
        <v>1253</v>
      </c>
      <c r="R3480" s="9" t="s">
        <v>1137</v>
      </c>
      <c r="S3480" s="9">
        <f t="shared" si="341"/>
        <v>12973040</v>
      </c>
      <c r="T3480" s="9">
        <f t="shared" si="342"/>
        <v>176504</v>
      </c>
    </row>
    <row r="3481" spans="1:20" x14ac:dyDescent="0.25">
      <c r="A3481" s="9">
        <v>198</v>
      </c>
      <c r="B3481" s="9" t="s">
        <v>10</v>
      </c>
      <c r="C3481" s="9" t="s">
        <v>659</v>
      </c>
      <c r="D3481" s="9" t="s">
        <v>225</v>
      </c>
      <c r="E3481" s="9" t="s">
        <v>223</v>
      </c>
      <c r="F3481" s="9" t="s">
        <v>5</v>
      </c>
      <c r="G3481" s="9" t="s">
        <v>350</v>
      </c>
      <c r="H3481" s="9" t="s">
        <v>197</v>
      </c>
      <c r="I3481" s="9">
        <v>17</v>
      </c>
      <c r="J3481" s="9" t="s">
        <v>8</v>
      </c>
      <c r="L3481" s="9" t="s">
        <v>50</v>
      </c>
      <c r="M3481" s="9">
        <v>79485</v>
      </c>
      <c r="N3481" s="17" t="str">
        <f t="shared" si="343"/>
        <v>15_75-80</v>
      </c>
      <c r="O3481" s="17" t="str">
        <f t="shared" si="344"/>
        <v>7_70-80</v>
      </c>
      <c r="P3481" s="17" t="str">
        <f t="shared" si="345"/>
        <v>07_70-80</v>
      </c>
      <c r="Q3481" s="9" t="s">
        <v>1253</v>
      </c>
      <c r="R3481" s="9" t="s">
        <v>1137</v>
      </c>
      <c r="S3481" s="9">
        <f t="shared" si="341"/>
        <v>15738030</v>
      </c>
      <c r="T3481" s="9">
        <f t="shared" si="342"/>
        <v>214123</v>
      </c>
    </row>
    <row r="3482" spans="1:20" x14ac:dyDescent="0.25">
      <c r="A3482" s="9">
        <v>234</v>
      </c>
      <c r="B3482" s="9" t="s">
        <v>10</v>
      </c>
      <c r="C3482" s="9" t="s">
        <v>660</v>
      </c>
      <c r="D3482" s="9" t="s">
        <v>225</v>
      </c>
      <c r="E3482" s="9" t="s">
        <v>223</v>
      </c>
      <c r="F3482" s="9" t="s">
        <v>1</v>
      </c>
      <c r="G3482" s="9" t="s">
        <v>661</v>
      </c>
      <c r="H3482" s="9" t="s">
        <v>1005</v>
      </c>
      <c r="I3482" s="9">
        <v>15</v>
      </c>
      <c r="J3482" s="9" t="s">
        <v>8</v>
      </c>
      <c r="L3482" s="9" t="s">
        <v>50</v>
      </c>
      <c r="M3482" s="9">
        <v>121008</v>
      </c>
      <c r="N3482" s="17" t="str">
        <f t="shared" si="343"/>
        <v>24_120-125</v>
      </c>
      <c r="O3482" s="17" t="str">
        <f t="shared" si="344"/>
        <v>12_120-130</v>
      </c>
      <c r="P3482" s="17" t="str">
        <f t="shared" si="345"/>
        <v>08_80&gt;</v>
      </c>
      <c r="Q3482" s="9" t="s">
        <v>1253</v>
      </c>
      <c r="R3482" s="9" t="s">
        <v>1137</v>
      </c>
      <c r="S3482" s="9">
        <f t="shared" si="341"/>
        <v>28315872</v>
      </c>
      <c r="T3482" s="9">
        <f t="shared" si="342"/>
        <v>385250</v>
      </c>
    </row>
    <row r="3483" spans="1:20" x14ac:dyDescent="0.25">
      <c r="A3483" s="9">
        <v>15</v>
      </c>
      <c r="B3483" s="9" t="s">
        <v>10</v>
      </c>
      <c r="C3483" s="9" t="s">
        <v>662</v>
      </c>
      <c r="D3483" s="9" t="s">
        <v>225</v>
      </c>
      <c r="E3483" s="9" t="s">
        <v>223</v>
      </c>
      <c r="F3483" s="9" t="s">
        <v>1</v>
      </c>
      <c r="G3483" s="9" t="s">
        <v>661</v>
      </c>
      <c r="H3483" s="9" t="s">
        <v>658</v>
      </c>
      <c r="I3483" s="9">
        <v>15</v>
      </c>
      <c r="J3483" s="9" t="s">
        <v>8</v>
      </c>
      <c r="L3483" s="9" t="s">
        <v>50</v>
      </c>
      <c r="M3483" s="9">
        <v>199990</v>
      </c>
      <c r="N3483" s="17" t="str">
        <f t="shared" si="343"/>
        <v>39_195-200</v>
      </c>
      <c r="O3483" s="17" t="str">
        <f t="shared" si="344"/>
        <v>19_190-200</v>
      </c>
      <c r="P3483" s="17" t="str">
        <f t="shared" si="345"/>
        <v>08_80&gt;</v>
      </c>
      <c r="Q3483" s="9" t="s">
        <v>1253</v>
      </c>
      <c r="R3483" s="9" t="s">
        <v>1137</v>
      </c>
      <c r="S3483" s="9">
        <f t="shared" si="341"/>
        <v>2999850</v>
      </c>
      <c r="T3483" s="9">
        <f t="shared" si="342"/>
        <v>40814</v>
      </c>
    </row>
    <row r="3484" spans="1:20" x14ac:dyDescent="0.25">
      <c r="A3484" s="9">
        <v>500</v>
      </c>
      <c r="B3484" s="9" t="s">
        <v>10</v>
      </c>
      <c r="C3484" s="9" t="s">
        <v>663</v>
      </c>
      <c r="D3484" s="9" t="s">
        <v>225</v>
      </c>
      <c r="E3484" s="9" t="s">
        <v>223</v>
      </c>
      <c r="F3484" s="9" t="s">
        <v>1</v>
      </c>
      <c r="G3484" s="9" t="s">
        <v>661</v>
      </c>
      <c r="H3484" s="9" t="s">
        <v>1006</v>
      </c>
      <c r="I3484" s="9">
        <v>17</v>
      </c>
      <c r="J3484" s="9" t="s">
        <v>8</v>
      </c>
      <c r="L3484" s="9" t="s">
        <v>50</v>
      </c>
      <c r="M3484" s="9">
        <v>129419</v>
      </c>
      <c r="N3484" s="17" t="str">
        <f t="shared" si="343"/>
        <v>25_125-130</v>
      </c>
      <c r="O3484" s="17" t="str">
        <f t="shared" si="344"/>
        <v>12_120-130</v>
      </c>
      <c r="P3484" s="17" t="str">
        <f t="shared" si="345"/>
        <v>08_80&gt;</v>
      </c>
      <c r="Q3484" s="9" t="s">
        <v>1253</v>
      </c>
      <c r="R3484" s="9" t="s">
        <v>1137</v>
      </c>
      <c r="S3484" s="9">
        <f t="shared" si="341"/>
        <v>64709500</v>
      </c>
      <c r="T3484" s="9">
        <f t="shared" si="342"/>
        <v>880401</v>
      </c>
    </row>
    <row r="3485" spans="1:20" x14ac:dyDescent="0.25">
      <c r="A3485" s="9">
        <v>232</v>
      </c>
      <c r="B3485" s="9" t="s">
        <v>10</v>
      </c>
      <c r="C3485" s="9" t="s">
        <v>664</v>
      </c>
      <c r="D3485" s="9" t="s">
        <v>225</v>
      </c>
      <c r="E3485" s="9" t="s">
        <v>223</v>
      </c>
      <c r="F3485" s="9" t="s">
        <v>1</v>
      </c>
      <c r="G3485" s="9" t="s">
        <v>661</v>
      </c>
      <c r="H3485" s="9" t="s">
        <v>665</v>
      </c>
      <c r="I3485" s="9">
        <v>17</v>
      </c>
      <c r="J3485" s="9" t="s">
        <v>49</v>
      </c>
      <c r="L3485" s="9" t="s">
        <v>50</v>
      </c>
      <c r="M3485" s="9">
        <v>251804</v>
      </c>
      <c r="N3485" s="17" t="str">
        <f t="shared" si="343"/>
        <v>50_250-255</v>
      </c>
      <c r="O3485" s="17" t="str">
        <f t="shared" si="344"/>
        <v>25_250-260</v>
      </c>
      <c r="P3485" s="17" t="str">
        <f t="shared" si="345"/>
        <v>08_80&gt;</v>
      </c>
      <c r="Q3485" s="9" t="s">
        <v>1253</v>
      </c>
      <c r="R3485" s="9" t="s">
        <v>1137</v>
      </c>
      <c r="S3485" s="9">
        <f t="shared" si="341"/>
        <v>58418528</v>
      </c>
      <c r="T3485" s="9">
        <f t="shared" si="342"/>
        <v>794810</v>
      </c>
    </row>
    <row r="3486" spans="1:20" x14ac:dyDescent="0.25">
      <c r="A3486" s="9">
        <v>601</v>
      </c>
      <c r="B3486" s="9" t="s">
        <v>10</v>
      </c>
      <c r="C3486" s="9" t="s">
        <v>1153</v>
      </c>
      <c r="D3486" s="9" t="s">
        <v>229</v>
      </c>
      <c r="E3486" s="9" t="s">
        <v>223</v>
      </c>
      <c r="F3486" s="9" t="s">
        <v>5</v>
      </c>
      <c r="G3486" s="9" t="s">
        <v>76</v>
      </c>
      <c r="H3486" s="9" t="s">
        <v>2</v>
      </c>
      <c r="I3486" s="9">
        <v>11</v>
      </c>
      <c r="J3486" s="9" t="s">
        <v>4</v>
      </c>
      <c r="L3486" s="9" t="s">
        <v>46</v>
      </c>
      <c r="M3486" s="9">
        <v>19992</v>
      </c>
      <c r="N3486" s="17" t="str">
        <f t="shared" si="343"/>
        <v>3_15-20</v>
      </c>
      <c r="O3486" s="17" t="str">
        <f t="shared" si="344"/>
        <v>1_10-20</v>
      </c>
      <c r="P3486" s="17" t="str">
        <f t="shared" si="345"/>
        <v>01_&lt;20</v>
      </c>
      <c r="Q3486" s="9" t="s">
        <v>1253</v>
      </c>
      <c r="R3486" s="9" t="s">
        <v>1137</v>
      </c>
      <c r="S3486" s="9">
        <f t="shared" si="341"/>
        <v>12015192</v>
      </c>
      <c r="T3486" s="9">
        <f t="shared" si="342"/>
        <v>163472</v>
      </c>
    </row>
    <row r="3487" spans="1:20" x14ac:dyDescent="0.25">
      <c r="A3487" s="9">
        <v>297</v>
      </c>
      <c r="B3487" s="9" t="s">
        <v>10</v>
      </c>
      <c r="C3487" s="9" t="s">
        <v>1085</v>
      </c>
      <c r="D3487" s="9" t="s">
        <v>228</v>
      </c>
      <c r="E3487" s="9" t="s">
        <v>223</v>
      </c>
      <c r="F3487" s="9" t="s">
        <v>1</v>
      </c>
      <c r="G3487" s="9" t="s">
        <v>823</v>
      </c>
      <c r="H3487" s="9" t="s">
        <v>2</v>
      </c>
      <c r="I3487" s="9">
        <v>14</v>
      </c>
      <c r="J3487" s="9" t="s">
        <v>8</v>
      </c>
      <c r="L3487" s="9" t="s">
        <v>50</v>
      </c>
      <c r="M3487" s="9">
        <v>46400</v>
      </c>
      <c r="N3487" s="17" t="str">
        <f t="shared" si="343"/>
        <v>9_45-50</v>
      </c>
      <c r="O3487" s="17" t="str">
        <f t="shared" si="344"/>
        <v>4_40-50</v>
      </c>
      <c r="P3487" s="17" t="str">
        <f t="shared" si="345"/>
        <v>04_40-50</v>
      </c>
      <c r="Q3487" s="9" t="s">
        <v>1253</v>
      </c>
      <c r="R3487" s="9" t="s">
        <v>1137</v>
      </c>
      <c r="S3487" s="9">
        <f t="shared" si="341"/>
        <v>13780800</v>
      </c>
      <c r="T3487" s="9">
        <f t="shared" si="342"/>
        <v>187494</v>
      </c>
    </row>
    <row r="3488" spans="1:20" x14ac:dyDescent="0.25">
      <c r="A3488" s="9">
        <v>799</v>
      </c>
      <c r="B3488" s="9" t="s">
        <v>10</v>
      </c>
      <c r="C3488" s="9" t="s">
        <v>666</v>
      </c>
      <c r="D3488" s="9" t="s">
        <v>224</v>
      </c>
      <c r="E3488" s="9" t="s">
        <v>223</v>
      </c>
      <c r="F3488" s="9" t="s">
        <v>1</v>
      </c>
      <c r="G3488" s="9" t="s">
        <v>97</v>
      </c>
      <c r="H3488" s="9" t="s">
        <v>2</v>
      </c>
      <c r="I3488" s="9">
        <v>15</v>
      </c>
      <c r="J3488" s="9" t="s">
        <v>4</v>
      </c>
      <c r="L3488" s="9" t="s">
        <v>50</v>
      </c>
      <c r="M3488" s="9">
        <v>33525</v>
      </c>
      <c r="N3488" s="17" t="str">
        <f t="shared" si="343"/>
        <v>6_30-35</v>
      </c>
      <c r="O3488" s="17" t="str">
        <f t="shared" si="344"/>
        <v>3_30-40</v>
      </c>
      <c r="P3488" s="17" t="str">
        <f t="shared" si="345"/>
        <v>03_30-40</v>
      </c>
      <c r="Q3488" s="9" t="s">
        <v>1253</v>
      </c>
      <c r="R3488" s="9" t="s">
        <v>1137</v>
      </c>
      <c r="S3488" s="9">
        <f t="shared" si="341"/>
        <v>26786475</v>
      </c>
      <c r="T3488" s="9">
        <f t="shared" si="342"/>
        <v>364442</v>
      </c>
    </row>
    <row r="3489" spans="1:20" x14ac:dyDescent="0.25">
      <c r="A3489" s="9">
        <v>199</v>
      </c>
      <c r="B3489" s="9" t="s">
        <v>10</v>
      </c>
      <c r="C3489" s="9" t="s">
        <v>1007</v>
      </c>
      <c r="D3489" s="9" t="s">
        <v>224</v>
      </c>
      <c r="E3489" s="9" t="s">
        <v>223</v>
      </c>
      <c r="F3489" s="9" t="s">
        <v>1</v>
      </c>
      <c r="G3489" s="9" t="s">
        <v>823</v>
      </c>
      <c r="H3489" s="9" t="s">
        <v>2</v>
      </c>
      <c r="I3489" s="9">
        <v>15</v>
      </c>
      <c r="J3489" s="9" t="s">
        <v>11</v>
      </c>
      <c r="L3489" s="9" t="s">
        <v>50</v>
      </c>
      <c r="M3489" s="9">
        <v>47958</v>
      </c>
      <c r="N3489" s="17" t="str">
        <f t="shared" si="343"/>
        <v>9_45-50</v>
      </c>
      <c r="O3489" s="17" t="str">
        <f t="shared" si="344"/>
        <v>4_40-50</v>
      </c>
      <c r="P3489" s="17" t="str">
        <f t="shared" si="345"/>
        <v>04_40-50</v>
      </c>
      <c r="Q3489" s="9" t="s">
        <v>1253</v>
      </c>
      <c r="R3489" s="9" t="s">
        <v>1137</v>
      </c>
      <c r="S3489" s="9">
        <f t="shared" si="341"/>
        <v>9543642</v>
      </c>
      <c r="T3489" s="9">
        <f t="shared" si="342"/>
        <v>129845</v>
      </c>
    </row>
    <row r="3490" spans="1:20" x14ac:dyDescent="0.25">
      <c r="A3490" s="9">
        <v>297</v>
      </c>
      <c r="B3490" s="9" t="s">
        <v>10</v>
      </c>
      <c r="C3490" s="9" t="s">
        <v>177</v>
      </c>
      <c r="D3490" s="9" t="s">
        <v>228</v>
      </c>
      <c r="E3490" s="9" t="s">
        <v>227</v>
      </c>
      <c r="F3490" s="9" t="s">
        <v>5</v>
      </c>
      <c r="G3490" s="9" t="s">
        <v>169</v>
      </c>
      <c r="H3490" s="9" t="s">
        <v>2</v>
      </c>
      <c r="I3490" s="9">
        <v>14</v>
      </c>
      <c r="J3490" s="9" t="s">
        <v>8</v>
      </c>
      <c r="L3490" s="9" t="s">
        <v>50</v>
      </c>
      <c r="M3490" s="9">
        <v>39048</v>
      </c>
      <c r="N3490" s="17" t="str">
        <f t="shared" si="343"/>
        <v>7_35-40</v>
      </c>
      <c r="O3490" s="17" t="str">
        <f t="shared" si="344"/>
        <v>3_30-40</v>
      </c>
      <c r="P3490" s="17" t="str">
        <f t="shared" si="345"/>
        <v>03_30-40</v>
      </c>
      <c r="Q3490" s="9" t="s">
        <v>1253</v>
      </c>
      <c r="R3490" s="9" t="s">
        <v>1137</v>
      </c>
      <c r="S3490" s="9">
        <f t="shared" si="341"/>
        <v>11597256</v>
      </c>
      <c r="T3490" s="9">
        <f t="shared" si="342"/>
        <v>157786</v>
      </c>
    </row>
    <row r="3491" spans="1:20" x14ac:dyDescent="0.25">
      <c r="A3491" s="9">
        <v>53</v>
      </c>
      <c r="B3491" s="9" t="s">
        <v>10</v>
      </c>
      <c r="C3491" s="9" t="s">
        <v>178</v>
      </c>
      <c r="D3491" s="9" t="s">
        <v>222</v>
      </c>
      <c r="E3491" s="9" t="s">
        <v>227</v>
      </c>
      <c r="F3491" s="9" t="s">
        <v>5</v>
      </c>
      <c r="G3491" s="9" t="s">
        <v>169</v>
      </c>
      <c r="H3491" s="9" t="s">
        <v>128</v>
      </c>
      <c r="I3491" s="9">
        <v>15</v>
      </c>
      <c r="J3491" s="9" t="s">
        <v>8</v>
      </c>
      <c r="L3491" s="9" t="s">
        <v>50</v>
      </c>
      <c r="M3491" s="9">
        <v>55502</v>
      </c>
      <c r="N3491" s="17" t="str">
        <f t="shared" si="343"/>
        <v>11_55-60</v>
      </c>
      <c r="O3491" s="17" t="str">
        <f t="shared" si="344"/>
        <v>5_50-60</v>
      </c>
      <c r="P3491" s="17" t="str">
        <f t="shared" si="345"/>
        <v>05_50-60</v>
      </c>
      <c r="Q3491" s="9" t="s">
        <v>1253</v>
      </c>
      <c r="R3491" s="9" t="s">
        <v>1137</v>
      </c>
      <c r="S3491" s="9">
        <f t="shared" si="341"/>
        <v>2941606</v>
      </c>
      <c r="T3491" s="9">
        <f t="shared" si="342"/>
        <v>40022</v>
      </c>
    </row>
    <row r="3492" spans="1:20" x14ac:dyDescent="0.25">
      <c r="A3492" s="9">
        <v>556</v>
      </c>
      <c r="B3492" s="9" t="s">
        <v>10</v>
      </c>
      <c r="C3492" s="9" t="s">
        <v>667</v>
      </c>
      <c r="D3492" s="9" t="s">
        <v>224</v>
      </c>
      <c r="E3492" s="9" t="s">
        <v>227</v>
      </c>
      <c r="F3492" s="9" t="s">
        <v>5</v>
      </c>
      <c r="G3492" s="9" t="s">
        <v>169</v>
      </c>
      <c r="H3492" s="9" t="s">
        <v>2</v>
      </c>
      <c r="I3492" s="9">
        <v>15</v>
      </c>
      <c r="J3492" s="9" t="s">
        <v>8</v>
      </c>
      <c r="L3492" s="9" t="s">
        <v>50</v>
      </c>
      <c r="M3492" s="9">
        <v>56002</v>
      </c>
      <c r="N3492" s="17" t="str">
        <f t="shared" si="343"/>
        <v>11_55-60</v>
      </c>
      <c r="O3492" s="17" t="str">
        <f t="shared" si="344"/>
        <v>5_50-60</v>
      </c>
      <c r="P3492" s="17" t="str">
        <f t="shared" si="345"/>
        <v>05_50-60</v>
      </c>
      <c r="Q3492" s="9" t="s">
        <v>1253</v>
      </c>
      <c r="R3492" s="9" t="s">
        <v>1137</v>
      </c>
      <c r="S3492" s="9">
        <f t="shared" si="341"/>
        <v>31137112</v>
      </c>
      <c r="T3492" s="9">
        <f t="shared" si="342"/>
        <v>423634</v>
      </c>
    </row>
    <row r="3493" spans="1:20" x14ac:dyDescent="0.25">
      <c r="A3493" s="9">
        <v>141</v>
      </c>
      <c r="B3493" s="9" t="s">
        <v>10</v>
      </c>
      <c r="C3493" s="9" t="s">
        <v>206</v>
      </c>
      <c r="D3493" s="9" t="s">
        <v>224</v>
      </c>
      <c r="E3493" s="9" t="s">
        <v>227</v>
      </c>
      <c r="F3493" s="9" t="s">
        <v>5</v>
      </c>
      <c r="G3493" s="9" t="s">
        <v>169</v>
      </c>
      <c r="H3493" s="9" t="s">
        <v>2</v>
      </c>
      <c r="I3493" s="9">
        <v>15</v>
      </c>
      <c r="J3493" s="9" t="s">
        <v>8</v>
      </c>
      <c r="L3493" s="9" t="s">
        <v>50</v>
      </c>
      <c r="M3493" s="9">
        <v>57286</v>
      </c>
      <c r="N3493" s="17" t="str">
        <f t="shared" si="343"/>
        <v>11_55-60</v>
      </c>
      <c r="O3493" s="17" t="str">
        <f t="shared" si="344"/>
        <v>5_50-60</v>
      </c>
      <c r="P3493" s="17" t="str">
        <f t="shared" si="345"/>
        <v>05_50-60</v>
      </c>
      <c r="Q3493" s="9" t="s">
        <v>1253</v>
      </c>
      <c r="R3493" s="9" t="s">
        <v>1137</v>
      </c>
      <c r="S3493" s="9">
        <f t="shared" si="341"/>
        <v>8077326</v>
      </c>
      <c r="T3493" s="9">
        <f t="shared" si="342"/>
        <v>109896</v>
      </c>
    </row>
    <row r="3494" spans="1:20" x14ac:dyDescent="0.25">
      <c r="A3494" s="9">
        <v>4666</v>
      </c>
      <c r="B3494" s="9" t="s">
        <v>10</v>
      </c>
      <c r="C3494" s="9" t="s">
        <v>970</v>
      </c>
      <c r="D3494" s="9" t="s">
        <v>224</v>
      </c>
      <c r="E3494" s="9" t="s">
        <v>223</v>
      </c>
      <c r="F3494" s="9" t="s">
        <v>5</v>
      </c>
      <c r="G3494" s="9" t="s">
        <v>182</v>
      </c>
      <c r="H3494" s="9" t="s">
        <v>2</v>
      </c>
      <c r="I3494" s="9">
        <v>15</v>
      </c>
      <c r="J3494" s="9" t="s">
        <v>4</v>
      </c>
      <c r="L3494" s="9" t="s">
        <v>50</v>
      </c>
      <c r="M3494" s="9">
        <v>39989</v>
      </c>
      <c r="N3494" s="17" t="str">
        <f t="shared" si="343"/>
        <v>7_35-40</v>
      </c>
      <c r="O3494" s="17" t="str">
        <f t="shared" si="344"/>
        <v>3_30-40</v>
      </c>
      <c r="P3494" s="17" t="str">
        <f t="shared" si="345"/>
        <v>03_30-40</v>
      </c>
      <c r="Q3494" s="9" t="s">
        <v>1253</v>
      </c>
      <c r="R3494" s="9" t="s">
        <v>1137</v>
      </c>
      <c r="S3494" s="9">
        <f t="shared" si="341"/>
        <v>186588674</v>
      </c>
      <c r="T3494" s="9">
        <f t="shared" si="342"/>
        <v>2538621</v>
      </c>
    </row>
    <row r="3495" spans="1:20" x14ac:dyDescent="0.25">
      <c r="A3495" s="9">
        <v>2769</v>
      </c>
      <c r="B3495" s="9" t="s">
        <v>10</v>
      </c>
      <c r="C3495" s="9" t="s">
        <v>898</v>
      </c>
      <c r="D3495" s="9" t="s">
        <v>224</v>
      </c>
      <c r="E3495" s="9" t="s">
        <v>223</v>
      </c>
      <c r="F3495" s="9" t="s">
        <v>5</v>
      </c>
      <c r="G3495" s="9" t="s">
        <v>76</v>
      </c>
      <c r="H3495" s="9" t="s">
        <v>2</v>
      </c>
      <c r="I3495" s="9">
        <v>15</v>
      </c>
      <c r="J3495" s="9" t="s">
        <v>4</v>
      </c>
      <c r="L3495" s="9" t="s">
        <v>46</v>
      </c>
      <c r="M3495" s="9">
        <v>31596</v>
      </c>
      <c r="N3495" s="17" t="str">
        <f t="shared" si="343"/>
        <v>6_30-35</v>
      </c>
      <c r="O3495" s="17" t="str">
        <f t="shared" si="344"/>
        <v>3_30-40</v>
      </c>
      <c r="P3495" s="17" t="str">
        <f t="shared" si="345"/>
        <v>03_30-40</v>
      </c>
      <c r="Q3495" s="9" t="s">
        <v>1253</v>
      </c>
      <c r="R3495" s="9" t="s">
        <v>1137</v>
      </c>
      <c r="S3495" s="9">
        <f t="shared" si="341"/>
        <v>87489324</v>
      </c>
      <c r="T3495" s="9">
        <f t="shared" si="342"/>
        <v>1190331</v>
      </c>
    </row>
    <row r="3496" spans="1:20" x14ac:dyDescent="0.25">
      <c r="A3496" s="9">
        <v>167</v>
      </c>
      <c r="B3496" s="9" t="s">
        <v>10</v>
      </c>
      <c r="C3496" s="9" t="s">
        <v>1008</v>
      </c>
      <c r="D3496" s="9" t="s">
        <v>228</v>
      </c>
      <c r="E3496" s="9" t="s">
        <v>223</v>
      </c>
      <c r="F3496" s="9" t="s">
        <v>5</v>
      </c>
      <c r="G3496" s="9" t="s">
        <v>518</v>
      </c>
      <c r="H3496" s="9" t="s">
        <v>2</v>
      </c>
      <c r="I3496" s="9">
        <v>14</v>
      </c>
      <c r="J3496" s="9" t="s">
        <v>8</v>
      </c>
      <c r="L3496" s="9" t="s">
        <v>50</v>
      </c>
      <c r="M3496" s="9">
        <v>41300</v>
      </c>
      <c r="N3496" s="17" t="str">
        <f t="shared" si="343"/>
        <v>8_40-45</v>
      </c>
      <c r="O3496" s="17" t="str">
        <f t="shared" si="344"/>
        <v>4_40-50</v>
      </c>
      <c r="P3496" s="17" t="str">
        <f t="shared" si="345"/>
        <v>04_40-50</v>
      </c>
      <c r="Q3496" s="9" t="s">
        <v>1253</v>
      </c>
      <c r="R3496" s="9" t="s">
        <v>1137</v>
      </c>
      <c r="S3496" s="9">
        <f t="shared" si="341"/>
        <v>6897100</v>
      </c>
      <c r="T3496" s="9">
        <f t="shared" si="342"/>
        <v>93838</v>
      </c>
    </row>
    <row r="3497" spans="1:20" x14ac:dyDescent="0.25">
      <c r="A3497" s="9">
        <v>716</v>
      </c>
      <c r="B3497" s="9" t="s">
        <v>10</v>
      </c>
      <c r="C3497" s="9" t="s">
        <v>971</v>
      </c>
      <c r="D3497" s="9" t="s">
        <v>228</v>
      </c>
      <c r="E3497" s="9" t="s">
        <v>223</v>
      </c>
      <c r="F3497" s="9" t="s">
        <v>5</v>
      </c>
      <c r="G3497" s="9" t="s">
        <v>182</v>
      </c>
      <c r="H3497" s="9" t="s">
        <v>2</v>
      </c>
      <c r="I3497" s="9">
        <v>14</v>
      </c>
      <c r="J3497" s="9" t="s">
        <v>8</v>
      </c>
      <c r="L3497" s="9" t="s">
        <v>50</v>
      </c>
      <c r="M3497" s="9">
        <v>47219</v>
      </c>
      <c r="N3497" s="17" t="str">
        <f t="shared" si="343"/>
        <v>9_45-50</v>
      </c>
      <c r="O3497" s="17" t="str">
        <f t="shared" si="344"/>
        <v>4_40-50</v>
      </c>
      <c r="P3497" s="17" t="str">
        <f t="shared" si="345"/>
        <v>04_40-50</v>
      </c>
      <c r="Q3497" s="9" t="s">
        <v>1253</v>
      </c>
      <c r="R3497" s="9" t="s">
        <v>1137</v>
      </c>
      <c r="S3497" s="9">
        <f t="shared" si="341"/>
        <v>33808804</v>
      </c>
      <c r="T3497" s="9">
        <f t="shared" si="342"/>
        <v>459984</v>
      </c>
    </row>
    <row r="3498" spans="1:20" x14ac:dyDescent="0.25">
      <c r="A3498" s="9">
        <v>46</v>
      </c>
      <c r="B3498" s="9" t="s">
        <v>10</v>
      </c>
      <c r="C3498" s="9" t="s">
        <v>819</v>
      </c>
      <c r="D3498" s="9" t="s">
        <v>228</v>
      </c>
      <c r="E3498" s="9" t="s">
        <v>223</v>
      </c>
      <c r="F3498" s="9" t="s">
        <v>5</v>
      </c>
      <c r="G3498" s="9" t="s">
        <v>76</v>
      </c>
      <c r="H3498" s="9" t="s">
        <v>2</v>
      </c>
      <c r="I3498" s="9">
        <v>14</v>
      </c>
      <c r="J3498" s="9" t="s">
        <v>8</v>
      </c>
      <c r="L3498" s="9" t="s">
        <v>46</v>
      </c>
      <c r="M3498" s="9">
        <v>24987</v>
      </c>
      <c r="N3498" s="17" t="str">
        <f t="shared" si="343"/>
        <v>4_20-25</v>
      </c>
      <c r="O3498" s="17" t="str">
        <f t="shared" si="344"/>
        <v>2_20-30</v>
      </c>
      <c r="P3498" s="17" t="str">
        <f t="shared" si="345"/>
        <v>02_20-30</v>
      </c>
      <c r="Q3498" s="9" t="s">
        <v>1253</v>
      </c>
      <c r="R3498" s="9" t="s">
        <v>1137</v>
      </c>
      <c r="S3498" s="9">
        <f t="shared" si="341"/>
        <v>1149402</v>
      </c>
      <c r="T3498" s="9">
        <f t="shared" si="342"/>
        <v>15638</v>
      </c>
    </row>
    <row r="3499" spans="1:20" x14ac:dyDescent="0.25">
      <c r="A3499" s="9">
        <v>1652</v>
      </c>
      <c r="B3499" s="9" t="s">
        <v>10</v>
      </c>
      <c r="C3499" s="9" t="s">
        <v>668</v>
      </c>
      <c r="D3499" s="9" t="s">
        <v>222</v>
      </c>
      <c r="E3499" s="9" t="s">
        <v>223</v>
      </c>
      <c r="F3499" s="9" t="s">
        <v>5</v>
      </c>
      <c r="G3499" s="9" t="s">
        <v>93</v>
      </c>
      <c r="H3499" s="9" t="s">
        <v>109</v>
      </c>
      <c r="I3499" s="9">
        <v>15</v>
      </c>
      <c r="J3499" s="9" t="s">
        <v>8</v>
      </c>
      <c r="L3499" s="9" t="s">
        <v>50</v>
      </c>
      <c r="M3499" s="9">
        <v>34878</v>
      </c>
      <c r="N3499" s="17" t="str">
        <f t="shared" si="343"/>
        <v>6_30-35</v>
      </c>
      <c r="O3499" s="17" t="str">
        <f t="shared" si="344"/>
        <v>3_30-40</v>
      </c>
      <c r="P3499" s="17" t="str">
        <f t="shared" si="345"/>
        <v>03_30-40</v>
      </c>
      <c r="Q3499" s="9" t="s">
        <v>1253</v>
      </c>
      <c r="R3499" s="9" t="s">
        <v>1137</v>
      </c>
      <c r="S3499" s="9">
        <f t="shared" si="341"/>
        <v>57618456</v>
      </c>
      <c r="T3499" s="9">
        <f t="shared" si="342"/>
        <v>783925</v>
      </c>
    </row>
    <row r="3500" spans="1:20" x14ac:dyDescent="0.25">
      <c r="A3500" s="9">
        <v>401</v>
      </c>
      <c r="B3500" s="9" t="s">
        <v>10</v>
      </c>
      <c r="C3500" s="9" t="s">
        <v>1009</v>
      </c>
      <c r="D3500" s="9" t="s">
        <v>224</v>
      </c>
      <c r="E3500" s="9" t="s">
        <v>223</v>
      </c>
      <c r="F3500" s="9" t="s">
        <v>5</v>
      </c>
      <c r="G3500" s="9" t="s">
        <v>76</v>
      </c>
      <c r="H3500" s="9" t="s">
        <v>2</v>
      </c>
      <c r="I3500" s="9">
        <v>15</v>
      </c>
      <c r="J3500" s="9" t="s">
        <v>8</v>
      </c>
      <c r="L3500" s="9" t="s">
        <v>46</v>
      </c>
      <c r="M3500" s="9">
        <v>30613</v>
      </c>
      <c r="N3500" s="17" t="str">
        <f t="shared" si="343"/>
        <v>6_30-35</v>
      </c>
      <c r="O3500" s="17" t="str">
        <f t="shared" si="344"/>
        <v>3_30-40</v>
      </c>
      <c r="P3500" s="17" t="str">
        <f t="shared" si="345"/>
        <v>03_30-40</v>
      </c>
      <c r="Q3500" s="9" t="s">
        <v>1253</v>
      </c>
      <c r="R3500" s="9" t="s">
        <v>1137</v>
      </c>
      <c r="S3500" s="9">
        <f t="shared" si="341"/>
        <v>12275813</v>
      </c>
      <c r="T3500" s="9">
        <f t="shared" si="342"/>
        <v>167018</v>
      </c>
    </row>
    <row r="3501" spans="1:20" x14ac:dyDescent="0.25">
      <c r="A3501" s="9">
        <v>1595</v>
      </c>
      <c r="B3501" s="9" t="s">
        <v>10</v>
      </c>
      <c r="C3501" s="9" t="s">
        <v>515</v>
      </c>
      <c r="D3501" s="9" t="s">
        <v>222</v>
      </c>
      <c r="E3501" s="9" t="s">
        <v>223</v>
      </c>
      <c r="F3501" s="9" t="s">
        <v>5</v>
      </c>
      <c r="G3501" s="9" t="s">
        <v>182</v>
      </c>
      <c r="H3501" s="9" t="s">
        <v>73</v>
      </c>
      <c r="I3501" s="9">
        <v>15</v>
      </c>
      <c r="J3501" s="9" t="s">
        <v>8</v>
      </c>
      <c r="L3501" s="9" t="s">
        <v>50</v>
      </c>
      <c r="M3501" s="9">
        <v>44778</v>
      </c>
      <c r="N3501" s="17" t="str">
        <f t="shared" si="343"/>
        <v>8_40-45</v>
      </c>
      <c r="O3501" s="17" t="str">
        <f t="shared" si="344"/>
        <v>4_40-50</v>
      </c>
      <c r="P3501" s="17" t="str">
        <f t="shared" si="345"/>
        <v>04_40-50</v>
      </c>
      <c r="Q3501" s="9" t="s">
        <v>1253</v>
      </c>
      <c r="R3501" s="9" t="s">
        <v>1137</v>
      </c>
      <c r="S3501" s="9">
        <f t="shared" si="341"/>
        <v>71420910</v>
      </c>
      <c r="T3501" s="9">
        <f t="shared" si="342"/>
        <v>971713</v>
      </c>
    </row>
    <row r="3502" spans="1:20" x14ac:dyDescent="0.25">
      <c r="A3502" s="9">
        <v>290</v>
      </c>
      <c r="B3502" s="9" t="s">
        <v>10</v>
      </c>
      <c r="C3502" s="9" t="s">
        <v>1154</v>
      </c>
      <c r="D3502" s="9" t="s">
        <v>224</v>
      </c>
      <c r="E3502" s="9" t="s">
        <v>227</v>
      </c>
      <c r="F3502" s="9" t="s">
        <v>5</v>
      </c>
      <c r="G3502" s="9" t="s">
        <v>518</v>
      </c>
      <c r="H3502" s="9" t="s">
        <v>398</v>
      </c>
      <c r="I3502" s="9">
        <v>15</v>
      </c>
      <c r="J3502" s="9" t="s">
        <v>8</v>
      </c>
      <c r="L3502" s="9" t="s">
        <v>50</v>
      </c>
      <c r="M3502" s="9">
        <v>55980</v>
      </c>
      <c r="N3502" s="17" t="str">
        <f t="shared" si="343"/>
        <v>11_55-60</v>
      </c>
      <c r="O3502" s="17" t="str">
        <f t="shared" si="344"/>
        <v>5_50-60</v>
      </c>
      <c r="P3502" s="17" t="str">
        <f t="shared" si="345"/>
        <v>05_50-60</v>
      </c>
      <c r="Q3502" s="9" t="s">
        <v>1253</v>
      </c>
      <c r="R3502" s="9" t="s">
        <v>1137</v>
      </c>
      <c r="S3502" s="9">
        <f t="shared" si="341"/>
        <v>16234200</v>
      </c>
      <c r="T3502" s="9">
        <f t="shared" si="342"/>
        <v>220873</v>
      </c>
    </row>
    <row r="3503" spans="1:20" x14ac:dyDescent="0.25">
      <c r="A3503" s="9">
        <v>167</v>
      </c>
      <c r="B3503" s="9" t="s">
        <v>10</v>
      </c>
      <c r="C3503" s="9" t="s">
        <v>541</v>
      </c>
      <c r="D3503" s="9" t="s">
        <v>228</v>
      </c>
      <c r="E3503" s="9" t="s">
        <v>227</v>
      </c>
      <c r="F3503" s="9" t="s">
        <v>5</v>
      </c>
      <c r="G3503" s="9" t="s">
        <v>518</v>
      </c>
      <c r="H3503" s="9" t="s">
        <v>2</v>
      </c>
      <c r="I3503" s="9">
        <v>14</v>
      </c>
      <c r="J3503" s="9" t="s">
        <v>8</v>
      </c>
      <c r="L3503" s="9" t="s">
        <v>50</v>
      </c>
      <c r="M3503" s="9">
        <v>84135</v>
      </c>
      <c r="N3503" s="17" t="str">
        <f t="shared" si="343"/>
        <v>16_80-85</v>
      </c>
      <c r="O3503" s="17" t="str">
        <f t="shared" si="344"/>
        <v>8_80-90</v>
      </c>
      <c r="P3503" s="17" t="str">
        <f t="shared" si="345"/>
        <v>08_80&gt;</v>
      </c>
      <c r="Q3503" s="9" t="s">
        <v>1253</v>
      </c>
      <c r="R3503" s="9" t="s">
        <v>1137</v>
      </c>
      <c r="S3503" s="9">
        <f t="shared" si="341"/>
        <v>14050545</v>
      </c>
      <c r="T3503" s="9">
        <f t="shared" si="342"/>
        <v>191164</v>
      </c>
    </row>
    <row r="3504" spans="1:20" x14ac:dyDescent="0.25">
      <c r="A3504" s="9">
        <v>207</v>
      </c>
      <c r="B3504" s="9" t="s">
        <v>10</v>
      </c>
      <c r="C3504" s="9" t="s">
        <v>304</v>
      </c>
      <c r="D3504" s="9" t="s">
        <v>228</v>
      </c>
      <c r="E3504" s="9" t="s">
        <v>227</v>
      </c>
      <c r="F3504" s="9" t="s">
        <v>5</v>
      </c>
      <c r="G3504" s="9" t="s">
        <v>169</v>
      </c>
      <c r="H3504" s="9" t="s">
        <v>2</v>
      </c>
      <c r="I3504" s="9">
        <v>14</v>
      </c>
      <c r="J3504" s="9" t="s">
        <v>8</v>
      </c>
      <c r="L3504" s="9" t="s">
        <v>50</v>
      </c>
      <c r="M3504" s="9">
        <v>93501</v>
      </c>
      <c r="N3504" s="17" t="str">
        <f t="shared" si="343"/>
        <v>18_90-95</v>
      </c>
      <c r="O3504" s="17" t="str">
        <f t="shared" si="344"/>
        <v>9_90-100</v>
      </c>
      <c r="P3504" s="17" t="str">
        <f t="shared" si="345"/>
        <v>08_80&gt;</v>
      </c>
      <c r="Q3504" s="9" t="s">
        <v>1253</v>
      </c>
      <c r="R3504" s="9" t="s">
        <v>1137</v>
      </c>
      <c r="S3504" s="9">
        <f t="shared" si="341"/>
        <v>19354707</v>
      </c>
      <c r="T3504" s="9">
        <f t="shared" si="342"/>
        <v>263329</v>
      </c>
    </row>
    <row r="3505" spans="1:20" x14ac:dyDescent="0.25">
      <c r="A3505" s="9">
        <v>556</v>
      </c>
      <c r="B3505" s="9" t="s">
        <v>10</v>
      </c>
      <c r="C3505" s="9" t="s">
        <v>670</v>
      </c>
      <c r="D3505" s="9" t="s">
        <v>228</v>
      </c>
      <c r="E3505" s="9" t="s">
        <v>227</v>
      </c>
      <c r="F3505" s="9" t="s">
        <v>5</v>
      </c>
      <c r="G3505" s="9" t="s">
        <v>169</v>
      </c>
      <c r="H3505" s="9" t="s">
        <v>2</v>
      </c>
      <c r="I3505" s="9">
        <v>14</v>
      </c>
      <c r="J3505" s="9" t="s">
        <v>8</v>
      </c>
      <c r="L3505" s="9" t="s">
        <v>50</v>
      </c>
      <c r="M3505" s="9">
        <v>53193</v>
      </c>
      <c r="N3505" s="17" t="str">
        <f t="shared" si="343"/>
        <v>10_50-55</v>
      </c>
      <c r="O3505" s="17" t="str">
        <f t="shared" si="344"/>
        <v>5_50-60</v>
      </c>
      <c r="P3505" s="17" t="str">
        <f t="shared" si="345"/>
        <v>05_50-60</v>
      </c>
      <c r="Q3505" s="9" t="s">
        <v>1253</v>
      </c>
      <c r="R3505" s="9" t="s">
        <v>1137</v>
      </c>
      <c r="S3505" s="9">
        <f t="shared" si="341"/>
        <v>29575308</v>
      </c>
      <c r="T3505" s="9">
        <f t="shared" si="342"/>
        <v>402385</v>
      </c>
    </row>
    <row r="3506" spans="1:20" x14ac:dyDescent="0.25">
      <c r="A3506" s="9">
        <v>234</v>
      </c>
      <c r="B3506" s="9" t="s">
        <v>10</v>
      </c>
      <c r="C3506" s="9" t="s">
        <v>1155</v>
      </c>
      <c r="D3506" s="9" t="s">
        <v>224</v>
      </c>
      <c r="E3506" s="9" t="s">
        <v>227</v>
      </c>
      <c r="F3506" s="9" t="s">
        <v>1</v>
      </c>
      <c r="G3506" s="9" t="s">
        <v>97</v>
      </c>
      <c r="H3506" s="9" t="s">
        <v>2</v>
      </c>
      <c r="I3506" s="9">
        <v>15</v>
      </c>
      <c r="J3506" s="9" t="s">
        <v>8</v>
      </c>
      <c r="L3506" s="9" t="s">
        <v>50</v>
      </c>
      <c r="M3506" s="9">
        <v>38007</v>
      </c>
      <c r="N3506" s="17" t="str">
        <f t="shared" si="343"/>
        <v>7_35-40</v>
      </c>
      <c r="O3506" s="17" t="str">
        <f t="shared" si="344"/>
        <v>3_30-40</v>
      </c>
      <c r="P3506" s="17" t="str">
        <f t="shared" si="345"/>
        <v>03_30-40</v>
      </c>
      <c r="Q3506" s="9" t="s">
        <v>1253</v>
      </c>
      <c r="R3506" s="9" t="s">
        <v>1137</v>
      </c>
      <c r="S3506" s="9">
        <f t="shared" si="341"/>
        <v>8893638</v>
      </c>
      <c r="T3506" s="9">
        <f t="shared" si="342"/>
        <v>121002</v>
      </c>
    </row>
    <row r="3507" spans="1:20" x14ac:dyDescent="0.25">
      <c r="A3507" s="9">
        <v>49</v>
      </c>
      <c r="B3507" s="9" t="s">
        <v>10</v>
      </c>
      <c r="C3507" s="9" t="s">
        <v>671</v>
      </c>
      <c r="D3507" s="9" t="s">
        <v>228</v>
      </c>
      <c r="E3507" s="9" t="s">
        <v>223</v>
      </c>
      <c r="F3507" s="9" t="s">
        <v>1</v>
      </c>
      <c r="G3507" s="9" t="s">
        <v>661</v>
      </c>
      <c r="H3507" s="9" t="s">
        <v>972</v>
      </c>
      <c r="I3507" s="9">
        <v>13</v>
      </c>
      <c r="J3507" s="9" t="s">
        <v>179</v>
      </c>
      <c r="K3507" s="9" t="s">
        <v>7</v>
      </c>
      <c r="L3507" s="9" t="s">
        <v>50</v>
      </c>
      <c r="M3507" s="9">
        <v>190592</v>
      </c>
      <c r="N3507" s="17" t="str">
        <f t="shared" si="343"/>
        <v>38_190-195</v>
      </c>
      <c r="O3507" s="17" t="str">
        <f t="shared" si="344"/>
        <v>19_190-200</v>
      </c>
      <c r="P3507" s="17" t="str">
        <f t="shared" si="345"/>
        <v>08_80&gt;</v>
      </c>
      <c r="Q3507" s="9" t="s">
        <v>1253</v>
      </c>
      <c r="R3507" s="9" t="s">
        <v>1137</v>
      </c>
      <c r="S3507" s="9">
        <f t="shared" si="341"/>
        <v>9339008</v>
      </c>
      <c r="T3507" s="9">
        <f t="shared" si="342"/>
        <v>127061</v>
      </c>
    </row>
    <row r="3508" spans="1:20" x14ac:dyDescent="0.25">
      <c r="A3508" s="9">
        <v>169</v>
      </c>
      <c r="B3508" s="9" t="s">
        <v>10</v>
      </c>
      <c r="C3508" s="9" t="s">
        <v>1156</v>
      </c>
      <c r="D3508" s="9" t="s">
        <v>229</v>
      </c>
      <c r="E3508" s="9" t="s">
        <v>227</v>
      </c>
      <c r="F3508" s="9" t="s">
        <v>5</v>
      </c>
      <c r="G3508" s="9" t="s">
        <v>798</v>
      </c>
      <c r="H3508" s="9" t="s">
        <v>2</v>
      </c>
      <c r="I3508" s="9">
        <v>11</v>
      </c>
      <c r="J3508" s="9" t="s">
        <v>1087</v>
      </c>
      <c r="L3508" s="9" t="s">
        <v>46</v>
      </c>
      <c r="M3508" s="9">
        <v>25680</v>
      </c>
      <c r="N3508" s="17" t="str">
        <f t="shared" si="343"/>
        <v>5_25-30</v>
      </c>
      <c r="O3508" s="17" t="str">
        <f t="shared" si="344"/>
        <v>2_20-30</v>
      </c>
      <c r="P3508" s="17" t="str">
        <f t="shared" si="345"/>
        <v>02_20-30</v>
      </c>
      <c r="Q3508" s="9" t="s">
        <v>1253</v>
      </c>
      <c r="R3508" s="9" t="s">
        <v>1137</v>
      </c>
      <c r="S3508" s="9">
        <f t="shared" si="341"/>
        <v>4339920</v>
      </c>
      <c r="T3508" s="9">
        <f t="shared" si="342"/>
        <v>59047</v>
      </c>
    </row>
    <row r="3509" spans="1:20" x14ac:dyDescent="0.25">
      <c r="A3509" s="9">
        <v>295</v>
      </c>
      <c r="B3509" s="9" t="s">
        <v>10</v>
      </c>
      <c r="C3509" s="9" t="s">
        <v>1086</v>
      </c>
      <c r="D3509" s="9" t="s">
        <v>229</v>
      </c>
      <c r="E3509" s="9" t="s">
        <v>227</v>
      </c>
      <c r="F3509" s="9" t="s">
        <v>5</v>
      </c>
      <c r="G3509" s="9" t="s">
        <v>798</v>
      </c>
      <c r="H3509" s="9" t="s">
        <v>2</v>
      </c>
      <c r="I3509" s="9">
        <v>11</v>
      </c>
      <c r="J3509" s="9" t="s">
        <v>1087</v>
      </c>
      <c r="K3509" s="9" t="s">
        <v>7</v>
      </c>
      <c r="L3509" s="9" t="s">
        <v>46</v>
      </c>
      <c r="M3509" s="9">
        <v>38720</v>
      </c>
      <c r="N3509" s="17" t="str">
        <f t="shared" si="343"/>
        <v>7_35-40</v>
      </c>
      <c r="O3509" s="17" t="str">
        <f t="shared" si="344"/>
        <v>3_30-40</v>
      </c>
      <c r="P3509" s="17" t="str">
        <f t="shared" si="345"/>
        <v>03_30-40</v>
      </c>
      <c r="Q3509" s="9" t="s">
        <v>1253</v>
      </c>
      <c r="R3509" s="9" t="s">
        <v>1137</v>
      </c>
      <c r="S3509" s="9">
        <f t="shared" si="341"/>
        <v>11422400</v>
      </c>
      <c r="T3509" s="9">
        <f t="shared" si="342"/>
        <v>155407</v>
      </c>
    </row>
    <row r="3510" spans="1:20" x14ac:dyDescent="0.25">
      <c r="A3510" s="9">
        <v>216</v>
      </c>
      <c r="B3510" s="9" t="s">
        <v>10</v>
      </c>
      <c r="C3510" s="9" t="s">
        <v>1088</v>
      </c>
      <c r="D3510" s="9" t="s">
        <v>225</v>
      </c>
      <c r="E3510" s="9" t="s">
        <v>223</v>
      </c>
      <c r="F3510" s="9" t="s">
        <v>5</v>
      </c>
      <c r="G3510" s="9" t="s">
        <v>657</v>
      </c>
      <c r="H3510" s="9" t="s">
        <v>1089</v>
      </c>
      <c r="I3510" s="9">
        <v>16</v>
      </c>
      <c r="J3510" s="9" t="s">
        <v>43</v>
      </c>
      <c r="L3510" s="9" t="s">
        <v>50</v>
      </c>
      <c r="M3510" s="9">
        <v>155922</v>
      </c>
      <c r="N3510" s="17" t="str">
        <f t="shared" si="343"/>
        <v>31_155-160</v>
      </c>
      <c r="O3510" s="17" t="str">
        <f t="shared" si="344"/>
        <v>15_150-160</v>
      </c>
      <c r="P3510" s="17" t="str">
        <f t="shared" si="345"/>
        <v>08_80&gt;</v>
      </c>
      <c r="Q3510" s="9" t="s">
        <v>1253</v>
      </c>
      <c r="R3510" s="9" t="s">
        <v>1137</v>
      </c>
      <c r="S3510" s="9">
        <f t="shared" si="341"/>
        <v>33679152</v>
      </c>
      <c r="T3510" s="9">
        <f t="shared" si="342"/>
        <v>458220</v>
      </c>
    </row>
    <row r="3511" spans="1:20" x14ac:dyDescent="0.25">
      <c r="A3511" s="9">
        <v>245</v>
      </c>
      <c r="B3511" s="9" t="s">
        <v>10</v>
      </c>
      <c r="C3511" s="9" t="s">
        <v>1010</v>
      </c>
      <c r="D3511" s="9" t="s">
        <v>225</v>
      </c>
      <c r="E3511" s="9" t="s">
        <v>223</v>
      </c>
      <c r="F3511" s="9" t="s">
        <v>5</v>
      </c>
      <c r="G3511" s="9" t="s">
        <v>657</v>
      </c>
      <c r="H3511" s="9" t="s">
        <v>1011</v>
      </c>
      <c r="I3511" s="9">
        <v>15</v>
      </c>
      <c r="J3511" s="9" t="s">
        <v>8</v>
      </c>
      <c r="L3511" s="9" t="s">
        <v>50</v>
      </c>
      <c r="M3511" s="9">
        <v>86781</v>
      </c>
      <c r="N3511" s="17" t="str">
        <f t="shared" si="343"/>
        <v>17_85-90</v>
      </c>
      <c r="O3511" s="17" t="str">
        <f t="shared" si="344"/>
        <v>8_80-90</v>
      </c>
      <c r="P3511" s="17" t="str">
        <f t="shared" si="345"/>
        <v>08_80&gt;</v>
      </c>
      <c r="Q3511" s="9" t="s">
        <v>1253</v>
      </c>
      <c r="R3511" s="9" t="s">
        <v>1137</v>
      </c>
      <c r="S3511" s="9">
        <f t="shared" si="341"/>
        <v>21261345</v>
      </c>
      <c r="T3511" s="9">
        <f t="shared" si="342"/>
        <v>289270</v>
      </c>
    </row>
    <row r="3512" spans="1:20" x14ac:dyDescent="0.25">
      <c r="A3512" s="9">
        <v>976</v>
      </c>
      <c r="B3512" s="9" t="s">
        <v>10</v>
      </c>
      <c r="C3512" s="9" t="s">
        <v>1012</v>
      </c>
      <c r="D3512" s="9" t="s">
        <v>225</v>
      </c>
      <c r="E3512" s="9" t="s">
        <v>223</v>
      </c>
      <c r="F3512" s="9" t="s">
        <v>5</v>
      </c>
      <c r="G3512" s="9" t="s">
        <v>657</v>
      </c>
      <c r="H3512" s="9" t="s">
        <v>1006</v>
      </c>
      <c r="I3512" s="9">
        <v>15</v>
      </c>
      <c r="J3512" s="9" t="s">
        <v>8</v>
      </c>
      <c r="L3512" s="9" t="s">
        <v>50</v>
      </c>
      <c r="M3512" s="9">
        <v>94631</v>
      </c>
      <c r="N3512" s="17" t="str">
        <f t="shared" si="343"/>
        <v>18_90-95</v>
      </c>
      <c r="O3512" s="17" t="str">
        <f t="shared" si="344"/>
        <v>9_90-100</v>
      </c>
      <c r="P3512" s="17" t="str">
        <f t="shared" si="345"/>
        <v>08_80&gt;</v>
      </c>
      <c r="Q3512" s="9" t="s">
        <v>1253</v>
      </c>
      <c r="R3512" s="9" t="s">
        <v>1137</v>
      </c>
      <c r="S3512" s="9">
        <f t="shared" si="341"/>
        <v>92359856</v>
      </c>
      <c r="T3512" s="9">
        <f t="shared" si="342"/>
        <v>1256597</v>
      </c>
    </row>
    <row r="3513" spans="1:20" x14ac:dyDescent="0.25">
      <c r="A3513" s="9">
        <v>520</v>
      </c>
      <c r="B3513" s="9" t="s">
        <v>10</v>
      </c>
      <c r="C3513" s="9" t="s">
        <v>1090</v>
      </c>
      <c r="D3513" s="9" t="s">
        <v>225</v>
      </c>
      <c r="E3513" s="9" t="s">
        <v>223</v>
      </c>
      <c r="F3513" s="9" t="s">
        <v>5</v>
      </c>
      <c r="G3513" s="9" t="s">
        <v>657</v>
      </c>
      <c r="H3513" s="9" t="s">
        <v>1091</v>
      </c>
      <c r="I3513" s="9">
        <v>17</v>
      </c>
      <c r="J3513" s="9" t="s">
        <v>8</v>
      </c>
      <c r="L3513" s="9" t="s">
        <v>50</v>
      </c>
      <c r="M3513" s="9">
        <v>89246</v>
      </c>
      <c r="N3513" s="17" t="str">
        <f t="shared" si="343"/>
        <v>17_85-90</v>
      </c>
      <c r="O3513" s="17" t="str">
        <f t="shared" si="344"/>
        <v>8_80-90</v>
      </c>
      <c r="P3513" s="17" t="str">
        <f t="shared" si="345"/>
        <v>08_80&gt;</v>
      </c>
      <c r="Q3513" s="9" t="s">
        <v>1253</v>
      </c>
      <c r="R3513" s="9" t="s">
        <v>1137</v>
      </c>
      <c r="S3513" s="9">
        <f t="shared" si="341"/>
        <v>46407920</v>
      </c>
      <c r="T3513" s="9">
        <f t="shared" si="342"/>
        <v>631400</v>
      </c>
    </row>
    <row r="3514" spans="1:20" x14ac:dyDescent="0.25">
      <c r="A3514" s="9">
        <v>35</v>
      </c>
      <c r="B3514" s="9" t="s">
        <v>10</v>
      </c>
      <c r="C3514" s="9" t="s">
        <v>820</v>
      </c>
      <c r="D3514" s="9" t="s">
        <v>228</v>
      </c>
      <c r="E3514" s="9" t="s">
        <v>223</v>
      </c>
      <c r="F3514" s="9" t="s">
        <v>5</v>
      </c>
      <c r="G3514" s="9" t="s">
        <v>76</v>
      </c>
      <c r="H3514" s="9" t="s">
        <v>2</v>
      </c>
      <c r="I3514" s="9">
        <v>14</v>
      </c>
      <c r="J3514" s="9" t="s">
        <v>8</v>
      </c>
      <c r="K3514" s="9" t="s">
        <v>7</v>
      </c>
      <c r="L3514" s="9" t="s">
        <v>46</v>
      </c>
      <c r="M3514" s="9">
        <v>35414</v>
      </c>
      <c r="N3514" s="17" t="str">
        <f t="shared" si="343"/>
        <v>7_35-40</v>
      </c>
      <c r="O3514" s="17" t="str">
        <f t="shared" si="344"/>
        <v>3_30-40</v>
      </c>
      <c r="P3514" s="17" t="str">
        <f t="shared" si="345"/>
        <v>03_30-40</v>
      </c>
      <c r="Q3514" s="9" t="s">
        <v>1253</v>
      </c>
      <c r="R3514" s="9" t="s">
        <v>1137</v>
      </c>
      <c r="S3514" s="9">
        <f t="shared" si="341"/>
        <v>1239490</v>
      </c>
      <c r="T3514" s="9">
        <f t="shared" si="342"/>
        <v>16864</v>
      </c>
    </row>
    <row r="3515" spans="1:20" x14ac:dyDescent="0.25">
      <c r="A3515" s="9">
        <v>46</v>
      </c>
      <c r="B3515" s="9" t="s">
        <v>10</v>
      </c>
      <c r="C3515" s="9" t="s">
        <v>673</v>
      </c>
      <c r="D3515" s="9" t="s">
        <v>228</v>
      </c>
      <c r="E3515" s="9" t="s">
        <v>223</v>
      </c>
      <c r="F3515" s="9" t="s">
        <v>5</v>
      </c>
      <c r="G3515" s="9" t="s">
        <v>518</v>
      </c>
      <c r="H3515" s="9" t="s">
        <v>646</v>
      </c>
      <c r="I3515" s="9">
        <v>14</v>
      </c>
      <c r="J3515" s="9" t="s">
        <v>8</v>
      </c>
      <c r="K3515" s="9" t="s">
        <v>7</v>
      </c>
      <c r="L3515" s="9" t="s">
        <v>50</v>
      </c>
      <c r="M3515" s="9">
        <v>61482</v>
      </c>
      <c r="N3515" s="17" t="str">
        <f t="shared" si="343"/>
        <v>12_60-65</v>
      </c>
      <c r="O3515" s="17" t="str">
        <f t="shared" si="344"/>
        <v>6_60-70</v>
      </c>
      <c r="P3515" s="17" t="str">
        <f t="shared" si="345"/>
        <v>06_60-70</v>
      </c>
      <c r="Q3515" s="9" t="s">
        <v>1253</v>
      </c>
      <c r="R3515" s="9" t="s">
        <v>1137</v>
      </c>
      <c r="S3515" s="9">
        <f t="shared" si="341"/>
        <v>2828172</v>
      </c>
      <c r="T3515" s="9">
        <f t="shared" si="342"/>
        <v>38479</v>
      </c>
    </row>
    <row r="3516" spans="1:20" x14ac:dyDescent="0.25">
      <c r="A3516" s="9">
        <v>2</v>
      </c>
      <c r="B3516" s="9" t="s">
        <v>10</v>
      </c>
      <c r="C3516" s="9" t="s">
        <v>674</v>
      </c>
      <c r="D3516" s="9" t="s">
        <v>228</v>
      </c>
      <c r="E3516" s="9" t="s">
        <v>223</v>
      </c>
      <c r="F3516" s="9" t="s">
        <v>5</v>
      </c>
      <c r="G3516" s="9" t="s">
        <v>182</v>
      </c>
      <c r="H3516" s="9" t="s">
        <v>2</v>
      </c>
      <c r="I3516" s="9">
        <v>14</v>
      </c>
      <c r="J3516" s="9" t="s">
        <v>8</v>
      </c>
      <c r="L3516" s="9" t="s">
        <v>50</v>
      </c>
      <c r="M3516" s="9">
        <v>49841</v>
      </c>
      <c r="N3516" s="17" t="str">
        <f t="shared" si="343"/>
        <v>9_45-50</v>
      </c>
      <c r="O3516" s="17" t="str">
        <f t="shared" si="344"/>
        <v>4_40-50</v>
      </c>
      <c r="P3516" s="17" t="str">
        <f t="shared" si="345"/>
        <v>04_40-50</v>
      </c>
      <c r="Q3516" s="9" t="s">
        <v>1253</v>
      </c>
      <c r="R3516" s="9" t="s">
        <v>1137</v>
      </c>
      <c r="S3516" s="9">
        <f t="shared" si="341"/>
        <v>99682</v>
      </c>
      <c r="T3516" s="9">
        <f t="shared" si="342"/>
        <v>1356</v>
      </c>
    </row>
    <row r="3517" spans="1:20" x14ac:dyDescent="0.25">
      <c r="A3517" s="9">
        <v>16</v>
      </c>
      <c r="B3517" s="9" t="s">
        <v>10</v>
      </c>
      <c r="C3517" s="9" t="s">
        <v>1092</v>
      </c>
      <c r="D3517" s="9" t="s">
        <v>228</v>
      </c>
      <c r="E3517" s="9" t="s">
        <v>223</v>
      </c>
      <c r="F3517" s="9" t="s">
        <v>1</v>
      </c>
      <c r="G3517" s="9" t="s">
        <v>303</v>
      </c>
      <c r="H3517" s="9" t="s">
        <v>2</v>
      </c>
      <c r="I3517" s="9">
        <v>14</v>
      </c>
      <c r="J3517" s="9" t="s">
        <v>8</v>
      </c>
      <c r="L3517" s="9" t="s">
        <v>50</v>
      </c>
      <c r="M3517" s="9">
        <v>44008</v>
      </c>
      <c r="N3517" s="17" t="str">
        <f t="shared" si="343"/>
        <v>8_40-45</v>
      </c>
      <c r="O3517" s="17" t="str">
        <f t="shared" si="344"/>
        <v>4_40-50</v>
      </c>
      <c r="P3517" s="17" t="str">
        <f t="shared" si="345"/>
        <v>04_40-50</v>
      </c>
      <c r="Q3517" s="9" t="s">
        <v>1253</v>
      </c>
      <c r="R3517" s="9" t="s">
        <v>1137</v>
      </c>
      <c r="S3517" s="9">
        <f t="shared" si="341"/>
        <v>704128</v>
      </c>
      <c r="T3517" s="9">
        <f t="shared" si="342"/>
        <v>9580</v>
      </c>
    </row>
    <row r="3518" spans="1:20" x14ac:dyDescent="0.25">
      <c r="A3518" s="9">
        <v>5</v>
      </c>
      <c r="B3518" s="9" t="s">
        <v>10</v>
      </c>
      <c r="C3518" s="9" t="s">
        <v>675</v>
      </c>
      <c r="D3518" s="9" t="s">
        <v>228</v>
      </c>
      <c r="E3518" s="9" t="s">
        <v>223</v>
      </c>
      <c r="F3518" s="9" t="s">
        <v>1</v>
      </c>
      <c r="G3518" s="9" t="s">
        <v>303</v>
      </c>
      <c r="H3518" s="9" t="s">
        <v>2</v>
      </c>
      <c r="I3518" s="9">
        <v>14</v>
      </c>
      <c r="J3518" s="9" t="s">
        <v>8</v>
      </c>
      <c r="L3518" s="9" t="s">
        <v>50</v>
      </c>
      <c r="M3518" s="9">
        <v>55430</v>
      </c>
      <c r="N3518" s="17" t="str">
        <f t="shared" si="343"/>
        <v>11_55-60</v>
      </c>
      <c r="O3518" s="17" t="str">
        <f t="shared" si="344"/>
        <v>5_50-60</v>
      </c>
      <c r="P3518" s="17" t="str">
        <f t="shared" si="345"/>
        <v>05_50-60</v>
      </c>
      <c r="Q3518" s="9" t="s">
        <v>1253</v>
      </c>
      <c r="R3518" s="9" t="s">
        <v>1137</v>
      </c>
      <c r="S3518" s="9">
        <f t="shared" si="341"/>
        <v>277150</v>
      </c>
      <c r="T3518" s="9">
        <f t="shared" si="342"/>
        <v>3771</v>
      </c>
    </row>
    <row r="3519" spans="1:20" x14ac:dyDescent="0.25">
      <c r="A3519" s="9">
        <v>958</v>
      </c>
      <c r="B3519" s="9" t="s">
        <v>10</v>
      </c>
      <c r="C3519" s="9" t="s">
        <v>676</v>
      </c>
      <c r="D3519" s="9" t="s">
        <v>224</v>
      </c>
      <c r="E3519" s="9" t="s">
        <v>223</v>
      </c>
      <c r="F3519" s="9" t="s">
        <v>1</v>
      </c>
      <c r="G3519" s="9" t="s">
        <v>303</v>
      </c>
      <c r="H3519" s="9" t="s">
        <v>2</v>
      </c>
      <c r="I3519" s="9">
        <v>15</v>
      </c>
      <c r="J3519" s="9" t="s">
        <v>8</v>
      </c>
      <c r="L3519" s="9" t="s">
        <v>50</v>
      </c>
      <c r="M3519" s="9">
        <v>50561</v>
      </c>
      <c r="N3519" s="17" t="str">
        <f t="shared" si="343"/>
        <v>10_50-55</v>
      </c>
      <c r="O3519" s="17" t="str">
        <f t="shared" si="344"/>
        <v>5_50-60</v>
      </c>
      <c r="P3519" s="17" t="str">
        <f t="shared" si="345"/>
        <v>05_50-60</v>
      </c>
      <c r="Q3519" s="9" t="s">
        <v>1253</v>
      </c>
      <c r="R3519" s="9" t="s">
        <v>1137</v>
      </c>
      <c r="S3519" s="9">
        <f t="shared" si="341"/>
        <v>48437438</v>
      </c>
      <c r="T3519" s="9">
        <f t="shared" si="342"/>
        <v>659013</v>
      </c>
    </row>
    <row r="3520" spans="1:20" x14ac:dyDescent="0.25">
      <c r="A3520" s="9">
        <v>341</v>
      </c>
      <c r="B3520" s="9" t="s">
        <v>10</v>
      </c>
      <c r="C3520" s="9" t="s">
        <v>1013</v>
      </c>
      <c r="D3520" s="9" t="s">
        <v>224</v>
      </c>
      <c r="E3520" s="9" t="s">
        <v>223</v>
      </c>
      <c r="F3520" s="9" t="s">
        <v>1</v>
      </c>
      <c r="G3520" s="9" t="s">
        <v>823</v>
      </c>
      <c r="H3520" s="9" t="s">
        <v>2</v>
      </c>
      <c r="I3520" s="9">
        <v>15</v>
      </c>
      <c r="J3520" s="9" t="s">
        <v>8</v>
      </c>
      <c r="L3520" s="9" t="s">
        <v>50</v>
      </c>
      <c r="M3520" s="9">
        <v>53579</v>
      </c>
      <c r="N3520" s="17" t="str">
        <f t="shared" si="343"/>
        <v>10_50-55</v>
      </c>
      <c r="O3520" s="17" t="str">
        <f t="shared" si="344"/>
        <v>5_50-60</v>
      </c>
      <c r="P3520" s="17" t="str">
        <f t="shared" si="345"/>
        <v>05_50-60</v>
      </c>
      <c r="Q3520" s="9" t="s">
        <v>1253</v>
      </c>
      <c r="R3520" s="9" t="s">
        <v>1137</v>
      </c>
      <c r="S3520" s="9">
        <f t="shared" si="341"/>
        <v>18270439</v>
      </c>
      <c r="T3520" s="9">
        <f t="shared" si="342"/>
        <v>248577</v>
      </c>
    </row>
    <row r="3521" spans="1:20" x14ac:dyDescent="0.25">
      <c r="A3521" s="9">
        <v>64</v>
      </c>
      <c r="B3521" s="9" t="s">
        <v>10</v>
      </c>
      <c r="C3521" s="9" t="s">
        <v>395</v>
      </c>
      <c r="D3521" s="9" t="s">
        <v>224</v>
      </c>
      <c r="E3521" s="9" t="s">
        <v>223</v>
      </c>
      <c r="F3521" s="9" t="s">
        <v>1</v>
      </c>
      <c r="G3521" s="9" t="s">
        <v>303</v>
      </c>
      <c r="H3521" s="9" t="s">
        <v>2</v>
      </c>
      <c r="I3521" s="9">
        <v>15</v>
      </c>
      <c r="J3521" s="9" t="s">
        <v>8</v>
      </c>
      <c r="L3521" s="9" t="s">
        <v>50</v>
      </c>
      <c r="M3521" s="9">
        <v>57336</v>
      </c>
      <c r="N3521" s="17" t="str">
        <f t="shared" si="343"/>
        <v>11_55-60</v>
      </c>
      <c r="O3521" s="17" t="str">
        <f t="shared" si="344"/>
        <v>5_50-60</v>
      </c>
      <c r="P3521" s="17" t="str">
        <f t="shared" si="345"/>
        <v>05_50-60</v>
      </c>
      <c r="Q3521" s="9" t="s">
        <v>1253</v>
      </c>
      <c r="R3521" s="9" t="s">
        <v>1137</v>
      </c>
      <c r="S3521" s="9">
        <f t="shared" si="341"/>
        <v>3669504</v>
      </c>
      <c r="T3521" s="9">
        <f t="shared" si="342"/>
        <v>49925</v>
      </c>
    </row>
    <row r="3522" spans="1:20" x14ac:dyDescent="0.25">
      <c r="A3522" s="9">
        <v>1375</v>
      </c>
      <c r="B3522" s="9" t="s">
        <v>10</v>
      </c>
      <c r="C3522" s="9" t="s">
        <v>678</v>
      </c>
      <c r="D3522" s="9" t="s">
        <v>222</v>
      </c>
      <c r="E3522" s="9" t="s">
        <v>223</v>
      </c>
      <c r="F3522" s="9" t="s">
        <v>5</v>
      </c>
      <c r="G3522" s="9" t="s">
        <v>518</v>
      </c>
      <c r="H3522" s="9" t="s">
        <v>1014</v>
      </c>
      <c r="I3522" s="9">
        <v>15</v>
      </c>
      <c r="J3522" s="9" t="s">
        <v>8</v>
      </c>
      <c r="L3522" s="9" t="s">
        <v>50</v>
      </c>
      <c r="M3522" s="9">
        <v>70227</v>
      </c>
      <c r="N3522" s="17" t="str">
        <f t="shared" si="343"/>
        <v>14_70-75</v>
      </c>
      <c r="O3522" s="17" t="str">
        <f t="shared" si="344"/>
        <v>7_70-80</v>
      </c>
      <c r="P3522" s="17" t="str">
        <f t="shared" si="345"/>
        <v>07_70-80</v>
      </c>
      <c r="Q3522" s="9" t="s">
        <v>1253</v>
      </c>
      <c r="R3522" s="9" t="s">
        <v>1137</v>
      </c>
      <c r="S3522" s="9">
        <f t="shared" si="341"/>
        <v>96562125</v>
      </c>
      <c r="T3522" s="9">
        <f t="shared" si="342"/>
        <v>1313770</v>
      </c>
    </row>
    <row r="3523" spans="1:20" x14ac:dyDescent="0.25">
      <c r="A3523" s="9">
        <v>127</v>
      </c>
      <c r="B3523" s="9" t="s">
        <v>10</v>
      </c>
      <c r="C3523" s="9" t="s">
        <v>1015</v>
      </c>
      <c r="D3523" s="9" t="s">
        <v>228</v>
      </c>
      <c r="E3523" s="9" t="s">
        <v>223</v>
      </c>
      <c r="F3523" s="9" t="s">
        <v>5</v>
      </c>
      <c r="G3523" s="9" t="s">
        <v>518</v>
      </c>
      <c r="H3523" s="9" t="s">
        <v>2</v>
      </c>
      <c r="I3523" s="9">
        <v>13</v>
      </c>
      <c r="J3523" s="9" t="s">
        <v>8</v>
      </c>
      <c r="L3523" s="9" t="s">
        <v>50</v>
      </c>
      <c r="M3523" s="9">
        <v>64060</v>
      </c>
      <c r="N3523" s="17" t="str">
        <f t="shared" si="343"/>
        <v>12_60-65</v>
      </c>
      <c r="O3523" s="17" t="str">
        <f t="shared" si="344"/>
        <v>6_60-70</v>
      </c>
      <c r="P3523" s="17" t="str">
        <f t="shared" si="345"/>
        <v>06_60-70</v>
      </c>
      <c r="Q3523" s="9" t="s">
        <v>1253</v>
      </c>
      <c r="R3523" s="9" t="s">
        <v>1137</v>
      </c>
      <c r="S3523" s="9">
        <f t="shared" ref="S3523:S3586" si="346">M3523*A3523</f>
        <v>8135620</v>
      </c>
      <c r="T3523" s="9">
        <f t="shared" si="342"/>
        <v>110689</v>
      </c>
    </row>
    <row r="3524" spans="1:20" x14ac:dyDescent="0.25">
      <c r="A3524" s="9">
        <v>2</v>
      </c>
      <c r="B3524" s="9" t="s">
        <v>10</v>
      </c>
      <c r="C3524" s="9" t="s">
        <v>679</v>
      </c>
      <c r="D3524" s="9" t="s">
        <v>228</v>
      </c>
      <c r="E3524" s="9" t="s">
        <v>223</v>
      </c>
      <c r="F3524" s="9" t="s">
        <v>5</v>
      </c>
      <c r="G3524" s="9" t="s">
        <v>518</v>
      </c>
      <c r="H3524" s="9" t="s">
        <v>2</v>
      </c>
      <c r="I3524" s="9">
        <v>14</v>
      </c>
      <c r="J3524" s="9" t="s">
        <v>8</v>
      </c>
      <c r="L3524" s="9" t="s">
        <v>50</v>
      </c>
      <c r="M3524" s="9">
        <v>68230</v>
      </c>
      <c r="N3524" s="17" t="str">
        <f t="shared" si="343"/>
        <v>13_65-70</v>
      </c>
      <c r="O3524" s="17" t="str">
        <f t="shared" si="344"/>
        <v>6_60-70</v>
      </c>
      <c r="P3524" s="17" t="str">
        <f t="shared" si="345"/>
        <v>06_60-70</v>
      </c>
      <c r="Q3524" s="9" t="s">
        <v>1253</v>
      </c>
      <c r="R3524" s="9" t="s">
        <v>1137</v>
      </c>
      <c r="S3524" s="9">
        <f t="shared" si="346"/>
        <v>136460</v>
      </c>
      <c r="T3524" s="9">
        <f t="shared" si="342"/>
        <v>1857</v>
      </c>
    </row>
    <row r="3525" spans="1:20" x14ac:dyDescent="0.25">
      <c r="A3525" s="9">
        <v>9</v>
      </c>
      <c r="B3525" s="9" t="s">
        <v>10</v>
      </c>
      <c r="C3525" s="9" t="s">
        <v>681</v>
      </c>
      <c r="D3525" s="9" t="s">
        <v>228</v>
      </c>
      <c r="E3525" s="9" t="s">
        <v>223</v>
      </c>
      <c r="F3525" s="9" t="s">
        <v>5</v>
      </c>
      <c r="G3525" s="9" t="s">
        <v>518</v>
      </c>
      <c r="H3525" s="9" t="s">
        <v>2</v>
      </c>
      <c r="I3525" s="9">
        <v>14</v>
      </c>
      <c r="J3525" s="9" t="s">
        <v>8</v>
      </c>
      <c r="L3525" s="9" t="s">
        <v>50</v>
      </c>
      <c r="M3525" s="9">
        <v>65492</v>
      </c>
      <c r="N3525" s="17" t="str">
        <f t="shared" si="343"/>
        <v>13_65-70</v>
      </c>
      <c r="O3525" s="17" t="str">
        <f t="shared" si="344"/>
        <v>6_60-70</v>
      </c>
      <c r="P3525" s="17" t="str">
        <f t="shared" si="345"/>
        <v>06_60-70</v>
      </c>
      <c r="Q3525" s="9" t="s">
        <v>1253</v>
      </c>
      <c r="R3525" s="9" t="s">
        <v>1137</v>
      </c>
      <c r="S3525" s="9">
        <f t="shared" si="346"/>
        <v>589428</v>
      </c>
      <c r="T3525" s="9">
        <f t="shared" si="342"/>
        <v>8019</v>
      </c>
    </row>
    <row r="3526" spans="1:20" x14ac:dyDescent="0.25">
      <c r="A3526" s="9">
        <v>58</v>
      </c>
      <c r="B3526" s="9" t="s">
        <v>10</v>
      </c>
      <c r="C3526" s="9" t="s">
        <v>682</v>
      </c>
      <c r="D3526" s="9" t="s">
        <v>222</v>
      </c>
      <c r="E3526" s="9" t="s">
        <v>223</v>
      </c>
      <c r="F3526" s="9" t="s">
        <v>1</v>
      </c>
      <c r="G3526" s="9" t="s">
        <v>97</v>
      </c>
      <c r="H3526" s="9" t="s">
        <v>129</v>
      </c>
      <c r="I3526" s="9">
        <v>15</v>
      </c>
      <c r="J3526" s="9" t="s">
        <v>4</v>
      </c>
      <c r="L3526" s="9" t="s">
        <v>50</v>
      </c>
      <c r="M3526" s="9">
        <v>39526</v>
      </c>
      <c r="N3526" s="17" t="str">
        <f t="shared" si="343"/>
        <v>7_35-40</v>
      </c>
      <c r="O3526" s="17" t="str">
        <f t="shared" si="344"/>
        <v>3_30-40</v>
      </c>
      <c r="P3526" s="17" t="str">
        <f t="shared" si="345"/>
        <v>03_30-40</v>
      </c>
      <c r="Q3526" s="9" t="s">
        <v>1253</v>
      </c>
      <c r="R3526" s="9" t="s">
        <v>1137</v>
      </c>
      <c r="S3526" s="9">
        <f t="shared" si="346"/>
        <v>2292508</v>
      </c>
      <c r="T3526" s="9">
        <f t="shared" si="342"/>
        <v>31191</v>
      </c>
    </row>
    <row r="3527" spans="1:20" x14ac:dyDescent="0.25">
      <c r="A3527" s="9">
        <v>281</v>
      </c>
      <c r="B3527" s="9" t="s">
        <v>10</v>
      </c>
      <c r="C3527" s="9" t="s">
        <v>683</v>
      </c>
      <c r="D3527" s="9" t="s">
        <v>222</v>
      </c>
      <c r="E3527" s="9" t="s">
        <v>223</v>
      </c>
      <c r="F3527" s="9" t="s">
        <v>5</v>
      </c>
      <c r="G3527" s="9" t="s">
        <v>182</v>
      </c>
      <c r="H3527" s="9" t="s">
        <v>337</v>
      </c>
      <c r="I3527" s="9">
        <v>15</v>
      </c>
      <c r="J3527" s="9" t="s">
        <v>8</v>
      </c>
      <c r="L3527" s="9" t="s">
        <v>50</v>
      </c>
      <c r="M3527" s="9">
        <v>54425</v>
      </c>
      <c r="N3527" s="17" t="str">
        <f t="shared" si="343"/>
        <v>10_50-55</v>
      </c>
      <c r="O3527" s="17" t="str">
        <f t="shared" si="344"/>
        <v>5_50-60</v>
      </c>
      <c r="P3527" s="17" t="str">
        <f t="shared" si="345"/>
        <v>05_50-60</v>
      </c>
      <c r="Q3527" s="9" t="s">
        <v>1253</v>
      </c>
      <c r="R3527" s="9" t="s">
        <v>1137</v>
      </c>
      <c r="S3527" s="9">
        <f t="shared" si="346"/>
        <v>15293425</v>
      </c>
      <c r="T3527" s="9">
        <f t="shared" ref="T3527:T3590" si="347">ROUND(S3527/73.5,0)</f>
        <v>208074</v>
      </c>
    </row>
    <row r="3528" spans="1:20" x14ac:dyDescent="0.25">
      <c r="A3528" s="9">
        <v>69</v>
      </c>
      <c r="B3528" s="9" t="s">
        <v>10</v>
      </c>
      <c r="C3528" s="9" t="s">
        <v>1157</v>
      </c>
      <c r="D3528" s="9" t="s">
        <v>224</v>
      </c>
      <c r="E3528" s="9" t="s">
        <v>223</v>
      </c>
      <c r="F3528" s="9" t="s">
        <v>5</v>
      </c>
      <c r="G3528" s="9" t="s">
        <v>1158</v>
      </c>
      <c r="H3528" s="9" t="s">
        <v>2</v>
      </c>
      <c r="I3528" s="9">
        <v>15</v>
      </c>
      <c r="J3528" s="9" t="s">
        <v>8</v>
      </c>
      <c r="L3528" s="9" t="s">
        <v>50</v>
      </c>
      <c r="M3528" s="9">
        <v>50113</v>
      </c>
      <c r="N3528" s="17" t="str">
        <f t="shared" si="343"/>
        <v>10_50-55</v>
      </c>
      <c r="O3528" s="17" t="str">
        <f t="shared" si="344"/>
        <v>5_50-60</v>
      </c>
      <c r="P3528" s="17" t="str">
        <f t="shared" si="345"/>
        <v>05_50-60</v>
      </c>
      <c r="Q3528" s="9" t="s">
        <v>1253</v>
      </c>
      <c r="R3528" s="9" t="s">
        <v>1137</v>
      </c>
      <c r="S3528" s="9">
        <f t="shared" si="346"/>
        <v>3457797</v>
      </c>
      <c r="T3528" s="9">
        <f t="shared" si="347"/>
        <v>47045</v>
      </c>
    </row>
    <row r="3529" spans="1:20" x14ac:dyDescent="0.25">
      <c r="A3529" s="9">
        <v>1846</v>
      </c>
      <c r="B3529" s="9" t="s">
        <v>10</v>
      </c>
      <c r="C3529" s="9" t="s">
        <v>684</v>
      </c>
      <c r="D3529" s="9" t="s">
        <v>224</v>
      </c>
      <c r="E3529" s="9" t="s">
        <v>223</v>
      </c>
      <c r="F3529" s="9" t="s">
        <v>5</v>
      </c>
      <c r="G3529" s="9" t="s">
        <v>76</v>
      </c>
      <c r="H3529" s="9" t="s">
        <v>2</v>
      </c>
      <c r="I3529" s="9">
        <v>15</v>
      </c>
      <c r="J3529" s="9" t="s">
        <v>8</v>
      </c>
      <c r="L3529" s="9" t="s">
        <v>46</v>
      </c>
      <c r="M3529" s="9">
        <v>33358</v>
      </c>
      <c r="N3529" s="17" t="str">
        <f t="shared" si="343"/>
        <v>6_30-35</v>
      </c>
      <c r="O3529" s="17" t="str">
        <f t="shared" si="344"/>
        <v>3_30-40</v>
      </c>
      <c r="P3529" s="17" t="str">
        <f t="shared" si="345"/>
        <v>03_30-40</v>
      </c>
      <c r="Q3529" s="9" t="s">
        <v>1253</v>
      </c>
      <c r="R3529" s="9" t="s">
        <v>1137</v>
      </c>
      <c r="S3529" s="9">
        <f t="shared" si="346"/>
        <v>61578868</v>
      </c>
      <c r="T3529" s="9">
        <f t="shared" si="347"/>
        <v>837808</v>
      </c>
    </row>
    <row r="3530" spans="1:20" x14ac:dyDescent="0.25">
      <c r="A3530" s="9">
        <v>2397</v>
      </c>
      <c r="B3530" s="9" t="s">
        <v>10</v>
      </c>
      <c r="C3530" s="9" t="s">
        <v>572</v>
      </c>
      <c r="D3530" s="9" t="s">
        <v>224</v>
      </c>
      <c r="E3530" s="9" t="s">
        <v>223</v>
      </c>
      <c r="F3530" s="9" t="s">
        <v>5</v>
      </c>
      <c r="G3530" s="9" t="s">
        <v>76</v>
      </c>
      <c r="H3530" s="9" t="s">
        <v>2</v>
      </c>
      <c r="I3530" s="9">
        <v>15</v>
      </c>
      <c r="J3530" s="9" t="s">
        <v>8</v>
      </c>
      <c r="L3530" s="9" t="s">
        <v>46</v>
      </c>
      <c r="M3530" s="9">
        <v>31672</v>
      </c>
      <c r="N3530" s="17" t="str">
        <f t="shared" si="343"/>
        <v>6_30-35</v>
      </c>
      <c r="O3530" s="17" t="str">
        <f t="shared" si="344"/>
        <v>3_30-40</v>
      </c>
      <c r="P3530" s="17" t="str">
        <f t="shared" si="345"/>
        <v>03_30-40</v>
      </c>
      <c r="Q3530" s="9" t="s">
        <v>1253</v>
      </c>
      <c r="R3530" s="9" t="s">
        <v>1137</v>
      </c>
      <c r="S3530" s="9">
        <f t="shared" si="346"/>
        <v>75917784</v>
      </c>
      <c r="T3530" s="9">
        <f t="shared" si="347"/>
        <v>1032895</v>
      </c>
    </row>
    <row r="3531" spans="1:20" x14ac:dyDescent="0.25">
      <c r="A3531" s="9">
        <v>346</v>
      </c>
      <c r="B3531" s="9" t="s">
        <v>10</v>
      </c>
      <c r="C3531" s="9" t="s">
        <v>209</v>
      </c>
      <c r="D3531" s="9" t="s">
        <v>224</v>
      </c>
      <c r="E3531" s="9" t="s">
        <v>223</v>
      </c>
      <c r="F3531" s="9" t="s">
        <v>1</v>
      </c>
      <c r="G3531" s="9" t="s">
        <v>59</v>
      </c>
      <c r="H3531" s="9" t="s">
        <v>2</v>
      </c>
      <c r="I3531" s="9">
        <v>17</v>
      </c>
      <c r="J3531" s="9" t="s">
        <v>8</v>
      </c>
      <c r="L3531" s="9" t="s">
        <v>50</v>
      </c>
      <c r="M3531" s="9">
        <v>32989</v>
      </c>
      <c r="N3531" s="17" t="str">
        <f t="shared" si="343"/>
        <v>6_30-35</v>
      </c>
      <c r="O3531" s="17" t="str">
        <f t="shared" si="344"/>
        <v>3_30-40</v>
      </c>
      <c r="P3531" s="17" t="str">
        <f t="shared" si="345"/>
        <v>03_30-40</v>
      </c>
      <c r="Q3531" s="9" t="s">
        <v>1253</v>
      </c>
      <c r="R3531" s="9" t="s">
        <v>1137</v>
      </c>
      <c r="S3531" s="9">
        <f t="shared" si="346"/>
        <v>11414194</v>
      </c>
      <c r="T3531" s="9">
        <f t="shared" si="347"/>
        <v>155295</v>
      </c>
    </row>
    <row r="3532" spans="1:20" x14ac:dyDescent="0.25">
      <c r="A3532" s="9">
        <v>782</v>
      </c>
      <c r="B3532" s="9" t="s">
        <v>10</v>
      </c>
      <c r="C3532" s="9" t="s">
        <v>686</v>
      </c>
      <c r="D3532" s="9" t="s">
        <v>222</v>
      </c>
      <c r="E3532" s="9" t="s">
        <v>223</v>
      </c>
      <c r="F3532" s="9" t="s">
        <v>1</v>
      </c>
      <c r="G3532" s="9" t="s">
        <v>97</v>
      </c>
      <c r="H3532" s="9" t="s">
        <v>687</v>
      </c>
      <c r="I3532" s="9">
        <v>17</v>
      </c>
      <c r="J3532" s="9" t="s">
        <v>12</v>
      </c>
      <c r="L3532" s="9" t="s">
        <v>50</v>
      </c>
      <c r="M3532" s="9">
        <v>49037</v>
      </c>
      <c r="N3532" s="17" t="str">
        <f t="shared" si="343"/>
        <v>9_45-50</v>
      </c>
      <c r="O3532" s="17" t="str">
        <f t="shared" si="344"/>
        <v>4_40-50</v>
      </c>
      <c r="P3532" s="17" t="str">
        <f t="shared" si="345"/>
        <v>04_40-50</v>
      </c>
      <c r="Q3532" s="9" t="s">
        <v>1253</v>
      </c>
      <c r="R3532" s="9" t="s">
        <v>1137</v>
      </c>
      <c r="S3532" s="9">
        <f t="shared" si="346"/>
        <v>38346934</v>
      </c>
      <c r="T3532" s="9">
        <f t="shared" si="347"/>
        <v>521727</v>
      </c>
    </row>
    <row r="3533" spans="1:20" x14ac:dyDescent="0.25">
      <c r="A3533" s="9">
        <v>784</v>
      </c>
      <c r="B3533" s="9" t="s">
        <v>10</v>
      </c>
      <c r="C3533" s="9" t="s">
        <v>901</v>
      </c>
      <c r="D3533" s="9" t="s">
        <v>222</v>
      </c>
      <c r="E3533" s="9" t="s">
        <v>223</v>
      </c>
      <c r="F3533" s="9" t="s">
        <v>5</v>
      </c>
      <c r="G3533" s="9" t="s">
        <v>93</v>
      </c>
      <c r="H3533" s="9" t="s">
        <v>70</v>
      </c>
      <c r="I3533" s="9">
        <v>17</v>
      </c>
      <c r="J3533" s="9" t="s">
        <v>6</v>
      </c>
      <c r="L3533" s="9" t="s">
        <v>50</v>
      </c>
      <c r="M3533" s="9">
        <v>57532</v>
      </c>
      <c r="N3533" s="17" t="str">
        <f t="shared" si="343"/>
        <v>11_55-60</v>
      </c>
      <c r="O3533" s="17" t="str">
        <f t="shared" si="344"/>
        <v>5_50-60</v>
      </c>
      <c r="P3533" s="17" t="str">
        <f t="shared" si="345"/>
        <v>05_50-60</v>
      </c>
      <c r="Q3533" s="9" t="s">
        <v>1253</v>
      </c>
      <c r="R3533" s="9" t="s">
        <v>1137</v>
      </c>
      <c r="S3533" s="9">
        <f t="shared" si="346"/>
        <v>45105088</v>
      </c>
      <c r="T3533" s="9">
        <f t="shared" si="347"/>
        <v>613675</v>
      </c>
    </row>
    <row r="3534" spans="1:20" x14ac:dyDescent="0.25">
      <c r="A3534" s="9">
        <v>1471</v>
      </c>
      <c r="B3534" s="9" t="s">
        <v>10</v>
      </c>
      <c r="C3534" s="9" t="s">
        <v>974</v>
      </c>
      <c r="D3534" s="9" t="s">
        <v>224</v>
      </c>
      <c r="E3534" s="9" t="s">
        <v>223</v>
      </c>
      <c r="F3534" s="9" t="s">
        <v>5</v>
      </c>
      <c r="G3534" s="9" t="s">
        <v>182</v>
      </c>
      <c r="H3534" s="9" t="s">
        <v>2</v>
      </c>
      <c r="I3534" s="9">
        <v>17</v>
      </c>
      <c r="J3534" s="9" t="s">
        <v>8</v>
      </c>
      <c r="L3534" s="9" t="s">
        <v>50</v>
      </c>
      <c r="M3534" s="9">
        <v>47992</v>
      </c>
      <c r="N3534" s="17" t="str">
        <f t="shared" si="343"/>
        <v>9_45-50</v>
      </c>
      <c r="O3534" s="17" t="str">
        <f t="shared" si="344"/>
        <v>4_40-50</v>
      </c>
      <c r="P3534" s="17" t="str">
        <f t="shared" si="345"/>
        <v>04_40-50</v>
      </c>
      <c r="Q3534" s="9" t="s">
        <v>1253</v>
      </c>
      <c r="R3534" s="9" t="s">
        <v>1137</v>
      </c>
      <c r="S3534" s="9">
        <f t="shared" si="346"/>
        <v>70596232</v>
      </c>
      <c r="T3534" s="9">
        <f t="shared" si="347"/>
        <v>960493</v>
      </c>
    </row>
    <row r="3535" spans="1:20" x14ac:dyDescent="0.25">
      <c r="A3535" s="9">
        <v>11</v>
      </c>
      <c r="B3535" s="9" t="s">
        <v>10</v>
      </c>
      <c r="C3535" s="9" t="s">
        <v>1159</v>
      </c>
      <c r="D3535" s="9" t="s">
        <v>228</v>
      </c>
      <c r="E3535" s="9" t="s">
        <v>223</v>
      </c>
      <c r="F3535" s="9" t="s">
        <v>5</v>
      </c>
      <c r="G3535" s="9" t="s">
        <v>518</v>
      </c>
      <c r="H3535" s="9" t="s">
        <v>2</v>
      </c>
      <c r="I3535" s="9">
        <v>14</v>
      </c>
      <c r="J3535" s="9" t="s">
        <v>8</v>
      </c>
      <c r="L3535" s="9" t="s">
        <v>50</v>
      </c>
      <c r="M3535" s="9">
        <v>87800</v>
      </c>
      <c r="N3535" s="17" t="str">
        <f t="shared" si="343"/>
        <v>17_85-90</v>
      </c>
      <c r="O3535" s="17" t="str">
        <f t="shared" si="344"/>
        <v>8_80-90</v>
      </c>
      <c r="P3535" s="17" t="str">
        <f t="shared" si="345"/>
        <v>08_80&gt;</v>
      </c>
      <c r="Q3535" s="9" t="s">
        <v>1253</v>
      </c>
      <c r="R3535" s="9" t="s">
        <v>1137</v>
      </c>
      <c r="S3535" s="9">
        <f t="shared" si="346"/>
        <v>965800</v>
      </c>
      <c r="T3535" s="9">
        <f t="shared" si="347"/>
        <v>13140</v>
      </c>
    </row>
    <row r="3536" spans="1:20" x14ac:dyDescent="0.25">
      <c r="A3536" s="9">
        <v>33</v>
      </c>
      <c r="B3536" s="9" t="s">
        <v>10</v>
      </c>
      <c r="C3536" s="9" t="s">
        <v>612</v>
      </c>
      <c r="D3536" s="9" t="s">
        <v>228</v>
      </c>
      <c r="E3536" s="9" t="s">
        <v>223</v>
      </c>
      <c r="F3536" s="9" t="s">
        <v>5</v>
      </c>
      <c r="G3536" s="9" t="s">
        <v>518</v>
      </c>
      <c r="H3536" s="9" t="s">
        <v>555</v>
      </c>
      <c r="I3536" s="9">
        <v>14</v>
      </c>
      <c r="J3536" s="9" t="s">
        <v>180</v>
      </c>
      <c r="K3536" s="9" t="s">
        <v>7</v>
      </c>
      <c r="L3536" s="9" t="s">
        <v>50</v>
      </c>
      <c r="M3536" s="9">
        <v>114990</v>
      </c>
      <c r="N3536" s="17" t="str">
        <f t="shared" si="343"/>
        <v>22_110-115</v>
      </c>
      <c r="O3536" s="17" t="str">
        <f t="shared" si="344"/>
        <v>11_110-120</v>
      </c>
      <c r="P3536" s="17" t="str">
        <f t="shared" si="345"/>
        <v>08_80&gt;</v>
      </c>
      <c r="Q3536" s="9" t="s">
        <v>1253</v>
      </c>
      <c r="R3536" s="9" t="s">
        <v>1137</v>
      </c>
      <c r="S3536" s="9">
        <f t="shared" si="346"/>
        <v>3794670</v>
      </c>
      <c r="T3536" s="9">
        <f t="shared" si="347"/>
        <v>51628</v>
      </c>
    </row>
    <row r="3537" spans="1:20" x14ac:dyDescent="0.25">
      <c r="A3537" s="9">
        <v>46</v>
      </c>
      <c r="B3537" s="9" t="s">
        <v>10</v>
      </c>
      <c r="C3537" s="9" t="s">
        <v>542</v>
      </c>
      <c r="D3537" s="9" t="s">
        <v>228</v>
      </c>
      <c r="E3537" s="9" t="s">
        <v>223</v>
      </c>
      <c r="F3537" s="9" t="s">
        <v>5</v>
      </c>
      <c r="G3537" s="9" t="s">
        <v>518</v>
      </c>
      <c r="H3537" s="9" t="s">
        <v>2</v>
      </c>
      <c r="I3537" s="9">
        <v>13</v>
      </c>
      <c r="J3537" s="9" t="s">
        <v>543</v>
      </c>
      <c r="K3537" s="9" t="s">
        <v>7</v>
      </c>
      <c r="L3537" s="9" t="s">
        <v>50</v>
      </c>
      <c r="M3537" s="9">
        <v>71200</v>
      </c>
      <c r="N3537" s="17" t="str">
        <f t="shared" si="343"/>
        <v>14_70-75</v>
      </c>
      <c r="O3537" s="17" t="str">
        <f t="shared" si="344"/>
        <v>7_70-80</v>
      </c>
      <c r="P3537" s="17" t="str">
        <f t="shared" si="345"/>
        <v>07_70-80</v>
      </c>
      <c r="Q3537" s="9" t="s">
        <v>1253</v>
      </c>
      <c r="R3537" s="9" t="s">
        <v>1137</v>
      </c>
      <c r="S3537" s="9">
        <f t="shared" si="346"/>
        <v>3275200</v>
      </c>
      <c r="T3537" s="9">
        <f t="shared" si="347"/>
        <v>44561</v>
      </c>
    </row>
    <row r="3538" spans="1:20" x14ac:dyDescent="0.25">
      <c r="A3538" s="9">
        <v>46</v>
      </c>
      <c r="B3538" s="9" t="s">
        <v>10</v>
      </c>
      <c r="C3538" s="9" t="s">
        <v>544</v>
      </c>
      <c r="D3538" s="9" t="s">
        <v>228</v>
      </c>
      <c r="E3538" s="9" t="s">
        <v>223</v>
      </c>
      <c r="F3538" s="9" t="s">
        <v>5</v>
      </c>
      <c r="G3538" s="9" t="s">
        <v>518</v>
      </c>
      <c r="H3538" s="9" t="s">
        <v>2</v>
      </c>
      <c r="I3538" s="9">
        <v>13</v>
      </c>
      <c r="J3538" s="9" t="s">
        <v>8</v>
      </c>
      <c r="K3538" s="9" t="s">
        <v>7</v>
      </c>
      <c r="L3538" s="9" t="s">
        <v>50</v>
      </c>
      <c r="M3538" s="9">
        <v>89990</v>
      </c>
      <c r="N3538" s="17" t="str">
        <f t="shared" si="343"/>
        <v>17_85-90</v>
      </c>
      <c r="O3538" s="17" t="str">
        <f t="shared" si="344"/>
        <v>8_80-90</v>
      </c>
      <c r="P3538" s="17" t="str">
        <f t="shared" si="345"/>
        <v>08_80&gt;</v>
      </c>
      <c r="Q3538" s="9" t="s">
        <v>1253</v>
      </c>
      <c r="R3538" s="9" t="s">
        <v>1137</v>
      </c>
      <c r="S3538" s="9">
        <f t="shared" si="346"/>
        <v>4139540</v>
      </c>
      <c r="T3538" s="9">
        <f t="shared" si="347"/>
        <v>56320</v>
      </c>
    </row>
    <row r="3539" spans="1:20" x14ac:dyDescent="0.25">
      <c r="A3539" s="9">
        <v>44</v>
      </c>
      <c r="B3539" s="9" t="s">
        <v>10</v>
      </c>
      <c r="C3539" s="9" t="s">
        <v>975</v>
      </c>
      <c r="D3539" s="9" t="s">
        <v>225</v>
      </c>
      <c r="E3539" s="9" t="s">
        <v>223</v>
      </c>
      <c r="F3539" s="9" t="s">
        <v>5</v>
      </c>
      <c r="G3539" s="9" t="s">
        <v>350</v>
      </c>
      <c r="H3539" s="9" t="s">
        <v>658</v>
      </c>
      <c r="I3539" s="9">
        <v>15</v>
      </c>
      <c r="J3539" s="9" t="s">
        <v>689</v>
      </c>
      <c r="L3539" s="9" t="s">
        <v>50</v>
      </c>
      <c r="M3539" s="9">
        <v>241329</v>
      </c>
      <c r="N3539" s="17" t="str">
        <f t="shared" si="343"/>
        <v>48_240-245</v>
      </c>
      <c r="O3539" s="17" t="str">
        <f t="shared" si="344"/>
        <v>24_240-250</v>
      </c>
      <c r="P3539" s="17" t="str">
        <f t="shared" si="345"/>
        <v>08_80&gt;</v>
      </c>
      <c r="Q3539" s="9" t="s">
        <v>1253</v>
      </c>
      <c r="R3539" s="9" t="s">
        <v>1137</v>
      </c>
      <c r="S3539" s="9">
        <f t="shared" si="346"/>
        <v>10618476</v>
      </c>
      <c r="T3539" s="9">
        <f t="shared" si="347"/>
        <v>144469</v>
      </c>
    </row>
    <row r="3540" spans="1:20" x14ac:dyDescent="0.25">
      <c r="A3540" s="9">
        <v>18</v>
      </c>
      <c r="B3540" s="9" t="s">
        <v>10</v>
      </c>
      <c r="C3540" s="9" t="s">
        <v>1016</v>
      </c>
      <c r="D3540" s="9" t="s">
        <v>228</v>
      </c>
      <c r="E3540" s="9" t="s">
        <v>223</v>
      </c>
      <c r="F3540" s="9" t="s">
        <v>1</v>
      </c>
      <c r="G3540" s="9" t="s">
        <v>303</v>
      </c>
      <c r="H3540" s="9" t="s">
        <v>398</v>
      </c>
      <c r="I3540" s="9">
        <v>14</v>
      </c>
      <c r="J3540" s="9" t="s">
        <v>8</v>
      </c>
      <c r="L3540" s="9" t="s">
        <v>50</v>
      </c>
      <c r="M3540" s="9">
        <v>66790</v>
      </c>
      <c r="N3540" s="17" t="str">
        <f t="shared" si="343"/>
        <v>13_65-70</v>
      </c>
      <c r="O3540" s="17" t="str">
        <f t="shared" si="344"/>
        <v>6_60-70</v>
      </c>
      <c r="P3540" s="17" t="str">
        <f t="shared" si="345"/>
        <v>06_60-70</v>
      </c>
      <c r="Q3540" s="9" t="s">
        <v>1253</v>
      </c>
      <c r="R3540" s="9" t="s">
        <v>1137</v>
      </c>
      <c r="S3540" s="9">
        <f t="shared" si="346"/>
        <v>1202220</v>
      </c>
      <c r="T3540" s="9">
        <f t="shared" si="347"/>
        <v>16357</v>
      </c>
    </row>
    <row r="3541" spans="1:20" x14ac:dyDescent="0.25">
      <c r="A3541" s="9">
        <v>576</v>
      </c>
      <c r="B3541" s="9" t="s">
        <v>10</v>
      </c>
      <c r="C3541" s="9" t="s">
        <v>546</v>
      </c>
      <c r="D3541" s="9" t="s">
        <v>228</v>
      </c>
      <c r="E3541" s="9" t="s">
        <v>223</v>
      </c>
      <c r="F3541" s="9" t="s">
        <v>5</v>
      </c>
      <c r="G3541" s="9" t="s">
        <v>518</v>
      </c>
      <c r="H3541" s="9" t="s">
        <v>2</v>
      </c>
      <c r="I3541" s="9">
        <v>13</v>
      </c>
      <c r="J3541" s="9" t="s">
        <v>8</v>
      </c>
      <c r="L3541" s="9" t="s">
        <v>50</v>
      </c>
      <c r="M3541" s="9">
        <v>70535</v>
      </c>
      <c r="N3541" s="17" t="str">
        <f t="shared" si="343"/>
        <v>14_70-75</v>
      </c>
      <c r="O3541" s="17" t="str">
        <f t="shared" si="344"/>
        <v>7_70-80</v>
      </c>
      <c r="P3541" s="17" t="str">
        <f t="shared" si="345"/>
        <v>07_70-80</v>
      </c>
      <c r="Q3541" s="9" t="s">
        <v>1253</v>
      </c>
      <c r="R3541" s="9" t="s">
        <v>1137</v>
      </c>
      <c r="S3541" s="9">
        <f t="shared" si="346"/>
        <v>40628160</v>
      </c>
      <c r="T3541" s="9">
        <f t="shared" si="347"/>
        <v>552764</v>
      </c>
    </row>
    <row r="3542" spans="1:20" x14ac:dyDescent="0.25">
      <c r="A3542" s="9">
        <v>406</v>
      </c>
      <c r="B3542" s="9" t="s">
        <v>10</v>
      </c>
      <c r="C3542" s="9" t="s">
        <v>517</v>
      </c>
      <c r="D3542" s="9" t="s">
        <v>228</v>
      </c>
      <c r="E3542" s="9" t="s">
        <v>223</v>
      </c>
      <c r="F3542" s="9" t="s">
        <v>5</v>
      </c>
      <c r="G3542" s="9" t="s">
        <v>518</v>
      </c>
      <c r="H3542" s="9" t="s">
        <v>2</v>
      </c>
      <c r="I3542" s="9">
        <v>14</v>
      </c>
      <c r="J3542" s="9" t="s">
        <v>8</v>
      </c>
      <c r="L3542" s="9" t="s">
        <v>50</v>
      </c>
      <c r="M3542" s="9">
        <v>78476</v>
      </c>
      <c r="N3542" s="17" t="str">
        <f t="shared" si="343"/>
        <v>15_75-80</v>
      </c>
      <c r="O3542" s="17" t="str">
        <f t="shared" si="344"/>
        <v>7_70-80</v>
      </c>
      <c r="P3542" s="17" t="str">
        <f t="shared" si="345"/>
        <v>07_70-80</v>
      </c>
      <c r="Q3542" s="9" t="s">
        <v>1253</v>
      </c>
      <c r="R3542" s="9" t="s">
        <v>1137</v>
      </c>
      <c r="S3542" s="9">
        <f t="shared" si="346"/>
        <v>31861256</v>
      </c>
      <c r="T3542" s="9">
        <f t="shared" si="347"/>
        <v>433486</v>
      </c>
    </row>
    <row r="3543" spans="1:20" x14ac:dyDescent="0.25">
      <c r="A3543" s="9">
        <v>112</v>
      </c>
      <c r="B3543" s="9" t="s">
        <v>10</v>
      </c>
      <c r="C3543" s="9" t="s">
        <v>691</v>
      </c>
      <c r="D3543" s="9" t="s">
        <v>228</v>
      </c>
      <c r="E3543" s="9" t="s">
        <v>223</v>
      </c>
      <c r="F3543" s="9" t="s">
        <v>5</v>
      </c>
      <c r="G3543" s="9" t="s">
        <v>182</v>
      </c>
      <c r="H3543" s="9" t="s">
        <v>2</v>
      </c>
      <c r="I3543" s="9">
        <v>14</v>
      </c>
      <c r="J3543" s="9" t="s">
        <v>8</v>
      </c>
      <c r="L3543" s="9" t="s">
        <v>50</v>
      </c>
      <c r="M3543" s="9">
        <v>78753</v>
      </c>
      <c r="N3543" s="17" t="str">
        <f t="shared" ref="N3543:N3606" si="348">CONCATENATE(ROUNDDOWN(M3543/5000,0),"_",ROUNDDOWN(M3543/5000,0)*5,"-",ROUNDUP((M3543+1)/5000,0)*5)</f>
        <v>15_75-80</v>
      </c>
      <c r="O3543" s="17" t="str">
        <f t="shared" ref="O3543:O3606" si="349">CONCATENATE(ROUNDDOWN(M3543/10000,0),"_",ROUNDDOWN(M3543/10000,0)*10,"-",ROUNDUP((M3543+1)/10000,0)*10)</f>
        <v>7_70-80</v>
      </c>
      <c r="P3543" s="17" t="str">
        <f t="shared" ref="P3543:P3606" si="350">IF(M3543&lt;20000,"01_&lt;20",IF(M3543&lt;80000,CONCATENATE(IF((ROUNDDOWN(M3543/10000,0)+1)&lt;10,0,),ROUNDDOWN(M3543/10000,0),"_",ROUNDDOWN(M3543/10000,0)*10,"-",ROUNDUP((M3543+1)/10000,0)*10),"08_80&gt;"))</f>
        <v>07_70-80</v>
      </c>
      <c r="Q3543" s="9" t="s">
        <v>1253</v>
      </c>
      <c r="R3543" s="9" t="s">
        <v>1137</v>
      </c>
      <c r="S3543" s="9">
        <f t="shared" si="346"/>
        <v>8820336</v>
      </c>
      <c r="T3543" s="9">
        <f t="shared" si="347"/>
        <v>120005</v>
      </c>
    </row>
    <row r="3544" spans="1:20" x14ac:dyDescent="0.25">
      <c r="A3544" s="9">
        <v>96</v>
      </c>
      <c r="B3544" s="9" t="s">
        <v>10</v>
      </c>
      <c r="C3544" s="9" t="s">
        <v>176</v>
      </c>
      <c r="D3544" s="9" t="s">
        <v>228</v>
      </c>
      <c r="E3544" s="9" t="s">
        <v>223</v>
      </c>
      <c r="F3544" s="9" t="s">
        <v>5</v>
      </c>
      <c r="G3544" s="9" t="s">
        <v>169</v>
      </c>
      <c r="H3544" s="9" t="s">
        <v>107</v>
      </c>
      <c r="I3544" s="9">
        <v>14</v>
      </c>
      <c r="J3544" s="9" t="s">
        <v>8</v>
      </c>
      <c r="L3544" s="9" t="s">
        <v>50</v>
      </c>
      <c r="M3544" s="9">
        <v>85798</v>
      </c>
      <c r="N3544" s="17" t="str">
        <f t="shared" si="348"/>
        <v>17_85-90</v>
      </c>
      <c r="O3544" s="17" t="str">
        <f t="shared" si="349"/>
        <v>8_80-90</v>
      </c>
      <c r="P3544" s="17" t="str">
        <f t="shared" si="350"/>
        <v>08_80&gt;</v>
      </c>
      <c r="Q3544" s="9" t="s">
        <v>1253</v>
      </c>
      <c r="R3544" s="9" t="s">
        <v>1137</v>
      </c>
      <c r="S3544" s="9">
        <f t="shared" si="346"/>
        <v>8236608</v>
      </c>
      <c r="T3544" s="9">
        <f t="shared" si="347"/>
        <v>112063</v>
      </c>
    </row>
    <row r="3545" spans="1:20" x14ac:dyDescent="0.25">
      <c r="A3545" s="9">
        <v>201</v>
      </c>
      <c r="B3545" s="9" t="s">
        <v>10</v>
      </c>
      <c r="C3545" s="9" t="s">
        <v>574</v>
      </c>
      <c r="D3545" s="9" t="s">
        <v>228</v>
      </c>
      <c r="E3545" s="9" t="s">
        <v>223</v>
      </c>
      <c r="F3545" s="9" t="s">
        <v>5</v>
      </c>
      <c r="G3545" s="9" t="s">
        <v>518</v>
      </c>
      <c r="H3545" s="9" t="s">
        <v>555</v>
      </c>
      <c r="I3545" s="9">
        <v>14</v>
      </c>
      <c r="J3545" s="9" t="s">
        <v>8</v>
      </c>
      <c r="L3545" s="9" t="s">
        <v>50</v>
      </c>
      <c r="M3545" s="9">
        <v>97476</v>
      </c>
      <c r="N3545" s="17" t="str">
        <f t="shared" si="348"/>
        <v>19_95-100</v>
      </c>
      <c r="O3545" s="17" t="str">
        <f t="shared" si="349"/>
        <v>9_90-100</v>
      </c>
      <c r="P3545" s="17" t="str">
        <f t="shared" si="350"/>
        <v>08_80&gt;</v>
      </c>
      <c r="Q3545" s="9" t="s">
        <v>1253</v>
      </c>
      <c r="R3545" s="9" t="s">
        <v>1137</v>
      </c>
      <c r="S3545" s="9">
        <f t="shared" si="346"/>
        <v>19592676</v>
      </c>
      <c r="T3545" s="9">
        <f t="shared" si="347"/>
        <v>266567</v>
      </c>
    </row>
    <row r="3546" spans="1:20" x14ac:dyDescent="0.25">
      <c r="A3546" s="9">
        <v>125</v>
      </c>
      <c r="B3546" s="9" t="s">
        <v>10</v>
      </c>
      <c r="C3546" s="9" t="s">
        <v>1017</v>
      </c>
      <c r="D3546" s="9" t="s">
        <v>225</v>
      </c>
      <c r="E3546" s="9" t="s">
        <v>223</v>
      </c>
      <c r="F3546" s="9" t="s">
        <v>5</v>
      </c>
      <c r="G3546" s="9" t="s">
        <v>350</v>
      </c>
      <c r="H3546" s="9" t="s">
        <v>1018</v>
      </c>
      <c r="I3546" s="9">
        <v>15</v>
      </c>
      <c r="J3546" s="9" t="s">
        <v>8</v>
      </c>
      <c r="L3546" s="9" t="s">
        <v>50</v>
      </c>
      <c r="M3546" s="9">
        <v>139995</v>
      </c>
      <c r="N3546" s="17" t="str">
        <f t="shared" si="348"/>
        <v>27_135-140</v>
      </c>
      <c r="O3546" s="17" t="str">
        <f t="shared" si="349"/>
        <v>13_130-140</v>
      </c>
      <c r="P3546" s="17" t="str">
        <f t="shared" si="350"/>
        <v>08_80&gt;</v>
      </c>
      <c r="Q3546" s="9" t="s">
        <v>1253</v>
      </c>
      <c r="R3546" s="9" t="s">
        <v>1137</v>
      </c>
      <c r="S3546" s="9">
        <f t="shared" si="346"/>
        <v>17499375</v>
      </c>
      <c r="T3546" s="9">
        <f t="shared" si="347"/>
        <v>238087</v>
      </c>
    </row>
    <row r="3547" spans="1:20" x14ac:dyDescent="0.25">
      <c r="A3547" s="9">
        <v>10</v>
      </c>
      <c r="B3547" s="9" t="s">
        <v>10</v>
      </c>
      <c r="C3547" s="9" t="s">
        <v>824</v>
      </c>
      <c r="D3547" s="9" t="s">
        <v>225</v>
      </c>
      <c r="E3547" s="9" t="s">
        <v>223</v>
      </c>
      <c r="F3547" s="9" t="s">
        <v>1</v>
      </c>
      <c r="G3547" s="9" t="s">
        <v>661</v>
      </c>
      <c r="H3547" s="9" t="s">
        <v>665</v>
      </c>
      <c r="I3547" s="9">
        <v>15</v>
      </c>
      <c r="J3547" s="9" t="s">
        <v>180</v>
      </c>
      <c r="K3547" s="9" t="s">
        <v>7</v>
      </c>
      <c r="L3547" s="9" t="s">
        <v>50</v>
      </c>
      <c r="M3547" s="9">
        <v>248990</v>
      </c>
      <c r="N3547" s="17" t="str">
        <f t="shared" si="348"/>
        <v>49_245-250</v>
      </c>
      <c r="O3547" s="17" t="str">
        <f t="shared" si="349"/>
        <v>24_240-250</v>
      </c>
      <c r="P3547" s="17" t="str">
        <f t="shared" si="350"/>
        <v>08_80&gt;</v>
      </c>
      <c r="Q3547" s="9" t="s">
        <v>1253</v>
      </c>
      <c r="R3547" s="9" t="s">
        <v>1137</v>
      </c>
      <c r="S3547" s="9">
        <f t="shared" si="346"/>
        <v>2489900</v>
      </c>
      <c r="T3547" s="9">
        <f t="shared" si="347"/>
        <v>33876</v>
      </c>
    </row>
    <row r="3548" spans="1:20" x14ac:dyDescent="0.25">
      <c r="A3548" s="9">
        <v>5</v>
      </c>
      <c r="B3548" s="9" t="s">
        <v>10</v>
      </c>
      <c r="C3548" s="9" t="s">
        <v>903</v>
      </c>
      <c r="D3548" s="9" t="s">
        <v>228</v>
      </c>
      <c r="E3548" s="9" t="s">
        <v>223</v>
      </c>
      <c r="F3548" s="9" t="s">
        <v>1</v>
      </c>
      <c r="G3548" s="9" t="s">
        <v>661</v>
      </c>
      <c r="H3548" s="9" t="s">
        <v>784</v>
      </c>
      <c r="I3548" s="9">
        <v>14</v>
      </c>
      <c r="J3548" s="9" t="s">
        <v>49</v>
      </c>
      <c r="L3548" s="9" t="s">
        <v>50</v>
      </c>
      <c r="M3548" s="9">
        <v>148311</v>
      </c>
      <c r="N3548" s="17" t="str">
        <f t="shared" si="348"/>
        <v>29_145-150</v>
      </c>
      <c r="O3548" s="17" t="str">
        <f t="shared" si="349"/>
        <v>14_140-150</v>
      </c>
      <c r="P3548" s="17" t="str">
        <f t="shared" si="350"/>
        <v>08_80&gt;</v>
      </c>
      <c r="Q3548" s="9" t="s">
        <v>1253</v>
      </c>
      <c r="R3548" s="9" t="s">
        <v>1137</v>
      </c>
      <c r="S3548" s="9">
        <f t="shared" si="346"/>
        <v>741555</v>
      </c>
      <c r="T3548" s="9">
        <f t="shared" si="347"/>
        <v>10089</v>
      </c>
    </row>
    <row r="3549" spans="1:20" x14ac:dyDescent="0.25">
      <c r="A3549" s="9">
        <v>241</v>
      </c>
      <c r="B3549" s="9" t="s">
        <v>10</v>
      </c>
      <c r="C3549" s="9" t="s">
        <v>904</v>
      </c>
      <c r="D3549" s="9" t="s">
        <v>225</v>
      </c>
      <c r="E3549" s="9" t="s">
        <v>223</v>
      </c>
      <c r="F3549" s="9" t="s">
        <v>1</v>
      </c>
      <c r="G3549" s="9" t="s">
        <v>661</v>
      </c>
      <c r="H3549" s="9" t="s">
        <v>775</v>
      </c>
      <c r="I3549" s="9">
        <v>15</v>
      </c>
      <c r="J3549" s="9" t="s">
        <v>905</v>
      </c>
      <c r="L3549" s="9" t="s">
        <v>50</v>
      </c>
      <c r="M3549" s="9">
        <v>187872</v>
      </c>
      <c r="N3549" s="17" t="str">
        <f t="shared" si="348"/>
        <v>37_185-190</v>
      </c>
      <c r="O3549" s="17" t="str">
        <f t="shared" si="349"/>
        <v>18_180-190</v>
      </c>
      <c r="P3549" s="17" t="str">
        <f t="shared" si="350"/>
        <v>08_80&gt;</v>
      </c>
      <c r="Q3549" s="9" t="s">
        <v>1253</v>
      </c>
      <c r="R3549" s="9" t="s">
        <v>1137</v>
      </c>
      <c r="S3549" s="9">
        <f t="shared" si="346"/>
        <v>45277152</v>
      </c>
      <c r="T3549" s="9">
        <f t="shared" si="347"/>
        <v>616016</v>
      </c>
    </row>
    <row r="3550" spans="1:20" x14ac:dyDescent="0.25">
      <c r="A3550" s="9">
        <v>23</v>
      </c>
      <c r="B3550" s="9" t="s">
        <v>13</v>
      </c>
      <c r="C3550" s="9" t="s">
        <v>400</v>
      </c>
      <c r="D3550" s="9" t="s">
        <v>225</v>
      </c>
      <c r="E3550" s="9" t="s">
        <v>223</v>
      </c>
      <c r="F3550" s="9" t="s">
        <v>5</v>
      </c>
      <c r="G3550" s="9" t="s">
        <v>350</v>
      </c>
      <c r="H3550" s="9" t="s">
        <v>100</v>
      </c>
      <c r="I3550" s="9">
        <v>15</v>
      </c>
      <c r="J3550" s="9" t="s">
        <v>52</v>
      </c>
      <c r="L3550" s="9" t="s">
        <v>50</v>
      </c>
      <c r="M3550" s="9">
        <v>209068</v>
      </c>
      <c r="N3550" s="17" t="str">
        <f t="shared" si="348"/>
        <v>41_205-210</v>
      </c>
      <c r="O3550" s="17" t="str">
        <f t="shared" si="349"/>
        <v>20_200-210</v>
      </c>
      <c r="P3550" s="17" t="str">
        <f t="shared" si="350"/>
        <v>08_80&gt;</v>
      </c>
      <c r="Q3550" s="9" t="s">
        <v>1253</v>
      </c>
      <c r="R3550" s="9" t="s">
        <v>1137</v>
      </c>
      <c r="S3550" s="9">
        <f t="shared" si="346"/>
        <v>4808564</v>
      </c>
      <c r="T3550" s="9">
        <f t="shared" si="347"/>
        <v>65423</v>
      </c>
    </row>
    <row r="3551" spans="1:20" x14ac:dyDescent="0.25">
      <c r="A3551" s="9">
        <v>6</v>
      </c>
      <c r="B3551" s="9" t="s">
        <v>13</v>
      </c>
      <c r="C3551" s="9" t="s">
        <v>906</v>
      </c>
      <c r="D3551" s="9" t="s">
        <v>225</v>
      </c>
      <c r="E3551" s="9" t="s">
        <v>223</v>
      </c>
      <c r="F3551" s="9" t="s">
        <v>5</v>
      </c>
      <c r="G3551" s="9" t="s">
        <v>350</v>
      </c>
      <c r="H3551" s="9" t="s">
        <v>342</v>
      </c>
      <c r="I3551" s="9">
        <v>15</v>
      </c>
      <c r="J3551" s="9" t="s">
        <v>52</v>
      </c>
      <c r="L3551" s="9" t="s">
        <v>50</v>
      </c>
      <c r="M3551" s="9">
        <v>261579</v>
      </c>
      <c r="N3551" s="17" t="str">
        <f t="shared" si="348"/>
        <v>52_260-265</v>
      </c>
      <c r="O3551" s="17" t="str">
        <f t="shared" si="349"/>
        <v>26_260-270</v>
      </c>
      <c r="P3551" s="17" t="str">
        <f t="shared" si="350"/>
        <v>08_80&gt;</v>
      </c>
      <c r="Q3551" s="9" t="s">
        <v>1253</v>
      </c>
      <c r="R3551" s="9" t="s">
        <v>1137</v>
      </c>
      <c r="S3551" s="9">
        <f t="shared" si="346"/>
        <v>1569474</v>
      </c>
      <c r="T3551" s="9">
        <f t="shared" si="347"/>
        <v>21353</v>
      </c>
    </row>
    <row r="3552" spans="1:20" x14ac:dyDescent="0.25">
      <c r="A3552" s="9">
        <v>8</v>
      </c>
      <c r="B3552" s="9" t="s">
        <v>13</v>
      </c>
      <c r="C3552" s="9" t="s">
        <v>1160</v>
      </c>
      <c r="D3552" s="9" t="s">
        <v>225</v>
      </c>
      <c r="E3552" s="9" t="s">
        <v>223</v>
      </c>
      <c r="F3552" s="9" t="s">
        <v>1</v>
      </c>
      <c r="G3552" s="9" t="s">
        <v>661</v>
      </c>
      <c r="H3552" s="9" t="s">
        <v>1161</v>
      </c>
      <c r="I3552" s="9">
        <v>15</v>
      </c>
      <c r="J3552" s="9" t="s">
        <v>49</v>
      </c>
      <c r="L3552" s="9" t="s">
        <v>50</v>
      </c>
      <c r="M3552" s="9">
        <v>165500</v>
      </c>
      <c r="N3552" s="17" t="str">
        <f t="shared" si="348"/>
        <v>33_165-170</v>
      </c>
      <c r="O3552" s="17" t="str">
        <f t="shared" si="349"/>
        <v>16_160-170</v>
      </c>
      <c r="P3552" s="17" t="str">
        <f t="shared" si="350"/>
        <v>08_80&gt;</v>
      </c>
      <c r="Q3552" s="9" t="s">
        <v>1253</v>
      </c>
      <c r="R3552" s="9" t="s">
        <v>1137</v>
      </c>
      <c r="S3552" s="9">
        <f t="shared" si="346"/>
        <v>1324000</v>
      </c>
      <c r="T3552" s="9">
        <f t="shared" si="347"/>
        <v>18014</v>
      </c>
    </row>
    <row r="3553" spans="1:20" x14ac:dyDescent="0.25">
      <c r="A3553" s="9">
        <v>12</v>
      </c>
      <c r="B3553" s="9" t="s">
        <v>13</v>
      </c>
      <c r="C3553" s="9" t="s">
        <v>1162</v>
      </c>
      <c r="D3553" s="9" t="s">
        <v>225</v>
      </c>
      <c r="E3553" s="9" t="s">
        <v>223</v>
      </c>
      <c r="F3553" s="9" t="s">
        <v>5</v>
      </c>
      <c r="G3553" s="9" t="s">
        <v>350</v>
      </c>
      <c r="H3553" s="9" t="s">
        <v>781</v>
      </c>
      <c r="I3553" s="9">
        <v>15</v>
      </c>
      <c r="J3553" s="9" t="s">
        <v>49</v>
      </c>
      <c r="L3553" s="9" t="s">
        <v>50</v>
      </c>
      <c r="M3553" s="9">
        <v>190130</v>
      </c>
      <c r="N3553" s="17" t="str">
        <f t="shared" si="348"/>
        <v>38_190-195</v>
      </c>
      <c r="O3553" s="17" t="str">
        <f t="shared" si="349"/>
        <v>19_190-200</v>
      </c>
      <c r="P3553" s="17" t="str">
        <f t="shared" si="350"/>
        <v>08_80&gt;</v>
      </c>
      <c r="Q3553" s="9" t="s">
        <v>1253</v>
      </c>
      <c r="R3553" s="9" t="s">
        <v>1137</v>
      </c>
      <c r="S3553" s="9">
        <f t="shared" si="346"/>
        <v>2281560</v>
      </c>
      <c r="T3553" s="9">
        <f t="shared" si="347"/>
        <v>31042</v>
      </c>
    </row>
    <row r="3554" spans="1:20" x14ac:dyDescent="0.25">
      <c r="A3554" s="9">
        <v>14</v>
      </c>
      <c r="B3554" s="9" t="s">
        <v>13</v>
      </c>
      <c r="C3554" s="9" t="s">
        <v>1163</v>
      </c>
      <c r="D3554" s="9" t="s">
        <v>225</v>
      </c>
      <c r="E3554" s="9" t="s">
        <v>223</v>
      </c>
      <c r="F3554" s="9" t="s">
        <v>5</v>
      </c>
      <c r="G3554" s="9" t="s">
        <v>657</v>
      </c>
      <c r="H3554" s="9" t="s">
        <v>775</v>
      </c>
      <c r="I3554" s="9">
        <v>15</v>
      </c>
      <c r="J3554" s="9" t="s">
        <v>49</v>
      </c>
      <c r="L3554" s="9" t="s">
        <v>50</v>
      </c>
      <c r="M3554" s="9">
        <v>286999</v>
      </c>
      <c r="N3554" s="17" t="str">
        <f t="shared" si="348"/>
        <v>57_285-290</v>
      </c>
      <c r="O3554" s="17" t="str">
        <f t="shared" si="349"/>
        <v>28_280-290</v>
      </c>
      <c r="P3554" s="17" t="str">
        <f t="shared" si="350"/>
        <v>08_80&gt;</v>
      </c>
      <c r="Q3554" s="9" t="s">
        <v>1253</v>
      </c>
      <c r="R3554" s="9" t="s">
        <v>1137</v>
      </c>
      <c r="S3554" s="9">
        <f t="shared" si="346"/>
        <v>4017986</v>
      </c>
      <c r="T3554" s="9">
        <f t="shared" si="347"/>
        <v>54666</v>
      </c>
    </row>
    <row r="3555" spans="1:20" x14ac:dyDescent="0.25">
      <c r="A3555" s="9">
        <v>20</v>
      </c>
      <c r="B3555" s="9" t="s">
        <v>13</v>
      </c>
      <c r="C3555" s="9" t="s">
        <v>1164</v>
      </c>
      <c r="D3555" s="9" t="s">
        <v>225</v>
      </c>
      <c r="E3555" s="9" t="s">
        <v>223</v>
      </c>
      <c r="F3555" s="9" t="s">
        <v>5</v>
      </c>
      <c r="G3555" s="9" t="s">
        <v>657</v>
      </c>
      <c r="H3555" s="9" t="s">
        <v>775</v>
      </c>
      <c r="I3555" s="9">
        <v>17</v>
      </c>
      <c r="J3555" s="9" t="s">
        <v>49</v>
      </c>
      <c r="L3555" s="9" t="s">
        <v>50</v>
      </c>
      <c r="M3555" s="9">
        <v>273499</v>
      </c>
      <c r="N3555" s="17" t="str">
        <f t="shared" si="348"/>
        <v>54_270-275</v>
      </c>
      <c r="O3555" s="17" t="str">
        <f t="shared" si="349"/>
        <v>27_270-280</v>
      </c>
      <c r="P3555" s="17" t="str">
        <f t="shared" si="350"/>
        <v>08_80&gt;</v>
      </c>
      <c r="Q3555" s="9" t="s">
        <v>1253</v>
      </c>
      <c r="R3555" s="9" t="s">
        <v>1137</v>
      </c>
      <c r="S3555" s="9">
        <f t="shared" si="346"/>
        <v>5469980</v>
      </c>
      <c r="T3555" s="9">
        <f t="shared" si="347"/>
        <v>74421</v>
      </c>
    </row>
    <row r="3556" spans="1:20" x14ac:dyDescent="0.25">
      <c r="A3556" s="9">
        <v>276</v>
      </c>
      <c r="B3556" s="9" t="s">
        <v>13</v>
      </c>
      <c r="C3556" s="9" t="s">
        <v>1019</v>
      </c>
      <c r="D3556" s="9" t="s">
        <v>225</v>
      </c>
      <c r="E3556" s="9" t="s">
        <v>223</v>
      </c>
      <c r="F3556" s="9" t="s">
        <v>5</v>
      </c>
      <c r="G3556" s="9" t="s">
        <v>350</v>
      </c>
      <c r="H3556" s="9" t="s">
        <v>1093</v>
      </c>
      <c r="I3556" s="9">
        <v>15</v>
      </c>
      <c r="J3556" s="9" t="s">
        <v>8</v>
      </c>
      <c r="L3556" s="9" t="s">
        <v>50</v>
      </c>
      <c r="M3556" s="9">
        <v>93889</v>
      </c>
      <c r="N3556" s="17" t="str">
        <f t="shared" si="348"/>
        <v>18_90-95</v>
      </c>
      <c r="O3556" s="17" t="str">
        <f t="shared" si="349"/>
        <v>9_90-100</v>
      </c>
      <c r="P3556" s="17" t="str">
        <f t="shared" si="350"/>
        <v>08_80&gt;</v>
      </c>
      <c r="Q3556" s="9" t="s">
        <v>1253</v>
      </c>
      <c r="R3556" s="9" t="s">
        <v>1137</v>
      </c>
      <c r="S3556" s="9">
        <f t="shared" si="346"/>
        <v>25913364</v>
      </c>
      <c r="T3556" s="9">
        <f t="shared" si="347"/>
        <v>352563</v>
      </c>
    </row>
    <row r="3557" spans="1:20" x14ac:dyDescent="0.25">
      <c r="A3557" s="9">
        <v>35</v>
      </c>
      <c r="B3557" s="9" t="s">
        <v>13</v>
      </c>
      <c r="C3557" s="9" t="s">
        <v>1094</v>
      </c>
      <c r="D3557" s="9" t="s">
        <v>225</v>
      </c>
      <c r="E3557" s="9" t="s">
        <v>223</v>
      </c>
      <c r="F3557" s="9" t="s">
        <v>1</v>
      </c>
      <c r="G3557" s="9" t="s">
        <v>661</v>
      </c>
      <c r="H3557" s="9" t="s">
        <v>1089</v>
      </c>
      <c r="I3557" s="9">
        <v>15</v>
      </c>
      <c r="J3557" s="9" t="s">
        <v>8</v>
      </c>
      <c r="L3557" s="9" t="s">
        <v>50</v>
      </c>
      <c r="M3557" s="9">
        <v>119990</v>
      </c>
      <c r="N3557" s="17" t="str">
        <f t="shared" si="348"/>
        <v>23_115-120</v>
      </c>
      <c r="O3557" s="17" t="str">
        <f t="shared" si="349"/>
        <v>11_110-120</v>
      </c>
      <c r="P3557" s="17" t="str">
        <f t="shared" si="350"/>
        <v>08_80&gt;</v>
      </c>
      <c r="Q3557" s="9" t="s">
        <v>1253</v>
      </c>
      <c r="R3557" s="9" t="s">
        <v>1137</v>
      </c>
      <c r="S3557" s="9">
        <f t="shared" si="346"/>
        <v>4199650</v>
      </c>
      <c r="T3557" s="9">
        <f t="shared" si="347"/>
        <v>57138</v>
      </c>
    </row>
    <row r="3558" spans="1:20" x14ac:dyDescent="0.25">
      <c r="A3558" s="9">
        <v>171</v>
      </c>
      <c r="B3558" s="9" t="s">
        <v>13</v>
      </c>
      <c r="C3558" s="9" t="s">
        <v>613</v>
      </c>
      <c r="D3558" s="9" t="s">
        <v>224</v>
      </c>
      <c r="E3558" s="9" t="s">
        <v>223</v>
      </c>
      <c r="F3558" s="9" t="s">
        <v>5</v>
      </c>
      <c r="G3558" s="9" t="s">
        <v>182</v>
      </c>
      <c r="H3558" s="9" t="s">
        <v>2</v>
      </c>
      <c r="I3558" s="9">
        <v>15</v>
      </c>
      <c r="J3558" s="9" t="s">
        <v>8</v>
      </c>
      <c r="L3558" s="9" t="s">
        <v>50</v>
      </c>
      <c r="M3558" s="9">
        <v>38376</v>
      </c>
      <c r="N3558" s="17" t="str">
        <f t="shared" si="348"/>
        <v>7_35-40</v>
      </c>
      <c r="O3558" s="17" t="str">
        <f t="shared" si="349"/>
        <v>3_30-40</v>
      </c>
      <c r="P3558" s="17" t="str">
        <f t="shared" si="350"/>
        <v>03_30-40</v>
      </c>
      <c r="Q3558" s="9" t="s">
        <v>1253</v>
      </c>
      <c r="R3558" s="9" t="s">
        <v>1137</v>
      </c>
      <c r="S3558" s="9">
        <f t="shared" si="346"/>
        <v>6562296</v>
      </c>
      <c r="T3558" s="9">
        <f t="shared" si="347"/>
        <v>89283</v>
      </c>
    </row>
    <row r="3559" spans="1:20" x14ac:dyDescent="0.25">
      <c r="A3559" s="9">
        <v>54</v>
      </c>
      <c r="B3559" s="9" t="s">
        <v>13</v>
      </c>
      <c r="C3559" s="9" t="s">
        <v>693</v>
      </c>
      <c r="D3559" s="9" t="s">
        <v>222</v>
      </c>
      <c r="E3559" s="9" t="s">
        <v>223</v>
      </c>
      <c r="F3559" s="9" t="s">
        <v>5</v>
      </c>
      <c r="G3559" s="9" t="s">
        <v>93</v>
      </c>
      <c r="H3559" s="9" t="s">
        <v>694</v>
      </c>
      <c r="I3559" s="9">
        <v>15</v>
      </c>
      <c r="J3559" s="9" t="s">
        <v>8</v>
      </c>
      <c r="L3559" s="9" t="s">
        <v>50</v>
      </c>
      <c r="M3559" s="9">
        <v>28923</v>
      </c>
      <c r="N3559" s="17" t="str">
        <f t="shared" si="348"/>
        <v>5_25-30</v>
      </c>
      <c r="O3559" s="17" t="str">
        <f t="shared" si="349"/>
        <v>2_20-30</v>
      </c>
      <c r="P3559" s="17" t="str">
        <f t="shared" si="350"/>
        <v>02_20-30</v>
      </c>
      <c r="Q3559" s="9" t="s">
        <v>1253</v>
      </c>
      <c r="R3559" s="9" t="s">
        <v>1137</v>
      </c>
      <c r="S3559" s="9">
        <f t="shared" si="346"/>
        <v>1561842</v>
      </c>
      <c r="T3559" s="9">
        <f t="shared" si="347"/>
        <v>21250</v>
      </c>
    </row>
    <row r="3560" spans="1:20" x14ac:dyDescent="0.25">
      <c r="A3560" s="9">
        <v>29</v>
      </c>
      <c r="B3560" s="9" t="s">
        <v>13</v>
      </c>
      <c r="C3560" s="9" t="s">
        <v>200</v>
      </c>
      <c r="D3560" s="9" t="s">
        <v>222</v>
      </c>
      <c r="E3560" s="9" t="s">
        <v>223</v>
      </c>
      <c r="F3560" s="9" t="s">
        <v>5</v>
      </c>
      <c r="G3560" s="9" t="s">
        <v>182</v>
      </c>
      <c r="H3560" s="9" t="s">
        <v>181</v>
      </c>
      <c r="I3560" s="9">
        <v>17</v>
      </c>
      <c r="J3560" s="9" t="s">
        <v>8</v>
      </c>
      <c r="L3560" s="9" t="s">
        <v>50</v>
      </c>
      <c r="M3560" s="9">
        <v>63208</v>
      </c>
      <c r="N3560" s="17" t="str">
        <f t="shared" si="348"/>
        <v>12_60-65</v>
      </c>
      <c r="O3560" s="17" t="str">
        <f t="shared" si="349"/>
        <v>6_60-70</v>
      </c>
      <c r="P3560" s="17" t="str">
        <f t="shared" si="350"/>
        <v>06_60-70</v>
      </c>
      <c r="Q3560" s="9" t="s">
        <v>1253</v>
      </c>
      <c r="R3560" s="9" t="s">
        <v>1137</v>
      </c>
      <c r="S3560" s="9">
        <f t="shared" si="346"/>
        <v>1833032</v>
      </c>
      <c r="T3560" s="9">
        <f t="shared" si="347"/>
        <v>24939</v>
      </c>
    </row>
    <row r="3561" spans="1:20" x14ac:dyDescent="0.25">
      <c r="A3561" s="9">
        <v>51</v>
      </c>
      <c r="B3561" s="9" t="s">
        <v>13</v>
      </c>
      <c r="C3561" s="9" t="s">
        <v>1165</v>
      </c>
      <c r="D3561" s="9" t="s">
        <v>228</v>
      </c>
      <c r="E3561" s="9" t="s">
        <v>223</v>
      </c>
      <c r="F3561" s="9" t="s">
        <v>5</v>
      </c>
      <c r="G3561" s="9" t="s">
        <v>518</v>
      </c>
      <c r="H3561" s="9" t="s">
        <v>2</v>
      </c>
      <c r="I3561" s="9">
        <v>14</v>
      </c>
      <c r="J3561" s="9" t="s">
        <v>8</v>
      </c>
      <c r="L3561" s="9" t="s">
        <v>50</v>
      </c>
      <c r="M3561" s="9">
        <v>46580</v>
      </c>
      <c r="N3561" s="17" t="str">
        <f t="shared" si="348"/>
        <v>9_45-50</v>
      </c>
      <c r="O3561" s="17" t="str">
        <f t="shared" si="349"/>
        <v>4_40-50</v>
      </c>
      <c r="P3561" s="17" t="str">
        <f t="shared" si="350"/>
        <v>04_40-50</v>
      </c>
      <c r="Q3561" s="9" t="s">
        <v>1253</v>
      </c>
      <c r="R3561" s="9" t="s">
        <v>1137</v>
      </c>
      <c r="S3561" s="9">
        <f t="shared" si="346"/>
        <v>2375580</v>
      </c>
      <c r="T3561" s="9">
        <f t="shared" si="347"/>
        <v>32321</v>
      </c>
    </row>
    <row r="3562" spans="1:20" x14ac:dyDescent="0.25">
      <c r="A3562" s="9">
        <v>31</v>
      </c>
      <c r="B3562" s="9" t="s">
        <v>13</v>
      </c>
      <c r="C3562" s="9" t="s">
        <v>695</v>
      </c>
      <c r="D3562" s="9" t="s">
        <v>228</v>
      </c>
      <c r="E3562" s="9" t="s">
        <v>223</v>
      </c>
      <c r="F3562" s="9" t="s">
        <v>1</v>
      </c>
      <c r="G3562" s="9" t="s">
        <v>71</v>
      </c>
      <c r="H3562" s="9" t="s">
        <v>2</v>
      </c>
      <c r="I3562" s="9">
        <v>14</v>
      </c>
      <c r="J3562" s="9" t="s">
        <v>8</v>
      </c>
      <c r="L3562" s="9" t="s">
        <v>50</v>
      </c>
      <c r="M3562" s="9">
        <v>54830</v>
      </c>
      <c r="N3562" s="17" t="str">
        <f t="shared" si="348"/>
        <v>10_50-55</v>
      </c>
      <c r="O3562" s="17" t="str">
        <f t="shared" si="349"/>
        <v>5_50-60</v>
      </c>
      <c r="P3562" s="17" t="str">
        <f t="shared" si="350"/>
        <v>05_50-60</v>
      </c>
      <c r="Q3562" s="9" t="s">
        <v>1253</v>
      </c>
      <c r="R3562" s="9" t="s">
        <v>1137</v>
      </c>
      <c r="S3562" s="9">
        <f t="shared" si="346"/>
        <v>1699730</v>
      </c>
      <c r="T3562" s="9">
        <f t="shared" si="347"/>
        <v>23126</v>
      </c>
    </row>
    <row r="3563" spans="1:20" x14ac:dyDescent="0.25">
      <c r="A3563" s="9">
        <v>26</v>
      </c>
      <c r="B3563" s="9" t="s">
        <v>13</v>
      </c>
      <c r="C3563" s="9" t="s">
        <v>1166</v>
      </c>
      <c r="D3563" s="9" t="s">
        <v>228</v>
      </c>
      <c r="E3563" s="9" t="s">
        <v>223</v>
      </c>
      <c r="F3563" s="9" t="s">
        <v>5</v>
      </c>
      <c r="G3563" s="9" t="s">
        <v>518</v>
      </c>
      <c r="H3563" s="9" t="s">
        <v>398</v>
      </c>
      <c r="I3563" s="9">
        <v>14</v>
      </c>
      <c r="J3563" s="9" t="s">
        <v>8</v>
      </c>
      <c r="K3563" s="9" t="s">
        <v>7</v>
      </c>
      <c r="L3563" s="9" t="s">
        <v>50</v>
      </c>
      <c r="M3563" s="9">
        <v>79847</v>
      </c>
      <c r="N3563" s="17" t="str">
        <f t="shared" si="348"/>
        <v>15_75-80</v>
      </c>
      <c r="O3563" s="17" t="str">
        <f t="shared" si="349"/>
        <v>7_70-80</v>
      </c>
      <c r="P3563" s="17" t="str">
        <f t="shared" si="350"/>
        <v>07_70-80</v>
      </c>
      <c r="Q3563" s="9" t="s">
        <v>1253</v>
      </c>
      <c r="R3563" s="9" t="s">
        <v>1137</v>
      </c>
      <c r="S3563" s="9">
        <f t="shared" si="346"/>
        <v>2076022</v>
      </c>
      <c r="T3563" s="9">
        <f t="shared" si="347"/>
        <v>28245</v>
      </c>
    </row>
    <row r="3564" spans="1:20" x14ac:dyDescent="0.25">
      <c r="A3564" s="9">
        <v>25</v>
      </c>
      <c r="B3564" s="9" t="s">
        <v>13</v>
      </c>
      <c r="C3564" s="9" t="s">
        <v>1167</v>
      </c>
      <c r="D3564" s="9" t="s">
        <v>224</v>
      </c>
      <c r="E3564" s="9" t="s">
        <v>223</v>
      </c>
      <c r="F3564" s="9" t="s">
        <v>5</v>
      </c>
      <c r="G3564" s="9" t="s">
        <v>518</v>
      </c>
      <c r="H3564" s="9" t="s">
        <v>2</v>
      </c>
      <c r="I3564" s="9">
        <v>15</v>
      </c>
      <c r="J3564" s="9" t="s">
        <v>8</v>
      </c>
      <c r="L3564" s="9" t="s">
        <v>50</v>
      </c>
      <c r="M3564" s="9">
        <v>60260</v>
      </c>
      <c r="N3564" s="17" t="str">
        <f t="shared" si="348"/>
        <v>12_60-65</v>
      </c>
      <c r="O3564" s="17" t="str">
        <f t="shared" si="349"/>
        <v>6_60-70</v>
      </c>
      <c r="P3564" s="17" t="str">
        <f t="shared" si="350"/>
        <v>06_60-70</v>
      </c>
      <c r="Q3564" s="9" t="s">
        <v>1253</v>
      </c>
      <c r="R3564" s="9" t="s">
        <v>1137</v>
      </c>
      <c r="S3564" s="9">
        <f t="shared" si="346"/>
        <v>1506500</v>
      </c>
      <c r="T3564" s="9">
        <f t="shared" si="347"/>
        <v>20497</v>
      </c>
    </row>
    <row r="3565" spans="1:20" x14ac:dyDescent="0.25">
      <c r="A3565" s="9">
        <v>29</v>
      </c>
      <c r="B3565" s="9" t="s">
        <v>13</v>
      </c>
      <c r="C3565" s="9" t="s">
        <v>1168</v>
      </c>
      <c r="D3565" s="9" t="s">
        <v>224</v>
      </c>
      <c r="E3565" s="9" t="s">
        <v>223</v>
      </c>
      <c r="F3565" s="9" t="s">
        <v>1</v>
      </c>
      <c r="G3565" s="9" t="s">
        <v>303</v>
      </c>
      <c r="H3565" s="9" t="s">
        <v>2</v>
      </c>
      <c r="I3565" s="9">
        <v>15</v>
      </c>
      <c r="J3565" s="9" t="s">
        <v>8</v>
      </c>
      <c r="L3565" s="9" t="s">
        <v>50</v>
      </c>
      <c r="M3565" s="9">
        <v>71100</v>
      </c>
      <c r="N3565" s="17" t="str">
        <f t="shared" si="348"/>
        <v>14_70-75</v>
      </c>
      <c r="O3565" s="17" t="str">
        <f t="shared" si="349"/>
        <v>7_70-80</v>
      </c>
      <c r="P3565" s="17" t="str">
        <f t="shared" si="350"/>
        <v>07_70-80</v>
      </c>
      <c r="Q3565" s="9" t="s">
        <v>1253</v>
      </c>
      <c r="R3565" s="9" t="s">
        <v>1137</v>
      </c>
      <c r="S3565" s="9">
        <f t="shared" si="346"/>
        <v>2061900</v>
      </c>
      <c r="T3565" s="9">
        <f t="shared" si="347"/>
        <v>28053</v>
      </c>
    </row>
    <row r="3566" spans="1:20" x14ac:dyDescent="0.25">
      <c r="A3566" s="9">
        <v>48</v>
      </c>
      <c r="B3566" s="9" t="s">
        <v>13</v>
      </c>
      <c r="C3566" s="9" t="s">
        <v>575</v>
      </c>
      <c r="D3566" s="9" t="s">
        <v>228</v>
      </c>
      <c r="E3566" s="9" t="s">
        <v>223</v>
      </c>
      <c r="F3566" s="9" t="s">
        <v>5</v>
      </c>
      <c r="G3566" s="9" t="s">
        <v>518</v>
      </c>
      <c r="H3566" s="9" t="s">
        <v>398</v>
      </c>
      <c r="I3566" s="9">
        <v>14</v>
      </c>
      <c r="J3566" s="9" t="s">
        <v>43</v>
      </c>
      <c r="L3566" s="9" t="s">
        <v>50</v>
      </c>
      <c r="M3566" s="9">
        <v>101466</v>
      </c>
      <c r="N3566" s="17" t="str">
        <f t="shared" si="348"/>
        <v>20_100-105</v>
      </c>
      <c r="O3566" s="17" t="str">
        <f t="shared" si="349"/>
        <v>10_100-110</v>
      </c>
      <c r="P3566" s="17" t="str">
        <f t="shared" si="350"/>
        <v>08_80&gt;</v>
      </c>
      <c r="Q3566" s="9" t="s">
        <v>1253</v>
      </c>
      <c r="R3566" s="9" t="s">
        <v>1137</v>
      </c>
      <c r="S3566" s="9">
        <f t="shared" si="346"/>
        <v>4870368</v>
      </c>
      <c r="T3566" s="9">
        <f t="shared" si="347"/>
        <v>66264</v>
      </c>
    </row>
    <row r="3567" spans="1:20" x14ac:dyDescent="0.25">
      <c r="A3567" s="9">
        <v>977</v>
      </c>
      <c r="B3567" s="9" t="s">
        <v>13</v>
      </c>
      <c r="C3567" s="9" t="s">
        <v>401</v>
      </c>
      <c r="D3567" s="9" t="s">
        <v>225</v>
      </c>
      <c r="E3567" s="9" t="s">
        <v>223</v>
      </c>
      <c r="F3567" s="9" t="s">
        <v>5</v>
      </c>
      <c r="G3567" s="9" t="s">
        <v>350</v>
      </c>
      <c r="H3567" s="9" t="s">
        <v>1021</v>
      </c>
      <c r="I3567" s="9">
        <v>15</v>
      </c>
      <c r="J3567" s="9" t="s">
        <v>8</v>
      </c>
      <c r="L3567" s="9" t="s">
        <v>50</v>
      </c>
      <c r="M3567" s="9">
        <v>69923</v>
      </c>
      <c r="N3567" s="17" t="str">
        <f t="shared" si="348"/>
        <v>13_65-70</v>
      </c>
      <c r="O3567" s="17" t="str">
        <f t="shared" si="349"/>
        <v>6_60-70</v>
      </c>
      <c r="P3567" s="17" t="str">
        <f t="shared" si="350"/>
        <v>06_60-70</v>
      </c>
      <c r="Q3567" s="9" t="s">
        <v>1253</v>
      </c>
      <c r="R3567" s="9" t="s">
        <v>1137</v>
      </c>
      <c r="S3567" s="9">
        <f t="shared" si="346"/>
        <v>68314771</v>
      </c>
      <c r="T3567" s="9">
        <f t="shared" si="347"/>
        <v>929453</v>
      </c>
    </row>
    <row r="3568" spans="1:20" x14ac:dyDescent="0.25">
      <c r="A3568" s="9">
        <v>204</v>
      </c>
      <c r="B3568" s="9" t="s">
        <v>13</v>
      </c>
      <c r="C3568" s="9" t="s">
        <v>403</v>
      </c>
      <c r="D3568" s="9" t="s">
        <v>225</v>
      </c>
      <c r="E3568" s="9" t="s">
        <v>223</v>
      </c>
      <c r="F3568" s="9" t="s">
        <v>5</v>
      </c>
      <c r="G3568" s="9" t="s">
        <v>350</v>
      </c>
      <c r="H3568" s="9" t="s">
        <v>1022</v>
      </c>
      <c r="I3568" s="9">
        <v>15</v>
      </c>
      <c r="J3568" s="9" t="s">
        <v>8</v>
      </c>
      <c r="L3568" s="9" t="s">
        <v>50</v>
      </c>
      <c r="M3568" s="9">
        <v>93222</v>
      </c>
      <c r="N3568" s="17" t="str">
        <f t="shared" si="348"/>
        <v>18_90-95</v>
      </c>
      <c r="O3568" s="17" t="str">
        <f t="shared" si="349"/>
        <v>9_90-100</v>
      </c>
      <c r="P3568" s="17" t="str">
        <f t="shared" si="350"/>
        <v>08_80&gt;</v>
      </c>
      <c r="Q3568" s="9" t="s">
        <v>1253</v>
      </c>
      <c r="R3568" s="9" t="s">
        <v>1137</v>
      </c>
      <c r="S3568" s="9">
        <f t="shared" si="346"/>
        <v>19017288</v>
      </c>
      <c r="T3568" s="9">
        <f t="shared" si="347"/>
        <v>258739</v>
      </c>
    </row>
    <row r="3569" spans="1:20" x14ac:dyDescent="0.25">
      <c r="A3569" s="9">
        <v>75</v>
      </c>
      <c r="B3569" s="9" t="s">
        <v>13</v>
      </c>
      <c r="C3569" s="9" t="s">
        <v>827</v>
      </c>
      <c r="D3569" s="9" t="s">
        <v>225</v>
      </c>
      <c r="E3569" s="9" t="s">
        <v>223</v>
      </c>
      <c r="F3569" s="9" t="s">
        <v>1</v>
      </c>
      <c r="G3569" s="9" t="s">
        <v>71</v>
      </c>
      <c r="H3569" s="9" t="s">
        <v>828</v>
      </c>
      <c r="I3569" s="9">
        <v>15</v>
      </c>
      <c r="J3569" s="9" t="s">
        <v>8</v>
      </c>
      <c r="L3569" s="9" t="s">
        <v>50</v>
      </c>
      <c r="M3569" s="9">
        <v>106115</v>
      </c>
      <c r="N3569" s="17" t="str">
        <f t="shared" si="348"/>
        <v>21_105-110</v>
      </c>
      <c r="O3569" s="17" t="str">
        <f t="shared" si="349"/>
        <v>10_100-110</v>
      </c>
      <c r="P3569" s="17" t="str">
        <f t="shared" si="350"/>
        <v>08_80&gt;</v>
      </c>
      <c r="Q3569" s="9" t="s">
        <v>1253</v>
      </c>
      <c r="R3569" s="9" t="s">
        <v>1137</v>
      </c>
      <c r="S3569" s="9">
        <f t="shared" si="346"/>
        <v>7958625</v>
      </c>
      <c r="T3569" s="9">
        <f t="shared" si="347"/>
        <v>108281</v>
      </c>
    </row>
    <row r="3570" spans="1:20" x14ac:dyDescent="0.25">
      <c r="A3570" s="9">
        <v>116</v>
      </c>
      <c r="B3570" s="9" t="s">
        <v>13</v>
      </c>
      <c r="C3570" s="9" t="s">
        <v>485</v>
      </c>
      <c r="D3570" s="9" t="s">
        <v>225</v>
      </c>
      <c r="E3570" s="9" t="s">
        <v>223</v>
      </c>
      <c r="F3570" s="9" t="s">
        <v>5</v>
      </c>
      <c r="G3570" s="9" t="s">
        <v>350</v>
      </c>
      <c r="H3570" s="9" t="s">
        <v>118</v>
      </c>
      <c r="I3570" s="9">
        <v>17</v>
      </c>
      <c r="J3570" s="9" t="s">
        <v>8</v>
      </c>
      <c r="L3570" s="9" t="s">
        <v>50</v>
      </c>
      <c r="M3570" s="9">
        <v>136986</v>
      </c>
      <c r="N3570" s="17" t="str">
        <f t="shared" si="348"/>
        <v>27_135-140</v>
      </c>
      <c r="O3570" s="17" t="str">
        <f t="shared" si="349"/>
        <v>13_130-140</v>
      </c>
      <c r="P3570" s="17" t="str">
        <f t="shared" si="350"/>
        <v>08_80&gt;</v>
      </c>
      <c r="Q3570" s="9" t="s">
        <v>1253</v>
      </c>
      <c r="R3570" s="9" t="s">
        <v>1137</v>
      </c>
      <c r="S3570" s="9">
        <f t="shared" si="346"/>
        <v>15890376</v>
      </c>
      <c r="T3570" s="9">
        <f t="shared" si="347"/>
        <v>216196</v>
      </c>
    </row>
    <row r="3571" spans="1:20" x14ac:dyDescent="0.25">
      <c r="A3571" s="9">
        <v>25</v>
      </c>
      <c r="B3571" s="9" t="s">
        <v>13</v>
      </c>
      <c r="C3571" s="9" t="s">
        <v>1169</v>
      </c>
      <c r="D3571" s="9" t="s">
        <v>229</v>
      </c>
      <c r="E3571" s="9" t="s">
        <v>227</v>
      </c>
      <c r="F3571" s="9" t="s">
        <v>5</v>
      </c>
      <c r="G3571" s="9" t="s">
        <v>798</v>
      </c>
      <c r="H3571" s="9" t="s">
        <v>2</v>
      </c>
      <c r="I3571" s="9">
        <v>11</v>
      </c>
      <c r="J3571" s="9" t="s">
        <v>4</v>
      </c>
      <c r="K3571" s="9" t="s">
        <v>7</v>
      </c>
      <c r="L3571" s="9" t="s">
        <v>46</v>
      </c>
      <c r="M3571" s="9">
        <v>31200</v>
      </c>
      <c r="N3571" s="17" t="str">
        <f t="shared" si="348"/>
        <v>6_30-35</v>
      </c>
      <c r="O3571" s="17" t="str">
        <f t="shared" si="349"/>
        <v>3_30-40</v>
      </c>
      <c r="P3571" s="17" t="str">
        <f t="shared" si="350"/>
        <v>03_30-40</v>
      </c>
      <c r="Q3571" s="9" t="s">
        <v>1253</v>
      </c>
      <c r="R3571" s="9" t="s">
        <v>1137</v>
      </c>
      <c r="S3571" s="9">
        <f t="shared" si="346"/>
        <v>780000</v>
      </c>
      <c r="T3571" s="9">
        <f t="shared" si="347"/>
        <v>10612</v>
      </c>
    </row>
    <row r="3572" spans="1:20" x14ac:dyDescent="0.25">
      <c r="A3572" s="9">
        <v>51</v>
      </c>
      <c r="B3572" s="9" t="s">
        <v>13</v>
      </c>
      <c r="C3572" s="9" t="s">
        <v>155</v>
      </c>
      <c r="D3572" s="9" t="s">
        <v>228</v>
      </c>
      <c r="E3572" s="9" t="s">
        <v>227</v>
      </c>
      <c r="F3572" s="9" t="s">
        <v>5</v>
      </c>
      <c r="G3572" s="9" t="s">
        <v>93</v>
      </c>
      <c r="H3572" s="9" t="s">
        <v>2</v>
      </c>
      <c r="I3572" s="9">
        <v>13</v>
      </c>
      <c r="J3572" s="9" t="s">
        <v>8</v>
      </c>
      <c r="L3572" s="9" t="s">
        <v>50</v>
      </c>
      <c r="M3572" s="9">
        <v>70249</v>
      </c>
      <c r="N3572" s="17" t="str">
        <f t="shared" si="348"/>
        <v>14_70-75</v>
      </c>
      <c r="O3572" s="17" t="str">
        <f t="shared" si="349"/>
        <v>7_70-80</v>
      </c>
      <c r="P3572" s="17" t="str">
        <f t="shared" si="350"/>
        <v>07_70-80</v>
      </c>
      <c r="Q3572" s="9" t="s">
        <v>1253</v>
      </c>
      <c r="R3572" s="9" t="s">
        <v>1137</v>
      </c>
      <c r="S3572" s="9">
        <f t="shared" si="346"/>
        <v>3582699</v>
      </c>
      <c r="T3572" s="9">
        <f t="shared" si="347"/>
        <v>48744</v>
      </c>
    </row>
    <row r="3573" spans="1:20" x14ac:dyDescent="0.25">
      <c r="A3573" s="9">
        <v>66</v>
      </c>
      <c r="B3573" s="9" t="s">
        <v>13</v>
      </c>
      <c r="C3573" s="9" t="s">
        <v>1096</v>
      </c>
      <c r="D3573" s="9" t="s">
        <v>228</v>
      </c>
      <c r="E3573" s="9" t="s">
        <v>227</v>
      </c>
      <c r="F3573" s="9" t="s">
        <v>5</v>
      </c>
      <c r="G3573" s="9" t="s">
        <v>518</v>
      </c>
      <c r="H3573" s="9" t="s">
        <v>2</v>
      </c>
      <c r="I3573" s="9">
        <v>13</v>
      </c>
      <c r="J3573" s="9" t="s">
        <v>8</v>
      </c>
      <c r="L3573" s="9" t="s">
        <v>50</v>
      </c>
      <c r="M3573" s="9">
        <v>57848</v>
      </c>
      <c r="N3573" s="17" t="str">
        <f t="shared" si="348"/>
        <v>11_55-60</v>
      </c>
      <c r="O3573" s="17" t="str">
        <f t="shared" si="349"/>
        <v>5_50-60</v>
      </c>
      <c r="P3573" s="17" t="str">
        <f t="shared" si="350"/>
        <v>05_50-60</v>
      </c>
      <c r="Q3573" s="9" t="s">
        <v>1253</v>
      </c>
      <c r="R3573" s="9" t="s">
        <v>1137</v>
      </c>
      <c r="S3573" s="9">
        <f t="shared" si="346"/>
        <v>3817968</v>
      </c>
      <c r="T3573" s="9">
        <f t="shared" si="347"/>
        <v>51945</v>
      </c>
    </row>
    <row r="3574" spans="1:20" x14ac:dyDescent="0.25">
      <c r="A3574" s="9">
        <v>442</v>
      </c>
      <c r="B3574" s="9" t="s">
        <v>13</v>
      </c>
      <c r="C3574" s="9" t="s">
        <v>457</v>
      </c>
      <c r="D3574" s="9" t="s">
        <v>228</v>
      </c>
      <c r="E3574" s="9" t="s">
        <v>227</v>
      </c>
      <c r="F3574" s="9" t="s">
        <v>5</v>
      </c>
      <c r="G3574" s="9" t="s">
        <v>169</v>
      </c>
      <c r="H3574" s="9" t="s">
        <v>2</v>
      </c>
      <c r="I3574" s="9">
        <v>14</v>
      </c>
      <c r="J3574" s="9" t="s">
        <v>8</v>
      </c>
      <c r="L3574" s="9" t="s">
        <v>50</v>
      </c>
      <c r="M3574" s="9">
        <v>56541</v>
      </c>
      <c r="N3574" s="17" t="str">
        <f t="shared" si="348"/>
        <v>11_55-60</v>
      </c>
      <c r="O3574" s="17" t="str">
        <f t="shared" si="349"/>
        <v>5_50-60</v>
      </c>
      <c r="P3574" s="17" t="str">
        <f t="shared" si="350"/>
        <v>05_50-60</v>
      </c>
      <c r="Q3574" s="9" t="s">
        <v>1253</v>
      </c>
      <c r="R3574" s="9" t="s">
        <v>1137</v>
      </c>
      <c r="S3574" s="9">
        <f t="shared" si="346"/>
        <v>24991122</v>
      </c>
      <c r="T3574" s="9">
        <f t="shared" si="347"/>
        <v>340015</v>
      </c>
    </row>
    <row r="3575" spans="1:20" x14ac:dyDescent="0.25">
      <c r="A3575" s="9">
        <v>20</v>
      </c>
      <c r="B3575" s="9" t="s">
        <v>13</v>
      </c>
      <c r="C3575" s="9" t="s">
        <v>1170</v>
      </c>
      <c r="D3575" s="9" t="s">
        <v>228</v>
      </c>
      <c r="E3575" s="9" t="s">
        <v>227</v>
      </c>
      <c r="F3575" s="9" t="s">
        <v>5</v>
      </c>
      <c r="G3575" s="9" t="s">
        <v>518</v>
      </c>
      <c r="H3575" s="9" t="s">
        <v>2</v>
      </c>
      <c r="I3575" s="9">
        <v>14</v>
      </c>
      <c r="J3575" s="9" t="s">
        <v>8</v>
      </c>
      <c r="L3575" s="9" t="s">
        <v>50</v>
      </c>
      <c r="M3575" s="9">
        <v>67358</v>
      </c>
      <c r="N3575" s="17" t="str">
        <f t="shared" si="348"/>
        <v>13_65-70</v>
      </c>
      <c r="O3575" s="17" t="str">
        <f t="shared" si="349"/>
        <v>6_60-70</v>
      </c>
      <c r="P3575" s="17" t="str">
        <f t="shared" si="350"/>
        <v>06_60-70</v>
      </c>
      <c r="Q3575" s="9" t="s">
        <v>1253</v>
      </c>
      <c r="R3575" s="9" t="s">
        <v>1137</v>
      </c>
      <c r="S3575" s="9">
        <f t="shared" si="346"/>
        <v>1347160</v>
      </c>
      <c r="T3575" s="9">
        <f t="shared" si="347"/>
        <v>18329</v>
      </c>
    </row>
    <row r="3576" spans="1:20" x14ac:dyDescent="0.25">
      <c r="A3576" s="9">
        <v>1342</v>
      </c>
      <c r="B3576" s="9" t="s">
        <v>13</v>
      </c>
      <c r="C3576" s="9" t="s">
        <v>453</v>
      </c>
      <c r="D3576" s="9" t="s">
        <v>222</v>
      </c>
      <c r="E3576" s="9" t="s">
        <v>227</v>
      </c>
      <c r="F3576" s="9" t="s">
        <v>5</v>
      </c>
      <c r="G3576" s="9" t="s">
        <v>169</v>
      </c>
      <c r="H3576" s="9" t="s">
        <v>454</v>
      </c>
      <c r="I3576" s="9">
        <v>15</v>
      </c>
      <c r="J3576" s="9" t="s">
        <v>8</v>
      </c>
      <c r="L3576" s="9" t="s">
        <v>50</v>
      </c>
      <c r="M3576" s="9">
        <v>52106</v>
      </c>
      <c r="N3576" s="17" t="str">
        <f t="shared" si="348"/>
        <v>10_50-55</v>
      </c>
      <c r="O3576" s="17" t="str">
        <f t="shared" si="349"/>
        <v>5_50-60</v>
      </c>
      <c r="P3576" s="17" t="str">
        <f t="shared" si="350"/>
        <v>05_50-60</v>
      </c>
      <c r="Q3576" s="9" t="s">
        <v>1253</v>
      </c>
      <c r="R3576" s="9" t="s">
        <v>1137</v>
      </c>
      <c r="S3576" s="9">
        <f t="shared" si="346"/>
        <v>69926252</v>
      </c>
      <c r="T3576" s="9">
        <f t="shared" si="347"/>
        <v>951378</v>
      </c>
    </row>
    <row r="3577" spans="1:20" x14ac:dyDescent="0.25">
      <c r="A3577" s="9">
        <v>198</v>
      </c>
      <c r="B3577" s="9" t="s">
        <v>13</v>
      </c>
      <c r="C3577" s="9" t="s">
        <v>1097</v>
      </c>
      <c r="D3577" s="9" t="s">
        <v>222</v>
      </c>
      <c r="E3577" s="9" t="s">
        <v>227</v>
      </c>
      <c r="F3577" s="9" t="s">
        <v>5</v>
      </c>
      <c r="G3577" s="9" t="s">
        <v>518</v>
      </c>
      <c r="H3577" s="9" t="s">
        <v>563</v>
      </c>
      <c r="I3577" s="9">
        <v>15</v>
      </c>
      <c r="J3577" s="9" t="s">
        <v>8</v>
      </c>
      <c r="L3577" s="9" t="s">
        <v>50</v>
      </c>
      <c r="M3577" s="9">
        <v>55396</v>
      </c>
      <c r="N3577" s="17" t="str">
        <f t="shared" si="348"/>
        <v>11_55-60</v>
      </c>
      <c r="O3577" s="17" t="str">
        <f t="shared" si="349"/>
        <v>5_50-60</v>
      </c>
      <c r="P3577" s="17" t="str">
        <f t="shared" si="350"/>
        <v>05_50-60</v>
      </c>
      <c r="Q3577" s="9" t="s">
        <v>1253</v>
      </c>
      <c r="R3577" s="9" t="s">
        <v>1137</v>
      </c>
      <c r="S3577" s="9">
        <f t="shared" si="346"/>
        <v>10968408</v>
      </c>
      <c r="T3577" s="9">
        <f t="shared" si="347"/>
        <v>149230</v>
      </c>
    </row>
    <row r="3578" spans="1:20" x14ac:dyDescent="0.25">
      <c r="A3578" s="9">
        <v>64</v>
      </c>
      <c r="B3578" s="9" t="s">
        <v>13</v>
      </c>
      <c r="C3578" s="9" t="s">
        <v>353</v>
      </c>
      <c r="D3578" s="9" t="s">
        <v>228</v>
      </c>
      <c r="E3578" s="9" t="s">
        <v>227</v>
      </c>
      <c r="F3578" s="9" t="s">
        <v>5</v>
      </c>
      <c r="G3578" s="9" t="s">
        <v>169</v>
      </c>
      <c r="H3578" s="9" t="s">
        <v>2</v>
      </c>
      <c r="I3578" s="9">
        <v>13</v>
      </c>
      <c r="J3578" s="9" t="s">
        <v>8</v>
      </c>
      <c r="L3578" s="9" t="s">
        <v>50</v>
      </c>
      <c r="M3578" s="9">
        <v>77180</v>
      </c>
      <c r="N3578" s="17" t="str">
        <f t="shared" si="348"/>
        <v>15_75-80</v>
      </c>
      <c r="O3578" s="17" t="str">
        <f t="shared" si="349"/>
        <v>7_70-80</v>
      </c>
      <c r="P3578" s="17" t="str">
        <f t="shared" si="350"/>
        <v>07_70-80</v>
      </c>
      <c r="Q3578" s="9" t="s">
        <v>1253</v>
      </c>
      <c r="R3578" s="9" t="s">
        <v>1137</v>
      </c>
      <c r="S3578" s="9">
        <f t="shared" si="346"/>
        <v>4939520</v>
      </c>
      <c r="T3578" s="9">
        <f t="shared" si="347"/>
        <v>67204</v>
      </c>
    </row>
    <row r="3579" spans="1:20" x14ac:dyDescent="0.25">
      <c r="A3579" s="9">
        <v>5</v>
      </c>
      <c r="B3579" s="9" t="s">
        <v>13</v>
      </c>
      <c r="C3579" s="9" t="s">
        <v>405</v>
      </c>
      <c r="D3579" s="9" t="s">
        <v>228</v>
      </c>
      <c r="E3579" s="9" t="s">
        <v>227</v>
      </c>
      <c r="F3579" s="9" t="s">
        <v>5</v>
      </c>
      <c r="G3579" s="9" t="s">
        <v>169</v>
      </c>
      <c r="H3579" s="9" t="s">
        <v>2</v>
      </c>
      <c r="I3579" s="9">
        <v>13</v>
      </c>
      <c r="J3579" s="9" t="s">
        <v>8</v>
      </c>
      <c r="K3579" s="9" t="s">
        <v>7</v>
      </c>
      <c r="L3579" s="9" t="s">
        <v>50</v>
      </c>
      <c r="M3579" s="9">
        <v>109040</v>
      </c>
      <c r="N3579" s="17" t="str">
        <f t="shared" si="348"/>
        <v>21_105-110</v>
      </c>
      <c r="O3579" s="17" t="str">
        <f t="shared" si="349"/>
        <v>10_100-110</v>
      </c>
      <c r="P3579" s="17" t="str">
        <f t="shared" si="350"/>
        <v>08_80&gt;</v>
      </c>
      <c r="Q3579" s="9" t="s">
        <v>1253</v>
      </c>
      <c r="R3579" s="9" t="s">
        <v>1137</v>
      </c>
      <c r="S3579" s="9">
        <f t="shared" si="346"/>
        <v>545200</v>
      </c>
      <c r="T3579" s="9">
        <f t="shared" si="347"/>
        <v>7418</v>
      </c>
    </row>
    <row r="3580" spans="1:20" x14ac:dyDescent="0.25">
      <c r="A3580" s="9">
        <v>555</v>
      </c>
      <c r="B3580" s="9" t="s">
        <v>13</v>
      </c>
      <c r="C3580" s="9" t="s">
        <v>699</v>
      </c>
      <c r="D3580" s="9" t="s">
        <v>228</v>
      </c>
      <c r="E3580" s="9" t="s">
        <v>227</v>
      </c>
      <c r="F3580" s="9" t="s">
        <v>5</v>
      </c>
      <c r="G3580" s="9" t="s">
        <v>518</v>
      </c>
      <c r="H3580" s="9" t="s">
        <v>2</v>
      </c>
      <c r="I3580" s="9">
        <v>13</v>
      </c>
      <c r="J3580" s="9" t="s">
        <v>8</v>
      </c>
      <c r="L3580" s="9" t="s">
        <v>50</v>
      </c>
      <c r="M3580" s="9">
        <v>83450</v>
      </c>
      <c r="N3580" s="17" t="str">
        <f t="shared" si="348"/>
        <v>16_80-85</v>
      </c>
      <c r="O3580" s="17" t="str">
        <f t="shared" si="349"/>
        <v>8_80-90</v>
      </c>
      <c r="P3580" s="17" t="str">
        <f t="shared" si="350"/>
        <v>08_80&gt;</v>
      </c>
      <c r="Q3580" s="9" t="s">
        <v>1253</v>
      </c>
      <c r="R3580" s="9" t="s">
        <v>1137</v>
      </c>
      <c r="S3580" s="9">
        <f t="shared" si="346"/>
        <v>46314750</v>
      </c>
      <c r="T3580" s="9">
        <f t="shared" si="347"/>
        <v>630133</v>
      </c>
    </row>
    <row r="3581" spans="1:20" x14ac:dyDescent="0.25">
      <c r="A3581" s="9">
        <v>67</v>
      </c>
      <c r="B3581" s="9" t="s">
        <v>13</v>
      </c>
      <c r="C3581" s="9" t="s">
        <v>1171</v>
      </c>
      <c r="D3581" s="9" t="s">
        <v>228</v>
      </c>
      <c r="E3581" s="9" t="s">
        <v>227</v>
      </c>
      <c r="F3581" s="9" t="s">
        <v>5</v>
      </c>
      <c r="G3581" s="9" t="s">
        <v>518</v>
      </c>
      <c r="H3581" s="9" t="s">
        <v>2</v>
      </c>
      <c r="I3581" s="9">
        <v>13</v>
      </c>
      <c r="J3581" s="9" t="s">
        <v>8</v>
      </c>
      <c r="L3581" s="9" t="s">
        <v>50</v>
      </c>
      <c r="M3581" s="9">
        <v>105860</v>
      </c>
      <c r="N3581" s="17" t="str">
        <f t="shared" si="348"/>
        <v>21_105-110</v>
      </c>
      <c r="O3581" s="17" t="str">
        <f t="shared" si="349"/>
        <v>10_100-110</v>
      </c>
      <c r="P3581" s="17" t="str">
        <f t="shared" si="350"/>
        <v>08_80&gt;</v>
      </c>
      <c r="Q3581" s="9" t="s">
        <v>1253</v>
      </c>
      <c r="R3581" s="9" t="s">
        <v>1137</v>
      </c>
      <c r="S3581" s="9">
        <f t="shared" si="346"/>
        <v>7092620</v>
      </c>
      <c r="T3581" s="9">
        <f t="shared" si="347"/>
        <v>96498</v>
      </c>
    </row>
    <row r="3582" spans="1:20" x14ac:dyDescent="0.25">
      <c r="A3582" s="9">
        <v>8</v>
      </c>
      <c r="B3582" s="9" t="s">
        <v>13</v>
      </c>
      <c r="C3582" s="9" t="s">
        <v>354</v>
      </c>
      <c r="D3582" s="9" t="s">
        <v>228</v>
      </c>
      <c r="E3582" s="9" t="s">
        <v>227</v>
      </c>
      <c r="F3582" s="9" t="s">
        <v>5</v>
      </c>
      <c r="G3582" s="9" t="s">
        <v>169</v>
      </c>
      <c r="H3582" s="9" t="s">
        <v>2</v>
      </c>
      <c r="I3582" s="9">
        <v>14</v>
      </c>
      <c r="J3582" s="9" t="s">
        <v>8</v>
      </c>
      <c r="L3582" s="9" t="s">
        <v>50</v>
      </c>
      <c r="M3582" s="9">
        <v>75598</v>
      </c>
      <c r="N3582" s="17" t="str">
        <f t="shared" si="348"/>
        <v>15_75-80</v>
      </c>
      <c r="O3582" s="17" t="str">
        <f t="shared" si="349"/>
        <v>7_70-80</v>
      </c>
      <c r="P3582" s="17" t="str">
        <f t="shared" si="350"/>
        <v>07_70-80</v>
      </c>
      <c r="Q3582" s="9" t="s">
        <v>1253</v>
      </c>
      <c r="R3582" s="9" t="s">
        <v>1137</v>
      </c>
      <c r="S3582" s="9">
        <f t="shared" si="346"/>
        <v>604784</v>
      </c>
      <c r="T3582" s="9">
        <f t="shared" si="347"/>
        <v>8228</v>
      </c>
    </row>
    <row r="3583" spans="1:20" x14ac:dyDescent="0.25">
      <c r="A3583" s="9">
        <v>24</v>
      </c>
      <c r="B3583" s="9" t="s">
        <v>13</v>
      </c>
      <c r="C3583" s="9" t="s">
        <v>486</v>
      </c>
      <c r="D3583" s="9" t="s">
        <v>228</v>
      </c>
      <c r="E3583" s="9" t="s">
        <v>227</v>
      </c>
      <c r="F3583" s="9" t="s">
        <v>5</v>
      </c>
      <c r="G3583" s="9" t="s">
        <v>350</v>
      </c>
      <c r="H3583" s="9" t="s">
        <v>109</v>
      </c>
      <c r="I3583" s="9">
        <v>14</v>
      </c>
      <c r="J3583" s="9" t="s">
        <v>8</v>
      </c>
      <c r="L3583" s="9" t="s">
        <v>50</v>
      </c>
      <c r="M3583" s="9">
        <v>85905</v>
      </c>
      <c r="N3583" s="17" t="str">
        <f t="shared" si="348"/>
        <v>17_85-90</v>
      </c>
      <c r="O3583" s="17" t="str">
        <f t="shared" si="349"/>
        <v>8_80-90</v>
      </c>
      <c r="P3583" s="17" t="str">
        <f t="shared" si="350"/>
        <v>08_80&gt;</v>
      </c>
      <c r="Q3583" s="9" t="s">
        <v>1253</v>
      </c>
      <c r="R3583" s="9" t="s">
        <v>1137</v>
      </c>
      <c r="S3583" s="9">
        <f t="shared" si="346"/>
        <v>2061720</v>
      </c>
      <c r="T3583" s="9">
        <f t="shared" si="347"/>
        <v>28051</v>
      </c>
    </row>
    <row r="3584" spans="1:20" x14ac:dyDescent="0.25">
      <c r="A3584" s="9">
        <v>602</v>
      </c>
      <c r="B3584" s="9" t="s">
        <v>13</v>
      </c>
      <c r="C3584" s="9" t="s">
        <v>831</v>
      </c>
      <c r="D3584" s="9" t="s">
        <v>228</v>
      </c>
      <c r="E3584" s="9" t="s">
        <v>227</v>
      </c>
      <c r="F3584" s="9" t="s">
        <v>5</v>
      </c>
      <c r="G3584" s="9" t="s">
        <v>518</v>
      </c>
      <c r="H3584" s="9" t="s">
        <v>2</v>
      </c>
      <c r="I3584" s="9">
        <v>14</v>
      </c>
      <c r="J3584" s="9" t="s">
        <v>8</v>
      </c>
      <c r="L3584" s="9" t="s">
        <v>50</v>
      </c>
      <c r="M3584" s="9">
        <v>87422</v>
      </c>
      <c r="N3584" s="17" t="str">
        <f t="shared" si="348"/>
        <v>17_85-90</v>
      </c>
      <c r="O3584" s="17" t="str">
        <f t="shared" si="349"/>
        <v>8_80-90</v>
      </c>
      <c r="P3584" s="17" t="str">
        <f t="shared" si="350"/>
        <v>08_80&gt;</v>
      </c>
      <c r="Q3584" s="9" t="s">
        <v>1253</v>
      </c>
      <c r="R3584" s="9" t="s">
        <v>1137</v>
      </c>
      <c r="S3584" s="9">
        <f t="shared" si="346"/>
        <v>52628044</v>
      </c>
      <c r="T3584" s="9">
        <f t="shared" si="347"/>
        <v>716028</v>
      </c>
    </row>
    <row r="3585" spans="1:20" x14ac:dyDescent="0.25">
      <c r="A3585" s="9">
        <v>238</v>
      </c>
      <c r="B3585" s="9" t="s">
        <v>13</v>
      </c>
      <c r="C3585" s="9" t="s">
        <v>977</v>
      </c>
      <c r="D3585" s="9" t="s">
        <v>228</v>
      </c>
      <c r="E3585" s="9" t="s">
        <v>227</v>
      </c>
      <c r="F3585" s="9" t="s">
        <v>5</v>
      </c>
      <c r="G3585" s="9" t="s">
        <v>67</v>
      </c>
      <c r="H3585" s="9" t="s">
        <v>2</v>
      </c>
      <c r="I3585" s="9">
        <v>14</v>
      </c>
      <c r="J3585" s="9" t="s">
        <v>8</v>
      </c>
      <c r="L3585" s="9" t="s">
        <v>50</v>
      </c>
      <c r="M3585" s="9">
        <v>175699</v>
      </c>
      <c r="N3585" s="17" t="str">
        <f t="shared" si="348"/>
        <v>35_175-180</v>
      </c>
      <c r="O3585" s="17" t="str">
        <f t="shared" si="349"/>
        <v>17_170-180</v>
      </c>
      <c r="P3585" s="17" t="str">
        <f t="shared" si="350"/>
        <v>08_80&gt;</v>
      </c>
      <c r="Q3585" s="9" t="s">
        <v>1253</v>
      </c>
      <c r="R3585" s="9" t="s">
        <v>1137</v>
      </c>
      <c r="S3585" s="9">
        <f t="shared" si="346"/>
        <v>41816362</v>
      </c>
      <c r="T3585" s="9">
        <f t="shared" si="347"/>
        <v>568930</v>
      </c>
    </row>
    <row r="3586" spans="1:20" x14ac:dyDescent="0.25">
      <c r="A3586" s="9">
        <v>7</v>
      </c>
      <c r="B3586" s="9" t="s">
        <v>13</v>
      </c>
      <c r="C3586" s="9" t="s">
        <v>406</v>
      </c>
      <c r="D3586" s="9" t="s">
        <v>224</v>
      </c>
      <c r="E3586" s="9" t="s">
        <v>227</v>
      </c>
      <c r="F3586" s="9" t="s">
        <v>5</v>
      </c>
      <c r="G3586" s="9" t="s">
        <v>169</v>
      </c>
      <c r="H3586" s="9" t="s">
        <v>2</v>
      </c>
      <c r="I3586" s="9">
        <v>15</v>
      </c>
      <c r="J3586" s="9" t="s">
        <v>8</v>
      </c>
      <c r="L3586" s="9" t="s">
        <v>50</v>
      </c>
      <c r="M3586" s="9">
        <v>70278</v>
      </c>
      <c r="N3586" s="17" t="str">
        <f t="shared" si="348"/>
        <v>14_70-75</v>
      </c>
      <c r="O3586" s="17" t="str">
        <f t="shared" si="349"/>
        <v>7_70-80</v>
      </c>
      <c r="P3586" s="17" t="str">
        <f t="shared" si="350"/>
        <v>07_70-80</v>
      </c>
      <c r="Q3586" s="9" t="s">
        <v>1253</v>
      </c>
      <c r="R3586" s="9" t="s">
        <v>1137</v>
      </c>
      <c r="S3586" s="9">
        <f t="shared" si="346"/>
        <v>491946</v>
      </c>
      <c r="T3586" s="9">
        <f t="shared" si="347"/>
        <v>6693</v>
      </c>
    </row>
    <row r="3587" spans="1:20" x14ac:dyDescent="0.25">
      <c r="A3587" s="9">
        <v>170</v>
      </c>
      <c r="B3587" s="9" t="s">
        <v>13</v>
      </c>
      <c r="C3587" s="9" t="s">
        <v>412</v>
      </c>
      <c r="D3587" s="9" t="s">
        <v>224</v>
      </c>
      <c r="E3587" s="9" t="s">
        <v>227</v>
      </c>
      <c r="F3587" s="9" t="s">
        <v>5</v>
      </c>
      <c r="G3587" s="9" t="s">
        <v>169</v>
      </c>
      <c r="H3587" s="9" t="s">
        <v>2</v>
      </c>
      <c r="I3587" s="9">
        <v>15</v>
      </c>
      <c r="J3587" s="9" t="s">
        <v>8</v>
      </c>
      <c r="L3587" s="9" t="s">
        <v>50</v>
      </c>
      <c r="M3587" s="9">
        <v>96512</v>
      </c>
      <c r="N3587" s="17" t="str">
        <f t="shared" si="348"/>
        <v>19_95-100</v>
      </c>
      <c r="O3587" s="17" t="str">
        <f t="shared" si="349"/>
        <v>9_90-100</v>
      </c>
      <c r="P3587" s="17" t="str">
        <f t="shared" si="350"/>
        <v>08_80&gt;</v>
      </c>
      <c r="Q3587" s="9" t="s">
        <v>1253</v>
      </c>
      <c r="R3587" s="9" t="s">
        <v>1137</v>
      </c>
      <c r="S3587" s="9">
        <f t="shared" ref="S3587:S3650" si="351">M3587*A3587</f>
        <v>16407040</v>
      </c>
      <c r="T3587" s="9">
        <f t="shared" si="347"/>
        <v>223225</v>
      </c>
    </row>
    <row r="3588" spans="1:20" x14ac:dyDescent="0.25">
      <c r="A3588" s="9">
        <v>398</v>
      </c>
      <c r="B3588" s="9" t="s">
        <v>13</v>
      </c>
      <c r="C3588" s="9" t="s">
        <v>701</v>
      </c>
      <c r="D3588" s="9" t="s">
        <v>222</v>
      </c>
      <c r="E3588" s="9" t="s">
        <v>227</v>
      </c>
      <c r="F3588" s="9" t="s">
        <v>5</v>
      </c>
      <c r="G3588" s="9" t="s">
        <v>518</v>
      </c>
      <c r="H3588" s="9" t="s">
        <v>563</v>
      </c>
      <c r="I3588" s="9">
        <v>15</v>
      </c>
      <c r="J3588" s="9" t="s">
        <v>8</v>
      </c>
      <c r="L3588" s="9" t="s">
        <v>50</v>
      </c>
      <c r="M3588" s="9">
        <v>89938</v>
      </c>
      <c r="N3588" s="17" t="str">
        <f t="shared" si="348"/>
        <v>17_85-90</v>
      </c>
      <c r="O3588" s="17" t="str">
        <f t="shared" si="349"/>
        <v>8_80-90</v>
      </c>
      <c r="P3588" s="17" t="str">
        <f t="shared" si="350"/>
        <v>08_80&gt;</v>
      </c>
      <c r="Q3588" s="9" t="s">
        <v>1253</v>
      </c>
      <c r="R3588" s="9" t="s">
        <v>1137</v>
      </c>
      <c r="S3588" s="9">
        <f t="shared" si="351"/>
        <v>35795324</v>
      </c>
      <c r="T3588" s="9">
        <f t="shared" si="347"/>
        <v>487011</v>
      </c>
    </row>
    <row r="3589" spans="1:20" x14ac:dyDescent="0.25">
      <c r="A3589" s="9">
        <v>1</v>
      </c>
      <c r="B3589" s="9" t="s">
        <v>13</v>
      </c>
      <c r="C3589" s="9" t="s">
        <v>352</v>
      </c>
      <c r="D3589" s="9" t="s">
        <v>228</v>
      </c>
      <c r="E3589" s="9" t="s">
        <v>227</v>
      </c>
      <c r="F3589" s="9" t="s">
        <v>5</v>
      </c>
      <c r="G3589" s="9" t="s">
        <v>169</v>
      </c>
      <c r="H3589" s="9" t="s">
        <v>2</v>
      </c>
      <c r="I3589" s="9">
        <v>13</v>
      </c>
      <c r="J3589" s="9" t="s">
        <v>8</v>
      </c>
      <c r="L3589" s="9" t="s">
        <v>50</v>
      </c>
      <c r="M3589" s="9">
        <v>116632</v>
      </c>
      <c r="N3589" s="17" t="str">
        <f t="shared" si="348"/>
        <v>23_115-120</v>
      </c>
      <c r="O3589" s="17" t="str">
        <f t="shared" si="349"/>
        <v>11_110-120</v>
      </c>
      <c r="P3589" s="17" t="str">
        <f t="shared" si="350"/>
        <v>08_80&gt;</v>
      </c>
      <c r="Q3589" s="9" t="s">
        <v>1253</v>
      </c>
      <c r="R3589" s="9" t="s">
        <v>1137</v>
      </c>
      <c r="S3589" s="9">
        <f t="shared" si="351"/>
        <v>116632</v>
      </c>
      <c r="T3589" s="9">
        <f t="shared" si="347"/>
        <v>1587</v>
      </c>
    </row>
    <row r="3590" spans="1:20" x14ac:dyDescent="0.25">
      <c r="A3590" s="9">
        <v>68</v>
      </c>
      <c r="B3590" s="9" t="s">
        <v>13</v>
      </c>
      <c r="C3590" s="9" t="s">
        <v>908</v>
      </c>
      <c r="D3590" s="9" t="s">
        <v>228</v>
      </c>
      <c r="E3590" s="9" t="s">
        <v>227</v>
      </c>
      <c r="F3590" s="9" t="s">
        <v>5</v>
      </c>
      <c r="G3590" s="9" t="s">
        <v>518</v>
      </c>
      <c r="H3590" s="9" t="s">
        <v>2</v>
      </c>
      <c r="I3590" s="9">
        <v>13</v>
      </c>
      <c r="J3590" s="9" t="s">
        <v>8</v>
      </c>
      <c r="L3590" s="9" t="s">
        <v>50</v>
      </c>
      <c r="M3590" s="9">
        <v>66900</v>
      </c>
      <c r="N3590" s="17" t="str">
        <f t="shared" si="348"/>
        <v>13_65-70</v>
      </c>
      <c r="O3590" s="17" t="str">
        <f t="shared" si="349"/>
        <v>6_60-70</v>
      </c>
      <c r="P3590" s="17" t="str">
        <f t="shared" si="350"/>
        <v>06_60-70</v>
      </c>
      <c r="Q3590" s="9" t="s">
        <v>1253</v>
      </c>
      <c r="R3590" s="9" t="s">
        <v>1137</v>
      </c>
      <c r="S3590" s="9">
        <f t="shared" si="351"/>
        <v>4549200</v>
      </c>
      <c r="T3590" s="9">
        <f t="shared" si="347"/>
        <v>61894</v>
      </c>
    </row>
    <row r="3591" spans="1:20" x14ac:dyDescent="0.25">
      <c r="A3591" s="9">
        <v>1</v>
      </c>
      <c r="B3591" s="9" t="s">
        <v>13</v>
      </c>
      <c r="C3591" s="9" t="s">
        <v>909</v>
      </c>
      <c r="D3591" s="9" t="s">
        <v>228</v>
      </c>
      <c r="E3591" s="9" t="s">
        <v>227</v>
      </c>
      <c r="F3591" s="9" t="s">
        <v>5</v>
      </c>
      <c r="G3591" s="9" t="s">
        <v>93</v>
      </c>
      <c r="H3591" s="9" t="s">
        <v>2</v>
      </c>
      <c r="I3591" s="9">
        <v>14</v>
      </c>
      <c r="J3591" s="9" t="s">
        <v>8</v>
      </c>
      <c r="L3591" s="9" t="s">
        <v>50</v>
      </c>
      <c r="M3591" s="9">
        <v>92003</v>
      </c>
      <c r="N3591" s="17" t="str">
        <f t="shared" si="348"/>
        <v>18_90-95</v>
      </c>
      <c r="O3591" s="17" t="str">
        <f t="shared" si="349"/>
        <v>9_90-100</v>
      </c>
      <c r="P3591" s="17" t="str">
        <f t="shared" si="350"/>
        <v>08_80&gt;</v>
      </c>
      <c r="Q3591" s="9" t="s">
        <v>1253</v>
      </c>
      <c r="R3591" s="9" t="s">
        <v>1137</v>
      </c>
      <c r="S3591" s="9">
        <f t="shared" si="351"/>
        <v>92003</v>
      </c>
      <c r="T3591" s="9">
        <f t="shared" ref="T3591:T3653" si="352">ROUND(S3591/73.5,0)</f>
        <v>1252</v>
      </c>
    </row>
    <row r="3592" spans="1:20" x14ac:dyDescent="0.25">
      <c r="A3592" s="9">
        <v>7</v>
      </c>
      <c r="B3592" s="9" t="s">
        <v>13</v>
      </c>
      <c r="C3592" s="9" t="s">
        <v>407</v>
      </c>
      <c r="D3592" s="9" t="s">
        <v>228</v>
      </c>
      <c r="E3592" s="9" t="s">
        <v>227</v>
      </c>
      <c r="F3592" s="9" t="s">
        <v>5</v>
      </c>
      <c r="G3592" s="9" t="s">
        <v>169</v>
      </c>
      <c r="H3592" s="9" t="s">
        <v>2</v>
      </c>
      <c r="I3592" s="9">
        <v>14</v>
      </c>
      <c r="J3592" s="9" t="s">
        <v>52</v>
      </c>
      <c r="L3592" s="9" t="s">
        <v>50</v>
      </c>
      <c r="M3592" s="9">
        <v>95560</v>
      </c>
      <c r="N3592" s="17" t="str">
        <f t="shared" si="348"/>
        <v>19_95-100</v>
      </c>
      <c r="O3592" s="17" t="str">
        <f t="shared" si="349"/>
        <v>9_90-100</v>
      </c>
      <c r="P3592" s="17" t="str">
        <f t="shared" si="350"/>
        <v>08_80&gt;</v>
      </c>
      <c r="Q3592" s="9" t="s">
        <v>1253</v>
      </c>
      <c r="R3592" s="9" t="s">
        <v>1137</v>
      </c>
      <c r="S3592" s="9">
        <f t="shared" si="351"/>
        <v>668920</v>
      </c>
      <c r="T3592" s="9">
        <f t="shared" si="352"/>
        <v>9101</v>
      </c>
    </row>
    <row r="3593" spans="1:20" x14ac:dyDescent="0.25">
      <c r="A3593" s="9">
        <v>2</v>
      </c>
      <c r="B3593" s="9" t="s">
        <v>13</v>
      </c>
      <c r="C3593" s="9" t="s">
        <v>702</v>
      </c>
      <c r="D3593" s="9" t="s">
        <v>228</v>
      </c>
      <c r="E3593" s="9" t="s">
        <v>227</v>
      </c>
      <c r="F3593" s="9" t="s">
        <v>5</v>
      </c>
      <c r="G3593" s="9" t="s">
        <v>169</v>
      </c>
      <c r="H3593" s="9" t="s">
        <v>2</v>
      </c>
      <c r="I3593" s="9">
        <v>14</v>
      </c>
      <c r="J3593" s="9" t="s">
        <v>8</v>
      </c>
      <c r="K3593" s="9" t="s">
        <v>7</v>
      </c>
      <c r="L3593" s="9" t="s">
        <v>50</v>
      </c>
      <c r="M3593" s="9">
        <v>103620</v>
      </c>
      <c r="N3593" s="17" t="str">
        <f t="shared" si="348"/>
        <v>20_100-105</v>
      </c>
      <c r="O3593" s="17" t="str">
        <f t="shared" si="349"/>
        <v>10_100-110</v>
      </c>
      <c r="P3593" s="17" t="str">
        <f t="shared" si="350"/>
        <v>08_80&gt;</v>
      </c>
      <c r="Q3593" s="9" t="s">
        <v>1253</v>
      </c>
      <c r="R3593" s="9" t="s">
        <v>1137</v>
      </c>
      <c r="S3593" s="9">
        <f t="shared" si="351"/>
        <v>207240</v>
      </c>
      <c r="T3593" s="9">
        <f t="shared" si="352"/>
        <v>2820</v>
      </c>
    </row>
    <row r="3594" spans="1:20" x14ac:dyDescent="0.25">
      <c r="A3594" s="9">
        <v>36</v>
      </c>
      <c r="B3594" s="9" t="s">
        <v>13</v>
      </c>
      <c r="C3594" s="9" t="s">
        <v>910</v>
      </c>
      <c r="D3594" s="9" t="s">
        <v>228</v>
      </c>
      <c r="E3594" s="9" t="s">
        <v>227</v>
      </c>
      <c r="F3594" s="9" t="s">
        <v>5</v>
      </c>
      <c r="G3594" s="9" t="s">
        <v>518</v>
      </c>
      <c r="H3594" s="9" t="s">
        <v>2</v>
      </c>
      <c r="I3594" s="9">
        <v>14</v>
      </c>
      <c r="J3594" s="9" t="s">
        <v>8</v>
      </c>
      <c r="L3594" s="9" t="s">
        <v>50</v>
      </c>
      <c r="M3594" s="9">
        <v>90400</v>
      </c>
      <c r="N3594" s="17" t="str">
        <f t="shared" si="348"/>
        <v>18_90-95</v>
      </c>
      <c r="O3594" s="17" t="str">
        <f t="shared" si="349"/>
        <v>9_90-100</v>
      </c>
      <c r="P3594" s="17" t="str">
        <f t="shared" si="350"/>
        <v>08_80&gt;</v>
      </c>
      <c r="Q3594" s="9" t="s">
        <v>1253</v>
      </c>
      <c r="R3594" s="9" t="s">
        <v>1137</v>
      </c>
      <c r="S3594" s="9">
        <f t="shared" si="351"/>
        <v>3254400</v>
      </c>
      <c r="T3594" s="9">
        <f t="shared" si="352"/>
        <v>44278</v>
      </c>
    </row>
    <row r="3595" spans="1:20" x14ac:dyDescent="0.25">
      <c r="A3595" s="9">
        <v>7</v>
      </c>
      <c r="B3595" s="9" t="s">
        <v>13</v>
      </c>
      <c r="C3595" s="9" t="s">
        <v>1024</v>
      </c>
      <c r="D3595" s="9" t="s">
        <v>228</v>
      </c>
      <c r="E3595" s="9" t="s">
        <v>227</v>
      </c>
      <c r="F3595" s="9" t="s">
        <v>5</v>
      </c>
      <c r="G3595" s="9" t="s">
        <v>518</v>
      </c>
      <c r="H3595" s="9" t="s">
        <v>2</v>
      </c>
      <c r="I3595" s="9">
        <v>14</v>
      </c>
      <c r="J3595" s="9" t="s">
        <v>8</v>
      </c>
      <c r="K3595" s="9" t="s">
        <v>7</v>
      </c>
      <c r="L3595" s="9" t="s">
        <v>50</v>
      </c>
      <c r="M3595" s="9">
        <v>122500</v>
      </c>
      <c r="N3595" s="17" t="str">
        <f t="shared" si="348"/>
        <v>24_120-125</v>
      </c>
      <c r="O3595" s="17" t="str">
        <f t="shared" si="349"/>
        <v>12_120-130</v>
      </c>
      <c r="P3595" s="17" t="str">
        <f t="shared" si="350"/>
        <v>08_80&gt;</v>
      </c>
      <c r="Q3595" s="9" t="s">
        <v>1253</v>
      </c>
      <c r="R3595" s="9" t="s">
        <v>1137</v>
      </c>
      <c r="S3595" s="9">
        <f t="shared" si="351"/>
        <v>857500</v>
      </c>
      <c r="T3595" s="9">
        <f t="shared" si="352"/>
        <v>11667</v>
      </c>
    </row>
    <row r="3596" spans="1:20" x14ac:dyDescent="0.25">
      <c r="A3596" s="9">
        <v>5</v>
      </c>
      <c r="B3596" s="9" t="s">
        <v>13</v>
      </c>
      <c r="C3596" s="9" t="s">
        <v>978</v>
      </c>
      <c r="D3596" s="9" t="s">
        <v>228</v>
      </c>
      <c r="E3596" s="9" t="s">
        <v>227</v>
      </c>
      <c r="F3596" s="9" t="s">
        <v>5</v>
      </c>
      <c r="G3596" s="9" t="s">
        <v>67</v>
      </c>
      <c r="H3596" s="9" t="s">
        <v>2</v>
      </c>
      <c r="I3596" s="9">
        <v>14</v>
      </c>
      <c r="J3596" s="9" t="s">
        <v>8</v>
      </c>
      <c r="K3596" s="9" t="s">
        <v>7</v>
      </c>
      <c r="L3596" s="9" t="s">
        <v>50</v>
      </c>
      <c r="M3596" s="9">
        <v>346800</v>
      </c>
      <c r="N3596" s="17" t="str">
        <f t="shared" si="348"/>
        <v>69_345-350</v>
      </c>
      <c r="O3596" s="17" t="str">
        <f t="shared" si="349"/>
        <v>34_340-350</v>
      </c>
      <c r="P3596" s="17" t="str">
        <f t="shared" si="350"/>
        <v>08_80&gt;</v>
      </c>
      <c r="Q3596" s="9" t="s">
        <v>1253</v>
      </c>
      <c r="R3596" s="9" t="s">
        <v>1137</v>
      </c>
      <c r="S3596" s="9">
        <f t="shared" si="351"/>
        <v>1734000</v>
      </c>
      <c r="T3596" s="9">
        <f t="shared" si="352"/>
        <v>23592</v>
      </c>
    </row>
    <row r="3597" spans="1:20" x14ac:dyDescent="0.25">
      <c r="A3597" s="9">
        <v>4</v>
      </c>
      <c r="B3597" s="9" t="s">
        <v>13</v>
      </c>
      <c r="C3597" s="9" t="s">
        <v>911</v>
      </c>
      <c r="D3597" s="9" t="s">
        <v>224</v>
      </c>
      <c r="E3597" s="9" t="s">
        <v>227</v>
      </c>
      <c r="F3597" s="9" t="s">
        <v>5</v>
      </c>
      <c r="G3597" s="9" t="s">
        <v>518</v>
      </c>
      <c r="H3597" s="9" t="s">
        <v>2</v>
      </c>
      <c r="I3597" s="9">
        <v>15</v>
      </c>
      <c r="J3597" s="9" t="s">
        <v>52</v>
      </c>
      <c r="L3597" s="9" t="s">
        <v>50</v>
      </c>
      <c r="M3597" s="9">
        <v>122668</v>
      </c>
      <c r="N3597" s="17" t="str">
        <f t="shared" si="348"/>
        <v>24_120-125</v>
      </c>
      <c r="O3597" s="17" t="str">
        <f t="shared" si="349"/>
        <v>12_120-130</v>
      </c>
      <c r="P3597" s="17" t="str">
        <f t="shared" si="350"/>
        <v>08_80&gt;</v>
      </c>
      <c r="Q3597" s="9" t="s">
        <v>1253</v>
      </c>
      <c r="R3597" s="9" t="s">
        <v>1137</v>
      </c>
      <c r="S3597" s="9">
        <f t="shared" si="351"/>
        <v>490672</v>
      </c>
      <c r="T3597" s="9">
        <f t="shared" si="352"/>
        <v>6676</v>
      </c>
    </row>
    <row r="3598" spans="1:20" x14ac:dyDescent="0.25">
      <c r="A3598" s="9">
        <v>5</v>
      </c>
      <c r="B3598" s="9" t="s">
        <v>13</v>
      </c>
      <c r="C3598" s="9" t="s">
        <v>1025</v>
      </c>
      <c r="D3598" s="9" t="s">
        <v>224</v>
      </c>
      <c r="E3598" s="9" t="s">
        <v>227</v>
      </c>
      <c r="F3598" s="9" t="s">
        <v>5</v>
      </c>
      <c r="G3598" s="9" t="s">
        <v>169</v>
      </c>
      <c r="H3598" s="9" t="s">
        <v>2</v>
      </c>
      <c r="I3598" s="9">
        <v>15</v>
      </c>
      <c r="J3598" s="9" t="s">
        <v>8</v>
      </c>
      <c r="L3598" s="9" t="s">
        <v>50</v>
      </c>
      <c r="M3598" s="9">
        <v>164900</v>
      </c>
      <c r="N3598" s="17" t="str">
        <f t="shared" si="348"/>
        <v>32_160-165</v>
      </c>
      <c r="O3598" s="17" t="str">
        <f t="shared" si="349"/>
        <v>16_160-170</v>
      </c>
      <c r="P3598" s="17" t="str">
        <f t="shared" si="350"/>
        <v>08_80&gt;</v>
      </c>
      <c r="Q3598" s="9" t="s">
        <v>1253</v>
      </c>
      <c r="R3598" s="9" t="s">
        <v>1137</v>
      </c>
      <c r="S3598" s="9">
        <f t="shared" si="351"/>
        <v>824500</v>
      </c>
      <c r="T3598" s="9">
        <f t="shared" si="352"/>
        <v>11218</v>
      </c>
    </row>
    <row r="3599" spans="1:20" x14ac:dyDescent="0.25">
      <c r="A3599" s="9">
        <v>4</v>
      </c>
      <c r="B3599" s="9" t="s">
        <v>13</v>
      </c>
      <c r="C3599" s="9" t="s">
        <v>1098</v>
      </c>
      <c r="D3599" s="9" t="s">
        <v>224</v>
      </c>
      <c r="E3599" s="9" t="s">
        <v>227</v>
      </c>
      <c r="F3599" s="9" t="s">
        <v>5</v>
      </c>
      <c r="G3599" s="9" t="s">
        <v>518</v>
      </c>
      <c r="H3599" s="9" t="s">
        <v>2</v>
      </c>
      <c r="I3599" s="9">
        <v>15</v>
      </c>
      <c r="J3599" s="9" t="s">
        <v>1099</v>
      </c>
      <c r="L3599" s="9" t="s">
        <v>50</v>
      </c>
      <c r="M3599" s="9">
        <v>174400</v>
      </c>
      <c r="N3599" s="17" t="str">
        <f t="shared" si="348"/>
        <v>34_170-175</v>
      </c>
      <c r="O3599" s="17" t="str">
        <f t="shared" si="349"/>
        <v>17_170-180</v>
      </c>
      <c r="P3599" s="17" t="str">
        <f t="shared" si="350"/>
        <v>08_80&gt;</v>
      </c>
      <c r="Q3599" s="9" t="s">
        <v>1253</v>
      </c>
      <c r="R3599" s="9" t="s">
        <v>1137</v>
      </c>
      <c r="S3599" s="9">
        <f t="shared" si="351"/>
        <v>697600</v>
      </c>
      <c r="T3599" s="9">
        <f t="shared" si="352"/>
        <v>9491</v>
      </c>
    </row>
    <row r="3600" spans="1:20" x14ac:dyDescent="0.25">
      <c r="A3600" s="9">
        <v>11</v>
      </c>
      <c r="B3600" s="9" t="s">
        <v>13</v>
      </c>
      <c r="C3600" s="9" t="s">
        <v>838</v>
      </c>
      <c r="D3600" s="9" t="s">
        <v>230</v>
      </c>
      <c r="E3600" s="9" t="s">
        <v>227</v>
      </c>
      <c r="F3600" s="9" t="s">
        <v>5</v>
      </c>
      <c r="G3600" s="9" t="s">
        <v>518</v>
      </c>
      <c r="H3600" s="9" t="s">
        <v>2</v>
      </c>
      <c r="I3600" s="9">
        <v>15</v>
      </c>
      <c r="J3600" s="9" t="s">
        <v>8</v>
      </c>
      <c r="L3600" s="9" t="s">
        <v>50</v>
      </c>
      <c r="M3600" s="9">
        <v>119720</v>
      </c>
      <c r="N3600" s="17" t="str">
        <f t="shared" si="348"/>
        <v>23_115-120</v>
      </c>
      <c r="O3600" s="17" t="str">
        <f t="shared" si="349"/>
        <v>11_110-120</v>
      </c>
      <c r="P3600" s="17" t="str">
        <f t="shared" si="350"/>
        <v>08_80&gt;</v>
      </c>
      <c r="Q3600" s="9" t="s">
        <v>1253</v>
      </c>
      <c r="R3600" s="9" t="s">
        <v>1137</v>
      </c>
      <c r="S3600" s="9">
        <f t="shared" si="351"/>
        <v>1316920</v>
      </c>
      <c r="T3600" s="9">
        <f t="shared" si="352"/>
        <v>17917</v>
      </c>
    </row>
    <row r="3601" spans="1:20" x14ac:dyDescent="0.25">
      <c r="A3601" s="9">
        <v>5</v>
      </c>
      <c r="B3601" s="9" t="s">
        <v>13</v>
      </c>
      <c r="C3601" s="9" t="s">
        <v>704</v>
      </c>
      <c r="D3601" s="9" t="s">
        <v>230</v>
      </c>
      <c r="E3601" s="9" t="s">
        <v>227</v>
      </c>
      <c r="F3601" s="9" t="s">
        <v>5</v>
      </c>
      <c r="G3601" s="9" t="s">
        <v>350</v>
      </c>
      <c r="H3601" s="9" t="s">
        <v>399</v>
      </c>
      <c r="I3601" s="9">
        <v>15</v>
      </c>
      <c r="J3601" s="9" t="s">
        <v>705</v>
      </c>
      <c r="L3601" s="9" t="s">
        <v>50</v>
      </c>
      <c r="M3601" s="9">
        <v>225727</v>
      </c>
      <c r="N3601" s="17" t="str">
        <f t="shared" si="348"/>
        <v>45_225-230</v>
      </c>
      <c r="O3601" s="17" t="str">
        <f t="shared" si="349"/>
        <v>22_220-230</v>
      </c>
      <c r="P3601" s="17" t="str">
        <f t="shared" si="350"/>
        <v>08_80&gt;</v>
      </c>
      <c r="Q3601" s="9" t="s">
        <v>1253</v>
      </c>
      <c r="R3601" s="9" t="s">
        <v>1137</v>
      </c>
      <c r="S3601" s="9">
        <f t="shared" si="351"/>
        <v>1128635</v>
      </c>
      <c r="T3601" s="9">
        <f t="shared" si="352"/>
        <v>15356</v>
      </c>
    </row>
    <row r="3602" spans="1:20" x14ac:dyDescent="0.25">
      <c r="A3602" s="9">
        <v>4</v>
      </c>
      <c r="B3602" s="9" t="s">
        <v>13</v>
      </c>
      <c r="C3602" s="9" t="s">
        <v>1172</v>
      </c>
      <c r="D3602" s="9" t="s">
        <v>230</v>
      </c>
      <c r="E3602" s="9" t="s">
        <v>227</v>
      </c>
      <c r="F3602" s="9" t="s">
        <v>5</v>
      </c>
      <c r="G3602" s="9" t="s">
        <v>657</v>
      </c>
      <c r="H3602" s="9" t="s">
        <v>1173</v>
      </c>
      <c r="I3602" s="9">
        <v>15</v>
      </c>
      <c r="J3602" s="9" t="s">
        <v>709</v>
      </c>
      <c r="L3602" s="9" t="s">
        <v>50</v>
      </c>
      <c r="M3602" s="9">
        <v>222210</v>
      </c>
      <c r="N3602" s="17" t="str">
        <f t="shared" si="348"/>
        <v>44_220-225</v>
      </c>
      <c r="O3602" s="17" t="str">
        <f t="shared" si="349"/>
        <v>22_220-230</v>
      </c>
      <c r="P3602" s="17" t="str">
        <f t="shared" si="350"/>
        <v>08_80&gt;</v>
      </c>
      <c r="Q3602" s="9" t="s">
        <v>1253</v>
      </c>
      <c r="R3602" s="9" t="s">
        <v>1137</v>
      </c>
      <c r="S3602" s="9">
        <f t="shared" si="351"/>
        <v>888840</v>
      </c>
      <c r="T3602" s="9">
        <f t="shared" si="352"/>
        <v>12093</v>
      </c>
    </row>
    <row r="3603" spans="1:20" x14ac:dyDescent="0.25">
      <c r="A3603" s="9">
        <v>11</v>
      </c>
      <c r="B3603" s="9" t="s">
        <v>13</v>
      </c>
      <c r="C3603" s="9" t="s">
        <v>1174</v>
      </c>
      <c r="D3603" s="9" t="s">
        <v>230</v>
      </c>
      <c r="E3603" s="9" t="s">
        <v>227</v>
      </c>
      <c r="F3603" s="9" t="s">
        <v>5</v>
      </c>
      <c r="G3603" s="9" t="s">
        <v>657</v>
      </c>
      <c r="H3603" s="9" t="s">
        <v>1173</v>
      </c>
      <c r="I3603" s="9">
        <v>15</v>
      </c>
      <c r="J3603" s="9" t="s">
        <v>709</v>
      </c>
      <c r="K3603" s="9" t="s">
        <v>7</v>
      </c>
      <c r="L3603" s="9" t="s">
        <v>50</v>
      </c>
      <c r="M3603" s="9">
        <v>234210</v>
      </c>
      <c r="N3603" s="17" t="str">
        <f t="shared" si="348"/>
        <v>46_230-235</v>
      </c>
      <c r="O3603" s="17" t="str">
        <f t="shared" si="349"/>
        <v>23_230-240</v>
      </c>
      <c r="P3603" s="17" t="str">
        <f t="shared" si="350"/>
        <v>08_80&gt;</v>
      </c>
      <c r="Q3603" s="9" t="s">
        <v>1253</v>
      </c>
      <c r="R3603" s="9" t="s">
        <v>1137</v>
      </c>
      <c r="S3603" s="9">
        <f t="shared" si="351"/>
        <v>2576310</v>
      </c>
      <c r="T3603" s="9">
        <f t="shared" si="352"/>
        <v>35052</v>
      </c>
    </row>
    <row r="3604" spans="1:20" x14ac:dyDescent="0.25">
      <c r="A3604" s="9">
        <v>1</v>
      </c>
      <c r="B3604" s="9" t="s">
        <v>13</v>
      </c>
      <c r="C3604" s="9" t="s">
        <v>1175</v>
      </c>
      <c r="D3604" s="9" t="s">
        <v>230</v>
      </c>
      <c r="E3604" s="9" t="s">
        <v>227</v>
      </c>
      <c r="F3604" s="9" t="s">
        <v>5</v>
      </c>
      <c r="G3604" s="9" t="s">
        <v>350</v>
      </c>
      <c r="H3604" s="9" t="s">
        <v>1176</v>
      </c>
      <c r="I3604" s="9">
        <v>17</v>
      </c>
      <c r="J3604" s="9" t="s">
        <v>709</v>
      </c>
      <c r="K3604" s="9" t="s">
        <v>7</v>
      </c>
      <c r="L3604" s="9" t="s">
        <v>50</v>
      </c>
      <c r="M3604" s="9">
        <v>239500</v>
      </c>
      <c r="N3604" s="17" t="str">
        <f t="shared" si="348"/>
        <v>47_235-240</v>
      </c>
      <c r="O3604" s="17" t="str">
        <f t="shared" si="349"/>
        <v>23_230-240</v>
      </c>
      <c r="P3604" s="17" t="str">
        <f t="shared" si="350"/>
        <v>08_80&gt;</v>
      </c>
      <c r="Q3604" s="9" t="s">
        <v>1253</v>
      </c>
      <c r="R3604" s="9" t="s">
        <v>1137</v>
      </c>
      <c r="S3604" s="9">
        <f t="shared" si="351"/>
        <v>239500</v>
      </c>
      <c r="T3604" s="9">
        <f t="shared" si="352"/>
        <v>3259</v>
      </c>
    </row>
    <row r="3605" spans="1:20" x14ac:dyDescent="0.25">
      <c r="A3605" s="9">
        <v>1</v>
      </c>
      <c r="B3605" s="9" t="s">
        <v>13</v>
      </c>
      <c r="C3605" s="9" t="s">
        <v>1177</v>
      </c>
      <c r="D3605" s="9" t="s">
        <v>230</v>
      </c>
      <c r="E3605" s="9" t="s">
        <v>227</v>
      </c>
      <c r="F3605" s="9" t="s">
        <v>5</v>
      </c>
      <c r="G3605" s="9" t="s">
        <v>657</v>
      </c>
      <c r="H3605" s="9" t="s">
        <v>1178</v>
      </c>
      <c r="I3605" s="9">
        <v>15</v>
      </c>
      <c r="J3605" s="9" t="s">
        <v>52</v>
      </c>
      <c r="L3605" s="9" t="s">
        <v>50</v>
      </c>
      <c r="M3605" s="9">
        <v>268660</v>
      </c>
      <c r="N3605" s="17" t="str">
        <f t="shared" si="348"/>
        <v>53_265-270</v>
      </c>
      <c r="O3605" s="17" t="str">
        <f t="shared" si="349"/>
        <v>26_260-270</v>
      </c>
      <c r="P3605" s="17" t="str">
        <f t="shared" si="350"/>
        <v>08_80&gt;</v>
      </c>
      <c r="Q3605" s="9" t="s">
        <v>1253</v>
      </c>
      <c r="R3605" s="9" t="s">
        <v>1137</v>
      </c>
      <c r="S3605" s="9">
        <f t="shared" si="351"/>
        <v>268660</v>
      </c>
      <c r="T3605" s="9">
        <f t="shared" si="352"/>
        <v>3655</v>
      </c>
    </row>
    <row r="3606" spans="1:20" x14ac:dyDescent="0.25">
      <c r="A3606" s="9">
        <v>1</v>
      </c>
      <c r="B3606" s="9" t="s">
        <v>13</v>
      </c>
      <c r="C3606" s="9" t="s">
        <v>1179</v>
      </c>
      <c r="D3606" s="9" t="s">
        <v>230</v>
      </c>
      <c r="E3606" s="9" t="s">
        <v>227</v>
      </c>
      <c r="F3606" s="9" t="s">
        <v>5</v>
      </c>
      <c r="G3606" s="9" t="s">
        <v>657</v>
      </c>
      <c r="H3606" s="9" t="s">
        <v>1178</v>
      </c>
      <c r="I3606" s="9">
        <v>15</v>
      </c>
      <c r="J3606" s="9" t="s">
        <v>52</v>
      </c>
      <c r="L3606" s="9" t="s">
        <v>50</v>
      </c>
      <c r="M3606" s="9">
        <v>245300</v>
      </c>
      <c r="N3606" s="17" t="str">
        <f t="shared" si="348"/>
        <v>49_245-250</v>
      </c>
      <c r="O3606" s="17" t="str">
        <f t="shared" si="349"/>
        <v>24_240-250</v>
      </c>
      <c r="P3606" s="17" t="str">
        <f t="shared" si="350"/>
        <v>08_80&gt;</v>
      </c>
      <c r="Q3606" s="9" t="s">
        <v>1253</v>
      </c>
      <c r="R3606" s="9" t="s">
        <v>1137</v>
      </c>
      <c r="S3606" s="9">
        <f t="shared" si="351"/>
        <v>245300</v>
      </c>
      <c r="T3606" s="9">
        <f t="shared" si="352"/>
        <v>3337</v>
      </c>
    </row>
    <row r="3607" spans="1:20" x14ac:dyDescent="0.25">
      <c r="A3607" s="9">
        <v>5</v>
      </c>
      <c r="B3607" s="9" t="s">
        <v>13</v>
      </c>
      <c r="C3607" s="9" t="s">
        <v>415</v>
      </c>
      <c r="D3607" s="9" t="s">
        <v>230</v>
      </c>
      <c r="E3607" s="9" t="s">
        <v>227</v>
      </c>
      <c r="F3607" s="9" t="s">
        <v>5</v>
      </c>
      <c r="G3607" s="9" t="s">
        <v>350</v>
      </c>
      <c r="H3607" s="9" t="s">
        <v>416</v>
      </c>
      <c r="I3607" s="9">
        <v>15</v>
      </c>
      <c r="J3607" s="9" t="s">
        <v>52</v>
      </c>
      <c r="L3607" s="9" t="s">
        <v>50</v>
      </c>
      <c r="M3607" s="9">
        <v>231210</v>
      </c>
      <c r="N3607" s="17" t="str">
        <f t="shared" ref="N3607:N3669" si="353">CONCATENATE(ROUNDDOWN(M3607/5000,0),"_",ROUNDDOWN(M3607/5000,0)*5,"-",ROUNDUP((M3607+1)/5000,0)*5)</f>
        <v>46_230-235</v>
      </c>
      <c r="O3607" s="17" t="str">
        <f t="shared" ref="O3607:O3669" si="354">CONCATENATE(ROUNDDOWN(M3607/10000,0),"_",ROUNDDOWN(M3607/10000,0)*10,"-",ROUNDUP((M3607+1)/10000,0)*10)</f>
        <v>23_230-240</v>
      </c>
      <c r="P3607" s="17" t="str">
        <f t="shared" ref="P3607:P3669" si="355">IF(M3607&lt;20000,"01_&lt;20",IF(M3607&lt;80000,CONCATENATE(IF((ROUNDDOWN(M3607/10000,0)+1)&lt;10,0,),ROUNDDOWN(M3607/10000,0),"_",ROUNDDOWN(M3607/10000,0)*10,"-",ROUNDUP((M3607+1)/10000,0)*10),"08_80&gt;"))</f>
        <v>08_80&gt;</v>
      </c>
      <c r="Q3607" s="9" t="s">
        <v>1253</v>
      </c>
      <c r="R3607" s="9" t="s">
        <v>1137</v>
      </c>
      <c r="S3607" s="9">
        <f t="shared" si="351"/>
        <v>1156050</v>
      </c>
      <c r="T3607" s="9">
        <f t="shared" si="352"/>
        <v>15729</v>
      </c>
    </row>
    <row r="3608" spans="1:20" x14ac:dyDescent="0.25">
      <c r="A3608" s="9">
        <v>1</v>
      </c>
      <c r="B3608" s="9" t="s">
        <v>13</v>
      </c>
      <c r="C3608" s="9" t="s">
        <v>455</v>
      </c>
      <c r="D3608" s="9" t="s">
        <v>230</v>
      </c>
      <c r="E3608" s="9" t="s">
        <v>227</v>
      </c>
      <c r="F3608" s="9" t="s">
        <v>5</v>
      </c>
      <c r="G3608" s="9" t="s">
        <v>350</v>
      </c>
      <c r="H3608" s="9" t="s">
        <v>157</v>
      </c>
      <c r="I3608" s="9">
        <v>17</v>
      </c>
      <c r="J3608" s="9" t="s">
        <v>55</v>
      </c>
      <c r="L3608" s="9" t="s">
        <v>50</v>
      </c>
      <c r="M3608" s="9">
        <v>262563</v>
      </c>
      <c r="N3608" s="17" t="str">
        <f t="shared" si="353"/>
        <v>52_260-265</v>
      </c>
      <c r="O3608" s="17" t="str">
        <f t="shared" si="354"/>
        <v>26_260-270</v>
      </c>
      <c r="P3608" s="17" t="str">
        <f t="shared" si="355"/>
        <v>08_80&gt;</v>
      </c>
      <c r="Q3608" s="9" t="s">
        <v>1253</v>
      </c>
      <c r="R3608" s="9" t="s">
        <v>1137</v>
      </c>
      <c r="S3608" s="9">
        <f t="shared" si="351"/>
        <v>262563</v>
      </c>
      <c r="T3608" s="9">
        <f t="shared" si="352"/>
        <v>3572</v>
      </c>
    </row>
    <row r="3609" spans="1:20" x14ac:dyDescent="0.25">
      <c r="A3609" s="9">
        <v>503</v>
      </c>
      <c r="B3609" s="9" t="s">
        <v>13</v>
      </c>
      <c r="C3609" s="9" t="s">
        <v>839</v>
      </c>
      <c r="D3609" s="9" t="s">
        <v>228</v>
      </c>
      <c r="E3609" s="9" t="s">
        <v>227</v>
      </c>
      <c r="F3609" s="9" t="s">
        <v>5</v>
      </c>
      <c r="G3609" s="9" t="s">
        <v>518</v>
      </c>
      <c r="H3609" s="9" t="s">
        <v>2</v>
      </c>
      <c r="I3609" s="9">
        <v>14</v>
      </c>
      <c r="J3609" s="9" t="s">
        <v>8</v>
      </c>
      <c r="L3609" s="9" t="s">
        <v>50</v>
      </c>
      <c r="M3609" s="9">
        <v>50771</v>
      </c>
      <c r="N3609" s="17" t="str">
        <f t="shared" si="353"/>
        <v>10_50-55</v>
      </c>
      <c r="O3609" s="17" t="str">
        <f t="shared" si="354"/>
        <v>5_50-60</v>
      </c>
      <c r="P3609" s="17" t="str">
        <f t="shared" si="355"/>
        <v>05_50-60</v>
      </c>
      <c r="Q3609" s="9" t="s">
        <v>1253</v>
      </c>
      <c r="R3609" s="9" t="s">
        <v>1137</v>
      </c>
      <c r="S3609" s="9">
        <f t="shared" si="351"/>
        <v>25537813</v>
      </c>
      <c r="T3609" s="9">
        <f t="shared" si="352"/>
        <v>347453</v>
      </c>
    </row>
    <row r="3610" spans="1:20" x14ac:dyDescent="0.25">
      <c r="A3610" s="9">
        <v>16</v>
      </c>
      <c r="B3610" s="9" t="s">
        <v>13</v>
      </c>
      <c r="C3610" s="9" t="s">
        <v>547</v>
      </c>
      <c r="D3610" s="9" t="s">
        <v>228</v>
      </c>
      <c r="E3610" s="9" t="s">
        <v>227</v>
      </c>
      <c r="F3610" s="9" t="s">
        <v>5</v>
      </c>
      <c r="G3610" s="9" t="s">
        <v>182</v>
      </c>
      <c r="H3610" s="9" t="s">
        <v>2</v>
      </c>
      <c r="I3610" s="9">
        <v>14</v>
      </c>
      <c r="J3610" s="9" t="s">
        <v>8</v>
      </c>
      <c r="L3610" s="9" t="s">
        <v>50</v>
      </c>
      <c r="M3610" s="9">
        <v>40932</v>
      </c>
      <c r="N3610" s="17" t="str">
        <f t="shared" si="353"/>
        <v>8_40-45</v>
      </c>
      <c r="O3610" s="17" t="str">
        <f t="shared" si="354"/>
        <v>4_40-50</v>
      </c>
      <c r="P3610" s="17" t="str">
        <f t="shared" si="355"/>
        <v>04_40-50</v>
      </c>
      <c r="Q3610" s="9" t="s">
        <v>1253</v>
      </c>
      <c r="R3610" s="9" t="s">
        <v>1137</v>
      </c>
      <c r="S3610" s="9">
        <f t="shared" si="351"/>
        <v>654912</v>
      </c>
      <c r="T3610" s="9">
        <f t="shared" si="352"/>
        <v>8910</v>
      </c>
    </row>
    <row r="3611" spans="1:20" x14ac:dyDescent="0.25">
      <c r="A3611" s="9">
        <v>893</v>
      </c>
      <c r="B3611" s="9" t="s">
        <v>13</v>
      </c>
      <c r="C3611" s="9" t="s">
        <v>840</v>
      </c>
      <c r="D3611" s="9" t="s">
        <v>222</v>
      </c>
      <c r="E3611" s="9" t="s">
        <v>227</v>
      </c>
      <c r="F3611" s="9" t="s">
        <v>5</v>
      </c>
      <c r="G3611" s="9" t="s">
        <v>518</v>
      </c>
      <c r="H3611" s="9" t="s">
        <v>367</v>
      </c>
      <c r="I3611" s="9">
        <v>15</v>
      </c>
      <c r="J3611" s="9" t="s">
        <v>8</v>
      </c>
      <c r="L3611" s="9" t="s">
        <v>50</v>
      </c>
      <c r="M3611" s="9">
        <v>51874</v>
      </c>
      <c r="N3611" s="17" t="str">
        <f t="shared" si="353"/>
        <v>10_50-55</v>
      </c>
      <c r="O3611" s="17" t="str">
        <f t="shared" si="354"/>
        <v>5_50-60</v>
      </c>
      <c r="P3611" s="17" t="str">
        <f t="shared" si="355"/>
        <v>05_50-60</v>
      </c>
      <c r="Q3611" s="9" t="s">
        <v>1253</v>
      </c>
      <c r="R3611" s="9" t="s">
        <v>1137</v>
      </c>
      <c r="S3611" s="9">
        <f t="shared" si="351"/>
        <v>46323482</v>
      </c>
      <c r="T3611" s="9">
        <f t="shared" si="352"/>
        <v>630251</v>
      </c>
    </row>
    <row r="3612" spans="1:20" x14ac:dyDescent="0.25">
      <c r="A3612" s="9">
        <v>73</v>
      </c>
      <c r="B3612" s="9" t="s">
        <v>13</v>
      </c>
      <c r="C3612" s="9" t="s">
        <v>548</v>
      </c>
      <c r="D3612" s="9" t="s">
        <v>224</v>
      </c>
      <c r="E3612" s="9" t="s">
        <v>227</v>
      </c>
      <c r="F3612" s="9" t="s">
        <v>5</v>
      </c>
      <c r="G3612" s="9" t="s">
        <v>182</v>
      </c>
      <c r="H3612" s="9" t="s">
        <v>2</v>
      </c>
      <c r="I3612" s="9">
        <v>15</v>
      </c>
      <c r="J3612" s="9" t="s">
        <v>8</v>
      </c>
      <c r="L3612" s="9" t="s">
        <v>50</v>
      </c>
      <c r="M3612" s="9">
        <v>45272</v>
      </c>
      <c r="N3612" s="17" t="str">
        <f t="shared" si="353"/>
        <v>9_45-50</v>
      </c>
      <c r="O3612" s="17" t="str">
        <f t="shared" si="354"/>
        <v>4_40-50</v>
      </c>
      <c r="P3612" s="17" t="str">
        <f t="shared" si="355"/>
        <v>04_40-50</v>
      </c>
      <c r="Q3612" s="9" t="s">
        <v>1253</v>
      </c>
      <c r="R3612" s="9" t="s">
        <v>1137</v>
      </c>
      <c r="S3612" s="9">
        <f t="shared" si="351"/>
        <v>3304856</v>
      </c>
      <c r="T3612" s="9">
        <f t="shared" si="352"/>
        <v>44964</v>
      </c>
    </row>
    <row r="3613" spans="1:20" x14ac:dyDescent="0.25">
      <c r="A3613" s="9">
        <v>5</v>
      </c>
      <c r="B3613" s="9" t="s">
        <v>13</v>
      </c>
      <c r="C3613" s="9" t="s">
        <v>356</v>
      </c>
      <c r="D3613" s="9" t="s">
        <v>224</v>
      </c>
      <c r="E3613" s="9" t="s">
        <v>227</v>
      </c>
      <c r="F3613" s="9" t="s">
        <v>5</v>
      </c>
      <c r="G3613" s="9" t="s">
        <v>182</v>
      </c>
      <c r="H3613" s="9" t="s">
        <v>2</v>
      </c>
      <c r="I3613" s="9">
        <v>15</v>
      </c>
      <c r="J3613" s="9" t="s">
        <v>8</v>
      </c>
      <c r="L3613" s="9" t="s">
        <v>50</v>
      </c>
      <c r="M3613" s="9">
        <v>54390</v>
      </c>
      <c r="N3613" s="17" t="str">
        <f t="shared" si="353"/>
        <v>10_50-55</v>
      </c>
      <c r="O3613" s="17" t="str">
        <f t="shared" si="354"/>
        <v>5_50-60</v>
      </c>
      <c r="P3613" s="17" t="str">
        <f t="shared" si="355"/>
        <v>05_50-60</v>
      </c>
      <c r="Q3613" s="9" t="s">
        <v>1253</v>
      </c>
      <c r="R3613" s="9" t="s">
        <v>1137</v>
      </c>
      <c r="S3613" s="9">
        <f t="shared" si="351"/>
        <v>271950</v>
      </c>
      <c r="T3613" s="9">
        <f t="shared" si="352"/>
        <v>3700</v>
      </c>
    </row>
    <row r="3614" spans="1:20" x14ac:dyDescent="0.25">
      <c r="A3614" s="9">
        <v>63</v>
      </c>
      <c r="B3614" s="9" t="s">
        <v>13</v>
      </c>
      <c r="C3614" s="9" t="s">
        <v>576</v>
      </c>
      <c r="D3614" s="9" t="s">
        <v>228</v>
      </c>
      <c r="E3614" s="9" t="s">
        <v>227</v>
      </c>
      <c r="F3614" s="9" t="s">
        <v>5</v>
      </c>
      <c r="G3614" s="9" t="s">
        <v>518</v>
      </c>
      <c r="H3614" s="9" t="s">
        <v>2</v>
      </c>
      <c r="I3614" s="9">
        <v>13</v>
      </c>
      <c r="J3614" s="9" t="s">
        <v>8</v>
      </c>
      <c r="L3614" s="9" t="s">
        <v>50</v>
      </c>
      <c r="M3614" s="9">
        <v>68727</v>
      </c>
      <c r="N3614" s="17" t="str">
        <f t="shared" si="353"/>
        <v>13_65-70</v>
      </c>
      <c r="O3614" s="17" t="str">
        <f t="shared" si="354"/>
        <v>6_60-70</v>
      </c>
      <c r="P3614" s="17" t="str">
        <f t="shared" si="355"/>
        <v>06_60-70</v>
      </c>
      <c r="Q3614" s="9" t="s">
        <v>1253</v>
      </c>
      <c r="R3614" s="9" t="s">
        <v>1137</v>
      </c>
      <c r="S3614" s="9">
        <f t="shared" si="351"/>
        <v>4329801</v>
      </c>
      <c r="T3614" s="9">
        <f t="shared" si="352"/>
        <v>58909</v>
      </c>
    </row>
    <row r="3615" spans="1:20" x14ac:dyDescent="0.25">
      <c r="A3615" s="9">
        <v>13</v>
      </c>
      <c r="B3615" s="9" t="s">
        <v>13</v>
      </c>
      <c r="C3615" s="9" t="s">
        <v>487</v>
      </c>
      <c r="D3615" s="9" t="s">
        <v>228</v>
      </c>
      <c r="E3615" s="9" t="s">
        <v>227</v>
      </c>
      <c r="F3615" s="9" t="s">
        <v>5</v>
      </c>
      <c r="G3615" s="9" t="s">
        <v>182</v>
      </c>
      <c r="H3615" s="9" t="s">
        <v>2</v>
      </c>
      <c r="I3615" s="9">
        <v>14</v>
      </c>
      <c r="J3615" s="9" t="s">
        <v>8</v>
      </c>
      <c r="L3615" s="9" t="s">
        <v>50</v>
      </c>
      <c r="M3615" s="9">
        <v>62242</v>
      </c>
      <c r="N3615" s="17" t="str">
        <f t="shared" si="353"/>
        <v>12_60-65</v>
      </c>
      <c r="O3615" s="17" t="str">
        <f t="shared" si="354"/>
        <v>6_60-70</v>
      </c>
      <c r="P3615" s="17" t="str">
        <f t="shared" si="355"/>
        <v>06_60-70</v>
      </c>
      <c r="Q3615" s="9" t="s">
        <v>1253</v>
      </c>
      <c r="R3615" s="9" t="s">
        <v>1137</v>
      </c>
      <c r="S3615" s="9">
        <f t="shared" si="351"/>
        <v>809146</v>
      </c>
      <c r="T3615" s="9">
        <f t="shared" si="352"/>
        <v>11009</v>
      </c>
    </row>
    <row r="3616" spans="1:20" x14ac:dyDescent="0.25">
      <c r="A3616" s="9">
        <v>264</v>
      </c>
      <c r="B3616" s="9" t="s">
        <v>13</v>
      </c>
      <c r="C3616" s="9" t="s">
        <v>841</v>
      </c>
      <c r="D3616" s="9" t="s">
        <v>228</v>
      </c>
      <c r="E3616" s="9" t="s">
        <v>227</v>
      </c>
      <c r="F3616" s="9" t="s">
        <v>5</v>
      </c>
      <c r="G3616" s="9" t="s">
        <v>518</v>
      </c>
      <c r="H3616" s="9" t="s">
        <v>367</v>
      </c>
      <c r="I3616" s="9">
        <v>14</v>
      </c>
      <c r="J3616" s="9" t="s">
        <v>8</v>
      </c>
      <c r="L3616" s="9" t="s">
        <v>50</v>
      </c>
      <c r="M3616" s="9">
        <v>67812</v>
      </c>
      <c r="N3616" s="17" t="str">
        <f t="shared" si="353"/>
        <v>13_65-70</v>
      </c>
      <c r="O3616" s="17" t="str">
        <f t="shared" si="354"/>
        <v>6_60-70</v>
      </c>
      <c r="P3616" s="17" t="str">
        <f t="shared" si="355"/>
        <v>06_60-70</v>
      </c>
      <c r="Q3616" s="9" t="s">
        <v>1253</v>
      </c>
      <c r="R3616" s="9" t="s">
        <v>1137</v>
      </c>
      <c r="S3616" s="9">
        <f t="shared" si="351"/>
        <v>17902368</v>
      </c>
      <c r="T3616" s="9">
        <f t="shared" si="352"/>
        <v>243570</v>
      </c>
    </row>
    <row r="3617" spans="1:20" x14ac:dyDescent="0.25">
      <c r="A3617" s="9">
        <v>11</v>
      </c>
      <c r="B3617" s="9" t="s">
        <v>13</v>
      </c>
      <c r="C3617" s="9" t="s">
        <v>1180</v>
      </c>
      <c r="D3617" s="9" t="s">
        <v>228</v>
      </c>
      <c r="E3617" s="9" t="s">
        <v>227</v>
      </c>
      <c r="F3617" s="9" t="s">
        <v>5</v>
      </c>
      <c r="G3617" s="9" t="s">
        <v>657</v>
      </c>
      <c r="H3617" s="9" t="s">
        <v>555</v>
      </c>
      <c r="I3617" s="9">
        <v>14</v>
      </c>
      <c r="J3617" s="9" t="s">
        <v>8</v>
      </c>
      <c r="L3617" s="9" t="s">
        <v>50</v>
      </c>
      <c r="M3617" s="9">
        <v>71015</v>
      </c>
      <c r="N3617" s="17" t="str">
        <f t="shared" si="353"/>
        <v>14_70-75</v>
      </c>
      <c r="O3617" s="17" t="str">
        <f t="shared" si="354"/>
        <v>7_70-80</v>
      </c>
      <c r="P3617" s="17" t="str">
        <f t="shared" si="355"/>
        <v>07_70-80</v>
      </c>
      <c r="Q3617" s="9" t="s">
        <v>1253</v>
      </c>
      <c r="R3617" s="9" t="s">
        <v>1137</v>
      </c>
      <c r="S3617" s="9">
        <f t="shared" si="351"/>
        <v>781165</v>
      </c>
      <c r="T3617" s="9">
        <f t="shared" si="352"/>
        <v>10628</v>
      </c>
    </row>
    <row r="3618" spans="1:20" x14ac:dyDescent="0.25">
      <c r="A3618" s="9">
        <v>33</v>
      </c>
      <c r="B3618" s="9" t="s">
        <v>13</v>
      </c>
      <c r="C3618" s="9" t="s">
        <v>1100</v>
      </c>
      <c r="D3618" s="9" t="s">
        <v>228</v>
      </c>
      <c r="E3618" s="9" t="s">
        <v>227</v>
      </c>
      <c r="F3618" s="9" t="s">
        <v>1</v>
      </c>
      <c r="G3618" s="9" t="s">
        <v>823</v>
      </c>
      <c r="H3618" s="9" t="s">
        <v>2</v>
      </c>
      <c r="I3618" s="9">
        <v>14</v>
      </c>
      <c r="J3618" s="9" t="s">
        <v>8</v>
      </c>
      <c r="L3618" s="9" t="s">
        <v>50</v>
      </c>
      <c r="M3618" s="9">
        <v>62350</v>
      </c>
      <c r="N3618" s="17" t="str">
        <f t="shared" si="353"/>
        <v>12_60-65</v>
      </c>
      <c r="O3618" s="17" t="str">
        <f t="shared" si="354"/>
        <v>6_60-70</v>
      </c>
      <c r="P3618" s="17" t="str">
        <f t="shared" si="355"/>
        <v>06_60-70</v>
      </c>
      <c r="Q3618" s="9" t="s">
        <v>1253</v>
      </c>
      <c r="R3618" s="9" t="s">
        <v>1137</v>
      </c>
      <c r="S3618" s="9">
        <f t="shared" si="351"/>
        <v>2057550</v>
      </c>
      <c r="T3618" s="9">
        <f t="shared" si="352"/>
        <v>27994</v>
      </c>
    </row>
    <row r="3619" spans="1:20" x14ac:dyDescent="0.25">
      <c r="A3619" s="9">
        <v>518</v>
      </c>
      <c r="B3619" s="9" t="s">
        <v>13</v>
      </c>
      <c r="C3619" s="9" t="s">
        <v>912</v>
      </c>
      <c r="D3619" s="9" t="s">
        <v>222</v>
      </c>
      <c r="E3619" s="9" t="s">
        <v>227</v>
      </c>
      <c r="F3619" s="9" t="s">
        <v>5</v>
      </c>
      <c r="G3619" s="9" t="s">
        <v>518</v>
      </c>
      <c r="H3619" s="9" t="s">
        <v>398</v>
      </c>
      <c r="I3619" s="9">
        <v>15</v>
      </c>
      <c r="J3619" s="9" t="s">
        <v>8</v>
      </c>
      <c r="L3619" s="9" t="s">
        <v>50</v>
      </c>
      <c r="M3619" s="9">
        <v>72271</v>
      </c>
      <c r="N3619" s="17" t="str">
        <f t="shared" si="353"/>
        <v>14_70-75</v>
      </c>
      <c r="O3619" s="17" t="str">
        <f t="shared" si="354"/>
        <v>7_70-80</v>
      </c>
      <c r="P3619" s="17" t="str">
        <f t="shared" si="355"/>
        <v>07_70-80</v>
      </c>
      <c r="Q3619" s="9" t="s">
        <v>1253</v>
      </c>
      <c r="R3619" s="9" t="s">
        <v>1137</v>
      </c>
      <c r="S3619" s="9">
        <f t="shared" si="351"/>
        <v>37436378</v>
      </c>
      <c r="T3619" s="9">
        <f t="shared" si="352"/>
        <v>509338</v>
      </c>
    </row>
    <row r="3620" spans="1:20" x14ac:dyDescent="0.25">
      <c r="A3620" s="9">
        <v>122</v>
      </c>
      <c r="B3620" s="9" t="s">
        <v>13</v>
      </c>
      <c r="C3620" s="9" t="s">
        <v>1027</v>
      </c>
      <c r="D3620" s="9" t="s">
        <v>222</v>
      </c>
      <c r="E3620" s="9" t="s">
        <v>227</v>
      </c>
      <c r="F3620" s="9" t="s">
        <v>5</v>
      </c>
      <c r="G3620" s="9" t="s">
        <v>657</v>
      </c>
      <c r="H3620" s="9" t="s">
        <v>555</v>
      </c>
      <c r="I3620" s="9">
        <v>15</v>
      </c>
      <c r="J3620" s="9" t="s">
        <v>8</v>
      </c>
      <c r="L3620" s="9" t="s">
        <v>50</v>
      </c>
      <c r="M3620" s="9">
        <v>71595</v>
      </c>
      <c r="N3620" s="17" t="str">
        <f t="shared" si="353"/>
        <v>14_70-75</v>
      </c>
      <c r="O3620" s="17" t="str">
        <f t="shared" si="354"/>
        <v>7_70-80</v>
      </c>
      <c r="P3620" s="17" t="str">
        <f t="shared" si="355"/>
        <v>07_70-80</v>
      </c>
      <c r="Q3620" s="9" t="s">
        <v>1253</v>
      </c>
      <c r="R3620" s="9" t="s">
        <v>1137</v>
      </c>
      <c r="S3620" s="9">
        <f t="shared" si="351"/>
        <v>8734590</v>
      </c>
      <c r="T3620" s="9">
        <f t="shared" si="352"/>
        <v>118838</v>
      </c>
    </row>
    <row r="3621" spans="1:20" x14ac:dyDescent="0.25">
      <c r="A3621" s="9">
        <v>92</v>
      </c>
      <c r="B3621" s="9" t="s">
        <v>13</v>
      </c>
      <c r="C3621" s="9" t="s">
        <v>488</v>
      </c>
      <c r="D3621" s="9" t="s">
        <v>225</v>
      </c>
      <c r="E3621" s="9" t="s">
        <v>227</v>
      </c>
      <c r="F3621" s="9" t="s">
        <v>5</v>
      </c>
      <c r="G3621" s="9" t="s">
        <v>350</v>
      </c>
      <c r="H3621" s="9" t="s">
        <v>112</v>
      </c>
      <c r="I3621" s="9">
        <v>15</v>
      </c>
      <c r="J3621" s="9" t="s">
        <v>8</v>
      </c>
      <c r="L3621" s="9" t="s">
        <v>50</v>
      </c>
      <c r="M3621" s="9">
        <v>104621</v>
      </c>
      <c r="N3621" s="17" t="str">
        <f t="shared" si="353"/>
        <v>20_100-105</v>
      </c>
      <c r="O3621" s="17" t="str">
        <f t="shared" si="354"/>
        <v>10_100-110</v>
      </c>
      <c r="P3621" s="17" t="str">
        <f t="shared" si="355"/>
        <v>08_80&gt;</v>
      </c>
      <c r="Q3621" s="9" t="s">
        <v>1253</v>
      </c>
      <c r="R3621" s="9" t="s">
        <v>1137</v>
      </c>
      <c r="S3621" s="9">
        <f t="shared" si="351"/>
        <v>9625132</v>
      </c>
      <c r="T3621" s="9">
        <f t="shared" si="352"/>
        <v>130954</v>
      </c>
    </row>
    <row r="3622" spans="1:20" x14ac:dyDescent="0.25">
      <c r="A3622" s="9">
        <v>31</v>
      </c>
      <c r="B3622" s="9" t="s">
        <v>13</v>
      </c>
      <c r="C3622" s="9" t="s">
        <v>842</v>
      </c>
      <c r="D3622" s="9" t="s">
        <v>228</v>
      </c>
      <c r="E3622" s="9" t="s">
        <v>223</v>
      </c>
      <c r="F3622" s="9" t="s">
        <v>5</v>
      </c>
      <c r="G3622" s="9" t="s">
        <v>518</v>
      </c>
      <c r="H3622" s="9" t="s">
        <v>2</v>
      </c>
      <c r="I3622" s="9">
        <v>13</v>
      </c>
      <c r="J3622" s="9" t="s">
        <v>707</v>
      </c>
      <c r="L3622" s="9" t="s">
        <v>50</v>
      </c>
      <c r="M3622" s="9">
        <v>122159</v>
      </c>
      <c r="N3622" s="17" t="str">
        <f t="shared" si="353"/>
        <v>24_120-125</v>
      </c>
      <c r="O3622" s="17" t="str">
        <f t="shared" si="354"/>
        <v>12_120-130</v>
      </c>
      <c r="P3622" s="17" t="str">
        <f t="shared" si="355"/>
        <v>08_80&gt;</v>
      </c>
      <c r="Q3622" s="9" t="s">
        <v>1253</v>
      </c>
      <c r="R3622" s="9" t="s">
        <v>1137</v>
      </c>
      <c r="S3622" s="9">
        <f t="shared" si="351"/>
        <v>3786929</v>
      </c>
      <c r="T3622" s="9">
        <f t="shared" si="352"/>
        <v>51523</v>
      </c>
    </row>
    <row r="3623" spans="1:20" x14ac:dyDescent="0.25">
      <c r="A3623" s="9">
        <v>14</v>
      </c>
      <c r="B3623" s="9" t="s">
        <v>13</v>
      </c>
      <c r="C3623" s="9" t="s">
        <v>1028</v>
      </c>
      <c r="D3623" s="9" t="s">
        <v>228</v>
      </c>
      <c r="E3623" s="9" t="s">
        <v>223</v>
      </c>
      <c r="F3623" s="9" t="s">
        <v>5</v>
      </c>
      <c r="G3623" s="9" t="s">
        <v>518</v>
      </c>
      <c r="H3623" s="9" t="s">
        <v>2</v>
      </c>
      <c r="I3623" s="9">
        <v>13</v>
      </c>
      <c r="J3623" s="9" t="s">
        <v>55</v>
      </c>
      <c r="K3623" s="9" t="s">
        <v>7</v>
      </c>
      <c r="L3623" s="9" t="s">
        <v>50</v>
      </c>
      <c r="M3623" s="9">
        <v>136996</v>
      </c>
      <c r="N3623" s="17" t="str">
        <f t="shared" si="353"/>
        <v>27_135-140</v>
      </c>
      <c r="O3623" s="17" t="str">
        <f t="shared" si="354"/>
        <v>13_130-140</v>
      </c>
      <c r="P3623" s="17" t="str">
        <f t="shared" si="355"/>
        <v>08_80&gt;</v>
      </c>
      <c r="Q3623" s="9" t="s">
        <v>1253</v>
      </c>
      <c r="R3623" s="9" t="s">
        <v>1137</v>
      </c>
      <c r="S3623" s="9">
        <f t="shared" si="351"/>
        <v>1917944</v>
      </c>
      <c r="T3623" s="9">
        <f t="shared" si="352"/>
        <v>26094</v>
      </c>
    </row>
    <row r="3624" spans="1:20" x14ac:dyDescent="0.25">
      <c r="A3624" s="9">
        <v>48</v>
      </c>
      <c r="B3624" s="9" t="s">
        <v>13</v>
      </c>
      <c r="C3624" s="9" t="s">
        <v>549</v>
      </c>
      <c r="D3624" s="9" t="s">
        <v>228</v>
      </c>
      <c r="E3624" s="9" t="s">
        <v>223</v>
      </c>
      <c r="F3624" s="9" t="s">
        <v>5</v>
      </c>
      <c r="G3624" s="9" t="s">
        <v>518</v>
      </c>
      <c r="H3624" s="9" t="s">
        <v>2</v>
      </c>
      <c r="I3624" s="9">
        <v>13</v>
      </c>
      <c r="J3624" s="9" t="s">
        <v>615</v>
      </c>
      <c r="L3624" s="9" t="s">
        <v>50</v>
      </c>
      <c r="M3624" s="9">
        <v>152330</v>
      </c>
      <c r="N3624" s="17" t="str">
        <f t="shared" si="353"/>
        <v>30_150-155</v>
      </c>
      <c r="O3624" s="17" t="str">
        <f t="shared" si="354"/>
        <v>15_150-160</v>
      </c>
      <c r="P3624" s="17" t="str">
        <f t="shared" si="355"/>
        <v>08_80&gt;</v>
      </c>
      <c r="Q3624" s="9" t="s">
        <v>1253</v>
      </c>
      <c r="R3624" s="9" t="s">
        <v>1137</v>
      </c>
      <c r="S3624" s="9">
        <f t="shared" si="351"/>
        <v>7311840</v>
      </c>
      <c r="T3624" s="9">
        <f t="shared" si="352"/>
        <v>99481</v>
      </c>
    </row>
    <row r="3625" spans="1:20" x14ac:dyDescent="0.25">
      <c r="A3625" s="9">
        <v>51</v>
      </c>
      <c r="B3625" s="9" t="s">
        <v>13</v>
      </c>
      <c r="C3625" s="9" t="s">
        <v>550</v>
      </c>
      <c r="D3625" s="9" t="s">
        <v>228</v>
      </c>
      <c r="E3625" s="9" t="s">
        <v>223</v>
      </c>
      <c r="F3625" s="9" t="s">
        <v>5</v>
      </c>
      <c r="G3625" s="9" t="s">
        <v>518</v>
      </c>
      <c r="H3625" s="9" t="s">
        <v>2</v>
      </c>
      <c r="I3625" s="9">
        <v>13</v>
      </c>
      <c r="J3625" s="9" t="s">
        <v>709</v>
      </c>
      <c r="K3625" s="9" t="s">
        <v>7</v>
      </c>
      <c r="L3625" s="9" t="s">
        <v>50</v>
      </c>
      <c r="M3625" s="9">
        <v>155476</v>
      </c>
      <c r="N3625" s="17" t="str">
        <f t="shared" si="353"/>
        <v>31_155-160</v>
      </c>
      <c r="O3625" s="17" t="str">
        <f t="shared" si="354"/>
        <v>15_150-160</v>
      </c>
      <c r="P3625" s="17" t="str">
        <f t="shared" si="355"/>
        <v>08_80&gt;</v>
      </c>
      <c r="Q3625" s="9" t="s">
        <v>1253</v>
      </c>
      <c r="R3625" s="9" t="s">
        <v>1137</v>
      </c>
      <c r="S3625" s="9">
        <f t="shared" si="351"/>
        <v>7929276</v>
      </c>
      <c r="T3625" s="9">
        <f t="shared" si="352"/>
        <v>107881</v>
      </c>
    </row>
    <row r="3626" spans="1:20" x14ac:dyDescent="0.25">
      <c r="A3626" s="9">
        <v>17</v>
      </c>
      <c r="B3626" s="9" t="s">
        <v>13</v>
      </c>
      <c r="C3626" s="9" t="s">
        <v>358</v>
      </c>
      <c r="D3626" s="9" t="s">
        <v>225</v>
      </c>
      <c r="E3626" s="9" t="s">
        <v>223</v>
      </c>
      <c r="F3626" s="9" t="s">
        <v>5</v>
      </c>
      <c r="G3626" s="9" t="s">
        <v>350</v>
      </c>
      <c r="H3626" s="9" t="s">
        <v>1018</v>
      </c>
      <c r="I3626" s="9">
        <v>15</v>
      </c>
      <c r="J3626" s="9" t="s">
        <v>357</v>
      </c>
      <c r="K3626" s="9" t="s">
        <v>7</v>
      </c>
      <c r="L3626" s="9" t="s">
        <v>50</v>
      </c>
      <c r="M3626" s="9">
        <v>191617</v>
      </c>
      <c r="N3626" s="17" t="str">
        <f t="shared" si="353"/>
        <v>38_190-195</v>
      </c>
      <c r="O3626" s="17" t="str">
        <f t="shared" si="354"/>
        <v>19_190-200</v>
      </c>
      <c r="P3626" s="17" t="str">
        <f t="shared" si="355"/>
        <v>08_80&gt;</v>
      </c>
      <c r="Q3626" s="9" t="s">
        <v>1253</v>
      </c>
      <c r="R3626" s="9" t="s">
        <v>1137</v>
      </c>
      <c r="S3626" s="9">
        <f t="shared" si="351"/>
        <v>3257489</v>
      </c>
      <c r="T3626" s="9">
        <f t="shared" si="352"/>
        <v>44320</v>
      </c>
    </row>
    <row r="3627" spans="1:20" x14ac:dyDescent="0.25">
      <c r="A3627" s="9">
        <v>51</v>
      </c>
      <c r="B3627" s="9" t="s">
        <v>13</v>
      </c>
      <c r="C3627" s="9" t="s">
        <v>411</v>
      </c>
      <c r="D3627" s="9" t="s">
        <v>225</v>
      </c>
      <c r="E3627" s="9" t="s">
        <v>223</v>
      </c>
      <c r="F3627" s="9" t="s">
        <v>5</v>
      </c>
      <c r="G3627" s="9" t="s">
        <v>350</v>
      </c>
      <c r="H3627" s="9" t="s">
        <v>1029</v>
      </c>
      <c r="I3627" s="9">
        <v>15</v>
      </c>
      <c r="J3627" s="9" t="s">
        <v>709</v>
      </c>
      <c r="K3627" s="9" t="s">
        <v>7</v>
      </c>
      <c r="L3627" s="9" t="s">
        <v>50</v>
      </c>
      <c r="M3627" s="9">
        <v>233334</v>
      </c>
      <c r="N3627" s="17" t="str">
        <f t="shared" si="353"/>
        <v>46_230-235</v>
      </c>
      <c r="O3627" s="17" t="str">
        <f t="shared" si="354"/>
        <v>23_230-240</v>
      </c>
      <c r="P3627" s="17" t="str">
        <f t="shared" si="355"/>
        <v>08_80&gt;</v>
      </c>
      <c r="Q3627" s="9" t="s">
        <v>1253</v>
      </c>
      <c r="R3627" s="9" t="s">
        <v>1137</v>
      </c>
      <c r="S3627" s="9">
        <f t="shared" si="351"/>
        <v>11900034</v>
      </c>
      <c r="T3627" s="9">
        <f t="shared" si="352"/>
        <v>161905</v>
      </c>
    </row>
    <row r="3628" spans="1:20" x14ac:dyDescent="0.25">
      <c r="A3628" s="9">
        <v>200</v>
      </c>
      <c r="B3628" s="9" t="s">
        <v>14</v>
      </c>
      <c r="C3628" s="9" t="s">
        <v>313</v>
      </c>
      <c r="D3628" s="9" t="s">
        <v>228</v>
      </c>
      <c r="E3628" s="9" t="s">
        <v>227</v>
      </c>
      <c r="F3628" s="9" t="s">
        <v>5</v>
      </c>
      <c r="G3628" s="9" t="s">
        <v>182</v>
      </c>
      <c r="H3628" s="9" t="s">
        <v>2</v>
      </c>
      <c r="I3628" s="9">
        <v>14</v>
      </c>
      <c r="J3628" s="9" t="s">
        <v>8</v>
      </c>
      <c r="L3628" s="9" t="s">
        <v>50</v>
      </c>
      <c r="M3628" s="9">
        <v>56212</v>
      </c>
      <c r="N3628" s="17" t="str">
        <f t="shared" si="353"/>
        <v>11_55-60</v>
      </c>
      <c r="O3628" s="17" t="str">
        <f t="shared" si="354"/>
        <v>5_50-60</v>
      </c>
      <c r="P3628" s="17" t="str">
        <f t="shared" si="355"/>
        <v>05_50-60</v>
      </c>
      <c r="Q3628" s="9" t="s">
        <v>1253</v>
      </c>
      <c r="R3628" s="9" t="s">
        <v>1137</v>
      </c>
      <c r="S3628" s="9">
        <f t="shared" si="351"/>
        <v>11242400</v>
      </c>
      <c r="T3628" s="9">
        <f t="shared" si="352"/>
        <v>152958</v>
      </c>
    </row>
    <row r="3629" spans="1:20" x14ac:dyDescent="0.25">
      <c r="A3629" s="9">
        <v>18</v>
      </c>
      <c r="B3629" s="9" t="s">
        <v>14</v>
      </c>
      <c r="C3629" s="9" t="s">
        <v>1181</v>
      </c>
      <c r="D3629" s="9" t="s">
        <v>228</v>
      </c>
      <c r="E3629" s="9" t="s">
        <v>227</v>
      </c>
      <c r="F3629" s="9" t="s">
        <v>5</v>
      </c>
      <c r="G3629" s="9" t="s">
        <v>169</v>
      </c>
      <c r="H3629" s="9" t="s">
        <v>2</v>
      </c>
      <c r="I3629" s="9">
        <v>13</v>
      </c>
      <c r="J3629" s="9" t="s">
        <v>8</v>
      </c>
      <c r="K3629" s="9" t="s">
        <v>7</v>
      </c>
      <c r="L3629" s="9" t="s">
        <v>50</v>
      </c>
      <c r="M3629" s="9">
        <v>68200</v>
      </c>
      <c r="N3629" s="17" t="str">
        <f t="shared" si="353"/>
        <v>13_65-70</v>
      </c>
      <c r="O3629" s="17" t="str">
        <f t="shared" si="354"/>
        <v>6_60-70</v>
      </c>
      <c r="P3629" s="17" t="str">
        <f t="shared" si="355"/>
        <v>06_60-70</v>
      </c>
      <c r="Q3629" s="9" t="s">
        <v>1253</v>
      </c>
      <c r="R3629" s="9" t="s">
        <v>1137</v>
      </c>
      <c r="S3629" s="9">
        <f t="shared" si="351"/>
        <v>1227600</v>
      </c>
      <c r="T3629" s="9">
        <f t="shared" si="352"/>
        <v>16702</v>
      </c>
    </row>
    <row r="3630" spans="1:20" x14ac:dyDescent="0.25">
      <c r="A3630" s="9">
        <v>123</v>
      </c>
      <c r="B3630" s="9" t="s">
        <v>14</v>
      </c>
      <c r="C3630" s="9" t="s">
        <v>843</v>
      </c>
      <c r="D3630" s="9" t="s">
        <v>228</v>
      </c>
      <c r="E3630" s="9" t="s">
        <v>227</v>
      </c>
      <c r="F3630" s="9" t="s">
        <v>5</v>
      </c>
      <c r="G3630" s="9" t="s">
        <v>518</v>
      </c>
      <c r="H3630" s="9" t="s">
        <v>2</v>
      </c>
      <c r="I3630" s="9">
        <v>13</v>
      </c>
      <c r="J3630" s="9" t="s">
        <v>52</v>
      </c>
      <c r="K3630" s="9" t="s">
        <v>7</v>
      </c>
      <c r="L3630" s="9" t="s">
        <v>50</v>
      </c>
      <c r="M3630" s="9">
        <v>131668</v>
      </c>
      <c r="N3630" s="17" t="str">
        <f t="shared" si="353"/>
        <v>26_130-135</v>
      </c>
      <c r="O3630" s="17" t="str">
        <f t="shared" si="354"/>
        <v>13_130-140</v>
      </c>
      <c r="P3630" s="17" t="str">
        <f t="shared" si="355"/>
        <v>08_80&gt;</v>
      </c>
      <c r="Q3630" s="9" t="s">
        <v>1253</v>
      </c>
      <c r="R3630" s="9" t="s">
        <v>1137</v>
      </c>
      <c r="S3630" s="9">
        <f t="shared" si="351"/>
        <v>16195164</v>
      </c>
      <c r="T3630" s="9">
        <f t="shared" si="352"/>
        <v>220342</v>
      </c>
    </row>
    <row r="3631" spans="1:20" x14ac:dyDescent="0.25">
      <c r="A3631" s="9">
        <v>35</v>
      </c>
      <c r="B3631" s="9" t="s">
        <v>14</v>
      </c>
      <c r="C3631" s="9" t="s">
        <v>212</v>
      </c>
      <c r="D3631" s="9" t="s">
        <v>228</v>
      </c>
      <c r="E3631" s="9" t="s">
        <v>227</v>
      </c>
      <c r="F3631" s="9" t="s">
        <v>5</v>
      </c>
      <c r="G3631" s="9" t="s">
        <v>93</v>
      </c>
      <c r="H3631" s="9" t="s">
        <v>2</v>
      </c>
      <c r="I3631" s="9">
        <v>13</v>
      </c>
      <c r="J3631" s="9" t="s">
        <v>8</v>
      </c>
      <c r="K3631" s="9" t="s">
        <v>7</v>
      </c>
      <c r="L3631" s="9" t="s">
        <v>50</v>
      </c>
      <c r="M3631" s="9">
        <v>129219</v>
      </c>
      <c r="N3631" s="17" t="str">
        <f t="shared" si="353"/>
        <v>25_125-130</v>
      </c>
      <c r="O3631" s="17" t="str">
        <f t="shared" si="354"/>
        <v>12_120-130</v>
      </c>
      <c r="P3631" s="17" t="str">
        <f t="shared" si="355"/>
        <v>08_80&gt;</v>
      </c>
      <c r="Q3631" s="9" t="s">
        <v>1253</v>
      </c>
      <c r="R3631" s="9" t="s">
        <v>1137</v>
      </c>
      <c r="S3631" s="9">
        <f t="shared" si="351"/>
        <v>4522665</v>
      </c>
      <c r="T3631" s="9">
        <f t="shared" si="352"/>
        <v>61533</v>
      </c>
    </row>
    <row r="3632" spans="1:20" x14ac:dyDescent="0.25">
      <c r="A3632" s="9">
        <v>12</v>
      </c>
      <c r="B3632" s="9" t="s">
        <v>14</v>
      </c>
      <c r="C3632" s="9" t="s">
        <v>134</v>
      </c>
      <c r="D3632" s="9" t="s">
        <v>228</v>
      </c>
      <c r="E3632" s="9" t="s">
        <v>227</v>
      </c>
      <c r="F3632" s="9" t="s">
        <v>1</v>
      </c>
      <c r="G3632" s="9" t="s">
        <v>97</v>
      </c>
      <c r="H3632" s="9" t="s">
        <v>2</v>
      </c>
      <c r="I3632" s="9">
        <v>13</v>
      </c>
      <c r="J3632" s="9" t="s">
        <v>8</v>
      </c>
      <c r="L3632" s="9" t="s">
        <v>50</v>
      </c>
      <c r="M3632" s="9">
        <v>106990</v>
      </c>
      <c r="N3632" s="17" t="str">
        <f t="shared" si="353"/>
        <v>21_105-110</v>
      </c>
      <c r="O3632" s="17" t="str">
        <f t="shared" si="354"/>
        <v>10_100-110</v>
      </c>
      <c r="P3632" s="17" t="str">
        <f t="shared" si="355"/>
        <v>08_80&gt;</v>
      </c>
      <c r="Q3632" s="9" t="s">
        <v>1253</v>
      </c>
      <c r="R3632" s="9" t="s">
        <v>1137</v>
      </c>
      <c r="S3632" s="9">
        <f t="shared" si="351"/>
        <v>1283880</v>
      </c>
      <c r="T3632" s="9">
        <f t="shared" si="352"/>
        <v>17468</v>
      </c>
    </row>
    <row r="3633" spans="1:20" x14ac:dyDescent="0.25">
      <c r="A3633" s="9">
        <v>231</v>
      </c>
      <c r="B3633" s="9" t="s">
        <v>14</v>
      </c>
      <c r="C3633" s="9" t="s">
        <v>490</v>
      </c>
      <c r="D3633" s="9" t="s">
        <v>228</v>
      </c>
      <c r="E3633" s="9" t="s">
        <v>227</v>
      </c>
      <c r="F3633" s="9" t="s">
        <v>5</v>
      </c>
      <c r="G3633" s="9" t="s">
        <v>169</v>
      </c>
      <c r="H3633" s="9" t="s">
        <v>2</v>
      </c>
      <c r="I3633" s="9">
        <v>13</v>
      </c>
      <c r="J3633" s="9" t="s">
        <v>8</v>
      </c>
      <c r="L3633" s="9" t="s">
        <v>50</v>
      </c>
      <c r="M3633" s="9">
        <v>110999</v>
      </c>
      <c r="N3633" s="17" t="str">
        <f t="shared" si="353"/>
        <v>22_110-115</v>
      </c>
      <c r="O3633" s="17" t="str">
        <f t="shared" si="354"/>
        <v>11_110-120</v>
      </c>
      <c r="P3633" s="17" t="str">
        <f t="shared" si="355"/>
        <v>08_80&gt;</v>
      </c>
      <c r="Q3633" s="9" t="s">
        <v>1253</v>
      </c>
      <c r="R3633" s="9" t="s">
        <v>1137</v>
      </c>
      <c r="S3633" s="9">
        <f t="shared" si="351"/>
        <v>25640769</v>
      </c>
      <c r="T3633" s="9">
        <f t="shared" si="352"/>
        <v>348854</v>
      </c>
    </row>
    <row r="3634" spans="1:20" x14ac:dyDescent="0.25">
      <c r="A3634" s="9">
        <v>426</v>
      </c>
      <c r="B3634" s="9" t="s">
        <v>14</v>
      </c>
      <c r="C3634" s="9" t="s">
        <v>980</v>
      </c>
      <c r="D3634" s="9" t="s">
        <v>228</v>
      </c>
      <c r="E3634" s="9" t="s">
        <v>227</v>
      </c>
      <c r="F3634" s="9" t="s">
        <v>5</v>
      </c>
      <c r="G3634" s="9" t="s">
        <v>518</v>
      </c>
      <c r="H3634" s="9" t="s">
        <v>2</v>
      </c>
      <c r="I3634" s="9">
        <v>13</v>
      </c>
      <c r="J3634" s="9" t="s">
        <v>8</v>
      </c>
      <c r="L3634" s="9" t="s">
        <v>50</v>
      </c>
      <c r="M3634" s="9">
        <v>110249</v>
      </c>
      <c r="N3634" s="17" t="str">
        <f t="shared" si="353"/>
        <v>22_110-115</v>
      </c>
      <c r="O3634" s="17" t="str">
        <f t="shared" si="354"/>
        <v>11_110-120</v>
      </c>
      <c r="P3634" s="17" t="str">
        <f t="shared" si="355"/>
        <v>08_80&gt;</v>
      </c>
      <c r="Q3634" s="9" t="s">
        <v>1253</v>
      </c>
      <c r="R3634" s="9" t="s">
        <v>1137</v>
      </c>
      <c r="S3634" s="9">
        <f t="shared" si="351"/>
        <v>46966074</v>
      </c>
      <c r="T3634" s="9">
        <f t="shared" si="352"/>
        <v>638994</v>
      </c>
    </row>
    <row r="3635" spans="1:20" x14ac:dyDescent="0.25">
      <c r="A3635" s="9">
        <v>21</v>
      </c>
      <c r="B3635" s="9" t="s">
        <v>14</v>
      </c>
      <c r="C3635" s="9" t="s">
        <v>519</v>
      </c>
      <c r="D3635" s="9" t="s">
        <v>228</v>
      </c>
      <c r="E3635" s="9" t="s">
        <v>227</v>
      </c>
      <c r="F3635" s="9" t="s">
        <v>1</v>
      </c>
      <c r="G3635" s="9" t="s">
        <v>303</v>
      </c>
      <c r="H3635" s="9" t="s">
        <v>2</v>
      </c>
      <c r="I3635" s="9">
        <v>13</v>
      </c>
      <c r="J3635" s="9" t="s">
        <v>8</v>
      </c>
      <c r="L3635" s="9" t="s">
        <v>50</v>
      </c>
      <c r="M3635" s="9">
        <v>83427</v>
      </c>
      <c r="N3635" s="17" t="str">
        <f t="shared" si="353"/>
        <v>16_80-85</v>
      </c>
      <c r="O3635" s="17" t="str">
        <f t="shared" si="354"/>
        <v>8_80-90</v>
      </c>
      <c r="P3635" s="17" t="str">
        <f t="shared" si="355"/>
        <v>08_80&gt;</v>
      </c>
      <c r="Q3635" s="9" t="s">
        <v>1253</v>
      </c>
      <c r="R3635" s="9" t="s">
        <v>1137</v>
      </c>
      <c r="S3635" s="9">
        <f t="shared" si="351"/>
        <v>1751967</v>
      </c>
      <c r="T3635" s="9">
        <f t="shared" si="352"/>
        <v>23836</v>
      </c>
    </row>
    <row r="3636" spans="1:20" x14ac:dyDescent="0.25">
      <c r="A3636" s="9">
        <v>18</v>
      </c>
      <c r="B3636" s="9" t="s">
        <v>14</v>
      </c>
      <c r="C3636" s="9" t="s">
        <v>462</v>
      </c>
      <c r="D3636" s="9" t="s">
        <v>228</v>
      </c>
      <c r="E3636" s="9" t="s">
        <v>227</v>
      </c>
      <c r="F3636" s="9" t="s">
        <v>5</v>
      </c>
      <c r="G3636" s="9" t="s">
        <v>169</v>
      </c>
      <c r="H3636" s="9" t="s">
        <v>2</v>
      </c>
      <c r="I3636" s="9">
        <v>14</v>
      </c>
      <c r="J3636" s="9" t="s">
        <v>8</v>
      </c>
      <c r="L3636" s="9" t="s">
        <v>50</v>
      </c>
      <c r="M3636" s="9">
        <v>114999</v>
      </c>
      <c r="N3636" s="17" t="str">
        <f t="shared" si="353"/>
        <v>22_110-115</v>
      </c>
      <c r="O3636" s="17" t="str">
        <f t="shared" si="354"/>
        <v>11_110-120</v>
      </c>
      <c r="P3636" s="17" t="str">
        <f t="shared" si="355"/>
        <v>08_80&gt;</v>
      </c>
      <c r="Q3636" s="9" t="s">
        <v>1253</v>
      </c>
      <c r="R3636" s="9" t="s">
        <v>1137</v>
      </c>
      <c r="S3636" s="9">
        <f t="shared" si="351"/>
        <v>2069982</v>
      </c>
      <c r="T3636" s="9">
        <f t="shared" si="352"/>
        <v>28163</v>
      </c>
    </row>
    <row r="3637" spans="1:20" x14ac:dyDescent="0.25">
      <c r="A3637" s="9">
        <v>117</v>
      </c>
      <c r="B3637" s="9" t="s">
        <v>14</v>
      </c>
      <c r="C3637" s="9" t="s">
        <v>916</v>
      </c>
      <c r="D3637" s="9" t="s">
        <v>228</v>
      </c>
      <c r="E3637" s="9" t="s">
        <v>227</v>
      </c>
      <c r="F3637" s="9" t="s">
        <v>5</v>
      </c>
      <c r="G3637" s="9" t="s">
        <v>518</v>
      </c>
      <c r="H3637" s="9" t="s">
        <v>2</v>
      </c>
      <c r="I3637" s="9">
        <v>14</v>
      </c>
      <c r="J3637" s="9" t="s">
        <v>8</v>
      </c>
      <c r="L3637" s="9" t="s">
        <v>50</v>
      </c>
      <c r="M3637" s="9">
        <v>26999</v>
      </c>
      <c r="N3637" s="17" t="str">
        <f t="shared" si="353"/>
        <v>5_25-30</v>
      </c>
      <c r="O3637" s="17" t="str">
        <f t="shared" si="354"/>
        <v>2_20-30</v>
      </c>
      <c r="P3637" s="17" t="str">
        <f t="shared" si="355"/>
        <v>02_20-30</v>
      </c>
      <c r="Q3637" s="9" t="s">
        <v>1253</v>
      </c>
      <c r="R3637" s="9" t="s">
        <v>1137</v>
      </c>
      <c r="S3637" s="9">
        <f t="shared" si="351"/>
        <v>3158883</v>
      </c>
      <c r="T3637" s="9">
        <f t="shared" si="352"/>
        <v>42978</v>
      </c>
    </row>
    <row r="3638" spans="1:20" x14ac:dyDescent="0.25">
      <c r="A3638" s="9">
        <v>58</v>
      </c>
      <c r="B3638" s="9" t="s">
        <v>14</v>
      </c>
      <c r="C3638" s="9" t="s">
        <v>520</v>
      </c>
      <c r="D3638" s="9" t="s">
        <v>228</v>
      </c>
      <c r="E3638" s="9" t="s">
        <v>227</v>
      </c>
      <c r="F3638" s="9" t="s">
        <v>1</v>
      </c>
      <c r="G3638" s="9" t="s">
        <v>303</v>
      </c>
      <c r="H3638" s="9" t="s">
        <v>2</v>
      </c>
      <c r="I3638" s="9">
        <v>14</v>
      </c>
      <c r="J3638" s="9" t="s">
        <v>8</v>
      </c>
      <c r="L3638" s="9" t="s">
        <v>50</v>
      </c>
      <c r="M3638" s="9">
        <v>83999</v>
      </c>
      <c r="N3638" s="17" t="str">
        <f t="shared" si="353"/>
        <v>16_80-85</v>
      </c>
      <c r="O3638" s="17" t="str">
        <f t="shared" si="354"/>
        <v>8_80-90</v>
      </c>
      <c r="P3638" s="17" t="str">
        <f t="shared" si="355"/>
        <v>08_80&gt;</v>
      </c>
      <c r="Q3638" s="9" t="s">
        <v>1253</v>
      </c>
      <c r="R3638" s="9" t="s">
        <v>1137</v>
      </c>
      <c r="S3638" s="9">
        <f t="shared" si="351"/>
        <v>4871942</v>
      </c>
      <c r="T3638" s="9">
        <f t="shared" si="352"/>
        <v>66285</v>
      </c>
    </row>
    <row r="3639" spans="1:20" x14ac:dyDescent="0.25">
      <c r="A3639" s="9">
        <v>1655</v>
      </c>
      <c r="B3639" s="9" t="s">
        <v>14</v>
      </c>
      <c r="C3639" s="9" t="s">
        <v>491</v>
      </c>
      <c r="D3639" s="9" t="s">
        <v>222</v>
      </c>
      <c r="E3639" s="9" t="s">
        <v>227</v>
      </c>
      <c r="F3639" s="9" t="s">
        <v>5</v>
      </c>
      <c r="G3639" s="9" t="s">
        <v>169</v>
      </c>
      <c r="H3639" s="9" t="s">
        <v>174</v>
      </c>
      <c r="I3639" s="9">
        <v>15</v>
      </c>
      <c r="J3639" s="9" t="s">
        <v>8</v>
      </c>
      <c r="L3639" s="9" t="s">
        <v>50</v>
      </c>
      <c r="M3639" s="9">
        <v>112243</v>
      </c>
      <c r="N3639" s="17" t="str">
        <f t="shared" si="353"/>
        <v>22_110-115</v>
      </c>
      <c r="O3639" s="17" t="str">
        <f t="shared" si="354"/>
        <v>11_110-120</v>
      </c>
      <c r="P3639" s="17" t="str">
        <f t="shared" si="355"/>
        <v>08_80&gt;</v>
      </c>
      <c r="Q3639" s="9" t="s">
        <v>1253</v>
      </c>
      <c r="R3639" s="9" t="s">
        <v>1137</v>
      </c>
      <c r="S3639" s="9">
        <f t="shared" si="351"/>
        <v>185762165</v>
      </c>
      <c r="T3639" s="9">
        <f t="shared" si="352"/>
        <v>2527376</v>
      </c>
    </row>
    <row r="3640" spans="1:20" x14ac:dyDescent="0.25">
      <c r="A3640" s="9">
        <v>351</v>
      </c>
      <c r="B3640" s="9" t="s">
        <v>14</v>
      </c>
      <c r="C3640" s="9" t="s">
        <v>917</v>
      </c>
      <c r="D3640" s="9" t="s">
        <v>224</v>
      </c>
      <c r="E3640" s="9" t="s">
        <v>227</v>
      </c>
      <c r="F3640" s="9" t="s">
        <v>5</v>
      </c>
      <c r="G3640" s="9" t="s">
        <v>518</v>
      </c>
      <c r="H3640" s="9" t="s">
        <v>2</v>
      </c>
      <c r="I3640" s="9">
        <v>15</v>
      </c>
      <c r="J3640" s="9" t="s">
        <v>8</v>
      </c>
      <c r="L3640" s="9" t="s">
        <v>50</v>
      </c>
      <c r="M3640" s="9">
        <v>93291</v>
      </c>
      <c r="N3640" s="17" t="str">
        <f t="shared" si="353"/>
        <v>18_90-95</v>
      </c>
      <c r="O3640" s="17" t="str">
        <f t="shared" si="354"/>
        <v>9_90-100</v>
      </c>
      <c r="P3640" s="17" t="str">
        <f t="shared" si="355"/>
        <v>08_80&gt;</v>
      </c>
      <c r="Q3640" s="9" t="s">
        <v>1253</v>
      </c>
      <c r="R3640" s="9" t="s">
        <v>1137</v>
      </c>
      <c r="S3640" s="9">
        <f t="shared" si="351"/>
        <v>32745141</v>
      </c>
      <c r="T3640" s="9">
        <f t="shared" si="352"/>
        <v>445512</v>
      </c>
    </row>
    <row r="3641" spans="1:20" x14ac:dyDescent="0.25">
      <c r="A3641" s="9">
        <v>302</v>
      </c>
      <c r="B3641" s="9" t="s">
        <v>14</v>
      </c>
      <c r="C3641" s="9" t="s">
        <v>521</v>
      </c>
      <c r="D3641" s="9" t="s">
        <v>224</v>
      </c>
      <c r="E3641" s="9" t="s">
        <v>227</v>
      </c>
      <c r="F3641" s="9" t="s">
        <v>1</v>
      </c>
      <c r="G3641" s="9" t="s">
        <v>303</v>
      </c>
      <c r="H3641" s="9" t="s">
        <v>2</v>
      </c>
      <c r="I3641" s="9">
        <v>15</v>
      </c>
      <c r="J3641" s="9" t="s">
        <v>8</v>
      </c>
      <c r="L3641" s="9" t="s">
        <v>50</v>
      </c>
      <c r="M3641" s="9">
        <v>89981</v>
      </c>
      <c r="N3641" s="17" t="str">
        <f t="shared" si="353"/>
        <v>17_85-90</v>
      </c>
      <c r="O3641" s="17" t="str">
        <f t="shared" si="354"/>
        <v>8_80-90</v>
      </c>
      <c r="P3641" s="17" t="str">
        <f t="shared" si="355"/>
        <v>08_80&gt;</v>
      </c>
      <c r="Q3641" s="9" t="s">
        <v>1253</v>
      </c>
      <c r="R3641" s="9" t="s">
        <v>1137</v>
      </c>
      <c r="S3641" s="9">
        <f t="shared" si="351"/>
        <v>27174262</v>
      </c>
      <c r="T3641" s="9">
        <f t="shared" si="352"/>
        <v>369718</v>
      </c>
    </row>
    <row r="3642" spans="1:20" x14ac:dyDescent="0.25">
      <c r="A3642" s="9">
        <v>19</v>
      </c>
      <c r="B3642" s="9" t="s">
        <v>14</v>
      </c>
      <c r="C3642" s="9" t="s">
        <v>1182</v>
      </c>
      <c r="D3642" s="9" t="s">
        <v>224</v>
      </c>
      <c r="E3642" s="9" t="s">
        <v>227</v>
      </c>
      <c r="F3642" s="9" t="s">
        <v>1</v>
      </c>
      <c r="G3642" s="9" t="s">
        <v>1183</v>
      </c>
      <c r="H3642" s="9" t="s">
        <v>2</v>
      </c>
      <c r="I3642" s="9">
        <v>15</v>
      </c>
      <c r="J3642" s="9" t="s">
        <v>8</v>
      </c>
      <c r="L3642" s="9" t="s">
        <v>50</v>
      </c>
      <c r="M3642" s="9">
        <v>71300</v>
      </c>
      <c r="N3642" s="17" t="str">
        <f t="shared" si="353"/>
        <v>14_70-75</v>
      </c>
      <c r="O3642" s="17" t="str">
        <f t="shared" si="354"/>
        <v>7_70-80</v>
      </c>
      <c r="P3642" s="17" t="str">
        <f t="shared" si="355"/>
        <v>07_70-80</v>
      </c>
      <c r="Q3642" s="9" t="s">
        <v>1253</v>
      </c>
      <c r="R3642" s="9" t="s">
        <v>1137</v>
      </c>
      <c r="S3642" s="9">
        <f t="shared" si="351"/>
        <v>1354700</v>
      </c>
      <c r="T3642" s="9">
        <f t="shared" si="352"/>
        <v>18431</v>
      </c>
    </row>
    <row r="3643" spans="1:20" x14ac:dyDescent="0.25">
      <c r="A3643" s="9">
        <v>100</v>
      </c>
      <c r="B3643" s="9" t="s">
        <v>14</v>
      </c>
      <c r="C3643" s="9" t="s">
        <v>492</v>
      </c>
      <c r="D3643" s="9" t="s">
        <v>228</v>
      </c>
      <c r="E3643" s="9" t="s">
        <v>227</v>
      </c>
      <c r="F3643" s="9" t="s">
        <v>5</v>
      </c>
      <c r="G3643" s="9" t="s">
        <v>169</v>
      </c>
      <c r="H3643" s="9" t="s">
        <v>2</v>
      </c>
      <c r="I3643" s="9">
        <v>13</v>
      </c>
      <c r="J3643" s="9" t="s">
        <v>8</v>
      </c>
      <c r="K3643" s="9" t="s">
        <v>7</v>
      </c>
      <c r="L3643" s="9" t="s">
        <v>50</v>
      </c>
      <c r="M3643" s="9">
        <v>133136</v>
      </c>
      <c r="N3643" s="17" t="str">
        <f t="shared" si="353"/>
        <v>26_130-135</v>
      </c>
      <c r="O3643" s="17" t="str">
        <f t="shared" si="354"/>
        <v>13_130-140</v>
      </c>
      <c r="P3643" s="17" t="str">
        <f t="shared" si="355"/>
        <v>08_80&gt;</v>
      </c>
      <c r="Q3643" s="9" t="s">
        <v>1253</v>
      </c>
      <c r="R3643" s="9" t="s">
        <v>1137</v>
      </c>
      <c r="S3643" s="9">
        <f t="shared" si="351"/>
        <v>13313600</v>
      </c>
      <c r="T3643" s="9">
        <f t="shared" si="352"/>
        <v>181137</v>
      </c>
    </row>
    <row r="3644" spans="1:20" x14ac:dyDescent="0.25">
      <c r="A3644" s="9">
        <v>87</v>
      </c>
      <c r="B3644" s="9" t="s">
        <v>14</v>
      </c>
      <c r="C3644" s="9" t="s">
        <v>1030</v>
      </c>
      <c r="D3644" s="9" t="s">
        <v>228</v>
      </c>
      <c r="E3644" s="9" t="s">
        <v>227</v>
      </c>
      <c r="F3644" s="9" t="s">
        <v>5</v>
      </c>
      <c r="G3644" s="9" t="s">
        <v>518</v>
      </c>
      <c r="H3644" s="9" t="s">
        <v>2</v>
      </c>
      <c r="I3644" s="9">
        <v>13</v>
      </c>
      <c r="J3644" s="9" t="s">
        <v>52</v>
      </c>
      <c r="K3644" s="9" t="s">
        <v>7</v>
      </c>
      <c r="L3644" s="9" t="s">
        <v>50</v>
      </c>
      <c r="M3644" s="9">
        <v>172233</v>
      </c>
      <c r="N3644" s="17" t="str">
        <f t="shared" si="353"/>
        <v>34_170-175</v>
      </c>
      <c r="O3644" s="17" t="str">
        <f t="shared" si="354"/>
        <v>17_170-180</v>
      </c>
      <c r="P3644" s="17" t="str">
        <f t="shared" si="355"/>
        <v>08_80&gt;</v>
      </c>
      <c r="Q3644" s="9" t="s">
        <v>1253</v>
      </c>
      <c r="R3644" s="9" t="s">
        <v>1137</v>
      </c>
      <c r="S3644" s="9">
        <f t="shared" si="351"/>
        <v>14984271</v>
      </c>
      <c r="T3644" s="9">
        <f t="shared" si="352"/>
        <v>203868</v>
      </c>
    </row>
    <row r="3645" spans="1:20" x14ac:dyDescent="0.25">
      <c r="A3645" s="9">
        <v>12</v>
      </c>
      <c r="B3645" s="9" t="s">
        <v>14</v>
      </c>
      <c r="C3645" s="9" t="s">
        <v>1031</v>
      </c>
      <c r="D3645" s="9" t="s">
        <v>228</v>
      </c>
      <c r="E3645" s="9" t="s">
        <v>227</v>
      </c>
      <c r="F3645" s="9" t="s">
        <v>5</v>
      </c>
      <c r="G3645" s="9" t="s">
        <v>67</v>
      </c>
      <c r="H3645" s="9" t="s">
        <v>2</v>
      </c>
      <c r="I3645" s="9">
        <v>14</v>
      </c>
      <c r="J3645" s="9" t="s">
        <v>52</v>
      </c>
      <c r="K3645" s="9" t="s">
        <v>7</v>
      </c>
      <c r="L3645" s="9" t="s">
        <v>50</v>
      </c>
      <c r="M3645" s="9">
        <v>152400</v>
      </c>
      <c r="N3645" s="17" t="str">
        <f t="shared" si="353"/>
        <v>30_150-155</v>
      </c>
      <c r="O3645" s="17" t="str">
        <f t="shared" si="354"/>
        <v>15_150-160</v>
      </c>
      <c r="P3645" s="17" t="str">
        <f t="shared" si="355"/>
        <v>08_80&gt;</v>
      </c>
      <c r="Q3645" s="9" t="s">
        <v>1253</v>
      </c>
      <c r="R3645" s="9" t="s">
        <v>1137</v>
      </c>
      <c r="S3645" s="9">
        <f t="shared" si="351"/>
        <v>1828800</v>
      </c>
      <c r="T3645" s="9">
        <f t="shared" si="352"/>
        <v>24882</v>
      </c>
    </row>
    <row r="3646" spans="1:20" x14ac:dyDescent="0.25">
      <c r="A3646" s="9">
        <v>2</v>
      </c>
      <c r="B3646" s="9" t="s">
        <v>14</v>
      </c>
      <c r="C3646" s="9" t="s">
        <v>493</v>
      </c>
      <c r="D3646" s="9" t="s">
        <v>228</v>
      </c>
      <c r="E3646" s="9" t="s">
        <v>227</v>
      </c>
      <c r="F3646" s="9" t="s">
        <v>5</v>
      </c>
      <c r="G3646" s="9" t="s">
        <v>169</v>
      </c>
      <c r="H3646" s="9" t="s">
        <v>2</v>
      </c>
      <c r="I3646" s="9">
        <v>14</v>
      </c>
      <c r="J3646" s="9" t="s">
        <v>52</v>
      </c>
      <c r="K3646" s="9" t="s">
        <v>7</v>
      </c>
      <c r="L3646" s="9" t="s">
        <v>50</v>
      </c>
      <c r="M3646" s="9">
        <v>164499</v>
      </c>
      <c r="N3646" s="17" t="str">
        <f t="shared" si="353"/>
        <v>32_160-165</v>
      </c>
      <c r="O3646" s="17" t="str">
        <f t="shared" si="354"/>
        <v>16_160-170</v>
      </c>
      <c r="P3646" s="17" t="str">
        <f t="shared" si="355"/>
        <v>08_80&gt;</v>
      </c>
      <c r="Q3646" s="9" t="s">
        <v>1253</v>
      </c>
      <c r="R3646" s="9" t="s">
        <v>1137</v>
      </c>
      <c r="S3646" s="9">
        <f t="shared" si="351"/>
        <v>328998</v>
      </c>
      <c r="T3646" s="9">
        <f t="shared" si="352"/>
        <v>4476</v>
      </c>
    </row>
    <row r="3647" spans="1:20" x14ac:dyDescent="0.25">
      <c r="A3647" s="9">
        <v>93</v>
      </c>
      <c r="B3647" s="9" t="s">
        <v>14</v>
      </c>
      <c r="C3647" s="9" t="s">
        <v>981</v>
      </c>
      <c r="D3647" s="9" t="s">
        <v>228</v>
      </c>
      <c r="E3647" s="9" t="s">
        <v>227</v>
      </c>
      <c r="F3647" s="9" t="s">
        <v>5</v>
      </c>
      <c r="G3647" s="9" t="s">
        <v>518</v>
      </c>
      <c r="H3647" s="9" t="s">
        <v>2</v>
      </c>
      <c r="I3647" s="9">
        <v>14</v>
      </c>
      <c r="J3647" s="9" t="s">
        <v>52</v>
      </c>
      <c r="K3647" s="9" t="s">
        <v>7</v>
      </c>
      <c r="L3647" s="9" t="s">
        <v>50</v>
      </c>
      <c r="M3647" s="9">
        <v>155320</v>
      </c>
      <c r="N3647" s="17" t="str">
        <f t="shared" si="353"/>
        <v>31_155-160</v>
      </c>
      <c r="O3647" s="17" t="str">
        <f t="shared" si="354"/>
        <v>15_150-160</v>
      </c>
      <c r="P3647" s="17" t="str">
        <f t="shared" si="355"/>
        <v>08_80&gt;</v>
      </c>
      <c r="Q3647" s="9" t="s">
        <v>1253</v>
      </c>
      <c r="R3647" s="9" t="s">
        <v>1137</v>
      </c>
      <c r="S3647" s="9">
        <f t="shared" si="351"/>
        <v>14444760</v>
      </c>
      <c r="T3647" s="9">
        <f t="shared" si="352"/>
        <v>196527</v>
      </c>
    </row>
    <row r="3648" spans="1:20" x14ac:dyDescent="0.25">
      <c r="A3648" s="9">
        <v>72</v>
      </c>
      <c r="B3648" s="9" t="s">
        <v>14</v>
      </c>
      <c r="C3648" s="9" t="s">
        <v>494</v>
      </c>
      <c r="D3648" s="9" t="s">
        <v>228</v>
      </c>
      <c r="E3648" s="9" t="s">
        <v>227</v>
      </c>
      <c r="F3648" s="9" t="s">
        <v>5</v>
      </c>
      <c r="G3648" s="9" t="s">
        <v>169</v>
      </c>
      <c r="H3648" s="9" t="s">
        <v>2</v>
      </c>
      <c r="I3648" s="9">
        <v>13</v>
      </c>
      <c r="J3648" s="9" t="s">
        <v>8</v>
      </c>
      <c r="K3648" s="9" t="s">
        <v>7</v>
      </c>
      <c r="L3648" s="9" t="s">
        <v>50</v>
      </c>
      <c r="M3648" s="9">
        <v>117980</v>
      </c>
      <c r="N3648" s="17" t="str">
        <f t="shared" si="353"/>
        <v>23_115-120</v>
      </c>
      <c r="O3648" s="17" t="str">
        <f t="shared" si="354"/>
        <v>11_110-120</v>
      </c>
      <c r="P3648" s="17" t="str">
        <f t="shared" si="355"/>
        <v>08_80&gt;</v>
      </c>
      <c r="Q3648" s="9" t="s">
        <v>1253</v>
      </c>
      <c r="R3648" s="9" t="s">
        <v>1137</v>
      </c>
      <c r="S3648" s="9">
        <f t="shared" si="351"/>
        <v>8494560</v>
      </c>
      <c r="T3648" s="9">
        <f t="shared" si="352"/>
        <v>115572</v>
      </c>
    </row>
    <row r="3649" spans="1:20" x14ac:dyDescent="0.25">
      <c r="A3649" s="9">
        <v>9</v>
      </c>
      <c r="B3649" s="9" t="s">
        <v>14</v>
      </c>
      <c r="C3649" s="9" t="s">
        <v>715</v>
      </c>
      <c r="D3649" s="9" t="s">
        <v>228</v>
      </c>
      <c r="E3649" s="9" t="s">
        <v>223</v>
      </c>
      <c r="F3649" s="9" t="s">
        <v>5</v>
      </c>
      <c r="G3649" s="9" t="s">
        <v>169</v>
      </c>
      <c r="H3649" s="9" t="s">
        <v>398</v>
      </c>
      <c r="I3649" s="9">
        <v>13</v>
      </c>
      <c r="J3649" s="9" t="s">
        <v>8</v>
      </c>
      <c r="L3649" s="9" t="s">
        <v>50</v>
      </c>
      <c r="M3649" s="9">
        <v>72228</v>
      </c>
      <c r="N3649" s="17" t="str">
        <f t="shared" si="353"/>
        <v>14_70-75</v>
      </c>
      <c r="O3649" s="17" t="str">
        <f t="shared" si="354"/>
        <v>7_70-80</v>
      </c>
      <c r="P3649" s="17" t="str">
        <f t="shared" si="355"/>
        <v>07_70-80</v>
      </c>
      <c r="Q3649" s="9" t="s">
        <v>1253</v>
      </c>
      <c r="R3649" s="9" t="s">
        <v>1137</v>
      </c>
      <c r="S3649" s="9">
        <f t="shared" si="351"/>
        <v>650052</v>
      </c>
      <c r="T3649" s="9">
        <f t="shared" si="352"/>
        <v>8844</v>
      </c>
    </row>
    <row r="3650" spans="1:20" x14ac:dyDescent="0.25">
      <c r="A3650" s="9">
        <v>17</v>
      </c>
      <c r="B3650" s="9" t="s">
        <v>14</v>
      </c>
      <c r="C3650" s="9" t="s">
        <v>577</v>
      </c>
      <c r="D3650" s="9" t="s">
        <v>228</v>
      </c>
      <c r="E3650" s="9" t="s">
        <v>223</v>
      </c>
      <c r="F3650" s="9" t="s">
        <v>5</v>
      </c>
      <c r="G3650" s="9" t="s">
        <v>518</v>
      </c>
      <c r="H3650" s="9" t="s">
        <v>555</v>
      </c>
      <c r="I3650" s="9">
        <v>13</v>
      </c>
      <c r="J3650" s="9" t="s">
        <v>8</v>
      </c>
      <c r="L3650" s="9" t="s">
        <v>50</v>
      </c>
      <c r="M3650" s="9">
        <v>74127</v>
      </c>
      <c r="N3650" s="17" t="str">
        <f t="shared" si="353"/>
        <v>14_70-75</v>
      </c>
      <c r="O3650" s="17" t="str">
        <f t="shared" si="354"/>
        <v>7_70-80</v>
      </c>
      <c r="P3650" s="17" t="str">
        <f t="shared" si="355"/>
        <v>07_70-80</v>
      </c>
      <c r="Q3650" s="9" t="s">
        <v>1253</v>
      </c>
      <c r="R3650" s="9" t="s">
        <v>1137</v>
      </c>
      <c r="S3650" s="9">
        <f t="shared" si="351"/>
        <v>1260159</v>
      </c>
      <c r="T3650" s="9">
        <f t="shared" si="352"/>
        <v>17145</v>
      </c>
    </row>
    <row r="3651" spans="1:20" x14ac:dyDescent="0.25">
      <c r="A3651" s="9">
        <v>284</v>
      </c>
      <c r="B3651" s="9" t="s">
        <v>14</v>
      </c>
      <c r="C3651" s="9" t="s">
        <v>918</v>
      </c>
      <c r="D3651" s="9" t="s">
        <v>228</v>
      </c>
      <c r="E3651" s="9" t="s">
        <v>223</v>
      </c>
      <c r="F3651" s="9" t="s">
        <v>5</v>
      </c>
      <c r="G3651" s="9" t="s">
        <v>518</v>
      </c>
      <c r="H3651" s="9" t="s">
        <v>112</v>
      </c>
      <c r="I3651" s="9">
        <v>14</v>
      </c>
      <c r="J3651" s="9" t="s">
        <v>8</v>
      </c>
      <c r="L3651" s="9" t="s">
        <v>50</v>
      </c>
      <c r="M3651" s="9">
        <v>116209</v>
      </c>
      <c r="N3651" s="17" t="str">
        <f t="shared" si="353"/>
        <v>23_115-120</v>
      </c>
      <c r="O3651" s="17" t="str">
        <f t="shared" si="354"/>
        <v>11_110-120</v>
      </c>
      <c r="P3651" s="17" t="str">
        <f t="shared" si="355"/>
        <v>08_80&gt;</v>
      </c>
      <c r="Q3651" s="9" t="s">
        <v>1253</v>
      </c>
      <c r="R3651" s="9" t="s">
        <v>1137</v>
      </c>
      <c r="S3651" s="9">
        <f t="shared" ref="S3651:S3714" si="356">M3651*A3651</f>
        <v>33003356</v>
      </c>
      <c r="T3651" s="9">
        <f t="shared" si="352"/>
        <v>449025</v>
      </c>
    </row>
    <row r="3652" spans="1:20" x14ac:dyDescent="0.25">
      <c r="A3652" s="9">
        <v>6</v>
      </c>
      <c r="B3652" s="9" t="s">
        <v>14</v>
      </c>
      <c r="C3652" s="9" t="s">
        <v>417</v>
      </c>
      <c r="D3652" s="9" t="s">
        <v>225</v>
      </c>
      <c r="E3652" s="9" t="s">
        <v>223</v>
      </c>
      <c r="F3652" s="9" t="s">
        <v>5</v>
      </c>
      <c r="G3652" s="9" t="s">
        <v>350</v>
      </c>
      <c r="H3652" s="9" t="s">
        <v>147</v>
      </c>
      <c r="I3652" s="9">
        <v>15</v>
      </c>
      <c r="J3652" s="9" t="s">
        <v>55</v>
      </c>
      <c r="K3652" s="9" t="s">
        <v>7</v>
      </c>
      <c r="L3652" s="9" t="s">
        <v>50</v>
      </c>
      <c r="M3652" s="9">
        <v>138699</v>
      </c>
      <c r="N3652" s="17" t="str">
        <f t="shared" si="353"/>
        <v>27_135-140</v>
      </c>
      <c r="O3652" s="17" t="str">
        <f t="shared" si="354"/>
        <v>13_130-140</v>
      </c>
      <c r="P3652" s="17" t="str">
        <f t="shared" si="355"/>
        <v>08_80&gt;</v>
      </c>
      <c r="Q3652" s="9" t="s">
        <v>1253</v>
      </c>
      <c r="R3652" s="9" t="s">
        <v>1137</v>
      </c>
      <c r="S3652" s="9">
        <f t="shared" si="356"/>
        <v>832194</v>
      </c>
      <c r="T3652" s="9">
        <f t="shared" si="352"/>
        <v>11322</v>
      </c>
    </row>
    <row r="3653" spans="1:20" x14ac:dyDescent="0.25">
      <c r="A3653" s="9">
        <v>80</v>
      </c>
      <c r="B3653" s="9" t="s">
        <v>14</v>
      </c>
      <c r="C3653" s="9" t="s">
        <v>616</v>
      </c>
      <c r="D3653" s="9" t="s">
        <v>222</v>
      </c>
      <c r="E3653" s="9" t="s">
        <v>223</v>
      </c>
      <c r="F3653" s="9" t="s">
        <v>5</v>
      </c>
      <c r="G3653" s="9" t="s">
        <v>518</v>
      </c>
      <c r="H3653" s="9" t="s">
        <v>555</v>
      </c>
      <c r="I3653" s="9">
        <v>17</v>
      </c>
      <c r="J3653" s="9" t="s">
        <v>8</v>
      </c>
      <c r="L3653" s="9" t="s">
        <v>50</v>
      </c>
      <c r="M3653" s="9">
        <v>79747</v>
      </c>
      <c r="N3653" s="17" t="str">
        <f t="shared" si="353"/>
        <v>15_75-80</v>
      </c>
      <c r="O3653" s="17" t="str">
        <f t="shared" si="354"/>
        <v>7_70-80</v>
      </c>
      <c r="P3653" s="17" t="str">
        <f t="shared" si="355"/>
        <v>07_70-80</v>
      </c>
      <c r="Q3653" s="9" t="s">
        <v>1253</v>
      </c>
      <c r="R3653" s="9" t="s">
        <v>1137</v>
      </c>
      <c r="S3653" s="9">
        <f t="shared" si="356"/>
        <v>6379760</v>
      </c>
      <c r="T3653" s="9">
        <f t="shared" si="352"/>
        <v>86799</v>
      </c>
    </row>
    <row r="3654" spans="1:20" x14ac:dyDescent="0.25">
      <c r="A3654" s="9">
        <v>33</v>
      </c>
      <c r="B3654" s="9" t="s">
        <v>14</v>
      </c>
      <c r="C3654" s="9" t="s">
        <v>1101</v>
      </c>
      <c r="D3654" s="9" t="s">
        <v>222</v>
      </c>
      <c r="E3654" s="9" t="s">
        <v>223</v>
      </c>
      <c r="F3654" s="9" t="s">
        <v>5</v>
      </c>
      <c r="G3654" s="9" t="s">
        <v>518</v>
      </c>
      <c r="H3654" s="9" t="s">
        <v>563</v>
      </c>
      <c r="I3654" s="9">
        <v>17</v>
      </c>
      <c r="J3654" s="9" t="s">
        <v>8</v>
      </c>
      <c r="L3654" s="9" t="s">
        <v>50</v>
      </c>
      <c r="M3654" s="9">
        <v>89323</v>
      </c>
      <c r="N3654" s="17" t="str">
        <f t="shared" si="353"/>
        <v>17_85-90</v>
      </c>
      <c r="O3654" s="17" t="str">
        <f t="shared" si="354"/>
        <v>8_80-90</v>
      </c>
      <c r="P3654" s="17" t="str">
        <f t="shared" si="355"/>
        <v>08_80&gt;</v>
      </c>
      <c r="Q3654" s="9" t="s">
        <v>1253</v>
      </c>
      <c r="R3654" s="9" t="s">
        <v>1137</v>
      </c>
      <c r="S3654" s="9">
        <f t="shared" si="356"/>
        <v>2947659</v>
      </c>
      <c r="T3654" s="9">
        <f t="shared" ref="T3654:T3716" si="357">ROUND(S3654/73.5,0)</f>
        <v>40104</v>
      </c>
    </row>
    <row r="3655" spans="1:20" x14ac:dyDescent="0.25">
      <c r="A3655" s="9">
        <v>23</v>
      </c>
      <c r="B3655" s="9" t="s">
        <v>14</v>
      </c>
      <c r="C3655" s="9" t="s">
        <v>461</v>
      </c>
      <c r="D3655" s="9" t="s">
        <v>228</v>
      </c>
      <c r="E3655" s="9" t="s">
        <v>223</v>
      </c>
      <c r="F3655" s="9" t="s">
        <v>1</v>
      </c>
      <c r="G3655" s="9" t="s">
        <v>303</v>
      </c>
      <c r="H3655" s="9" t="s">
        <v>2</v>
      </c>
      <c r="I3655" s="9">
        <v>13</v>
      </c>
      <c r="J3655" s="9" t="s">
        <v>8</v>
      </c>
      <c r="K3655" s="9" t="s">
        <v>7</v>
      </c>
      <c r="L3655" s="9" t="s">
        <v>50</v>
      </c>
      <c r="M3655" s="9">
        <v>70375</v>
      </c>
      <c r="N3655" s="17" t="str">
        <f t="shared" si="353"/>
        <v>14_70-75</v>
      </c>
      <c r="O3655" s="17" t="str">
        <f t="shared" si="354"/>
        <v>7_70-80</v>
      </c>
      <c r="P3655" s="17" t="str">
        <f t="shared" si="355"/>
        <v>07_70-80</v>
      </c>
      <c r="Q3655" s="9" t="s">
        <v>1253</v>
      </c>
      <c r="R3655" s="9" t="s">
        <v>1137</v>
      </c>
      <c r="S3655" s="9">
        <f t="shared" si="356"/>
        <v>1618625</v>
      </c>
      <c r="T3655" s="9">
        <f t="shared" si="357"/>
        <v>22022</v>
      </c>
    </row>
    <row r="3656" spans="1:20" x14ac:dyDescent="0.25">
      <c r="A3656" s="9">
        <v>53</v>
      </c>
      <c r="B3656" s="9" t="s">
        <v>14</v>
      </c>
      <c r="C3656" s="9" t="s">
        <v>578</v>
      </c>
      <c r="D3656" s="9" t="s">
        <v>222</v>
      </c>
      <c r="E3656" s="9" t="s">
        <v>223</v>
      </c>
      <c r="F3656" s="9" t="s">
        <v>5</v>
      </c>
      <c r="G3656" s="9" t="s">
        <v>518</v>
      </c>
      <c r="H3656" s="9" t="s">
        <v>555</v>
      </c>
      <c r="I3656" s="9">
        <v>15</v>
      </c>
      <c r="J3656" s="9" t="s">
        <v>8</v>
      </c>
      <c r="K3656" s="9" t="s">
        <v>7</v>
      </c>
      <c r="L3656" s="9" t="s">
        <v>50</v>
      </c>
      <c r="M3656" s="9">
        <v>102251</v>
      </c>
      <c r="N3656" s="17" t="str">
        <f t="shared" si="353"/>
        <v>20_100-105</v>
      </c>
      <c r="O3656" s="17" t="str">
        <f t="shared" si="354"/>
        <v>10_100-110</v>
      </c>
      <c r="P3656" s="17" t="str">
        <f t="shared" si="355"/>
        <v>08_80&gt;</v>
      </c>
      <c r="Q3656" s="9" t="s">
        <v>1253</v>
      </c>
      <c r="R3656" s="9" t="s">
        <v>1137</v>
      </c>
      <c r="S3656" s="9">
        <f t="shared" si="356"/>
        <v>5419303</v>
      </c>
      <c r="T3656" s="9">
        <f t="shared" si="357"/>
        <v>73732</v>
      </c>
    </row>
    <row r="3657" spans="1:20" x14ac:dyDescent="0.25">
      <c r="A3657" s="9">
        <v>160</v>
      </c>
      <c r="B3657" s="9" t="s">
        <v>14</v>
      </c>
      <c r="C3657" s="9" t="s">
        <v>844</v>
      </c>
      <c r="D3657" s="9" t="s">
        <v>224</v>
      </c>
      <c r="E3657" s="9" t="s">
        <v>223</v>
      </c>
      <c r="F3657" s="9" t="s">
        <v>1</v>
      </c>
      <c r="G3657" s="9" t="s">
        <v>303</v>
      </c>
      <c r="H3657" s="9" t="s">
        <v>2</v>
      </c>
      <c r="I3657" s="9">
        <v>15</v>
      </c>
      <c r="J3657" s="9" t="s">
        <v>8</v>
      </c>
      <c r="K3657" s="9" t="s">
        <v>7</v>
      </c>
      <c r="L3657" s="9" t="s">
        <v>50</v>
      </c>
      <c r="M3657" s="9">
        <v>73455</v>
      </c>
      <c r="N3657" s="17" t="str">
        <f t="shared" si="353"/>
        <v>14_70-75</v>
      </c>
      <c r="O3657" s="17" t="str">
        <f t="shared" si="354"/>
        <v>7_70-80</v>
      </c>
      <c r="P3657" s="17" t="str">
        <f t="shared" si="355"/>
        <v>07_70-80</v>
      </c>
      <c r="Q3657" s="9" t="s">
        <v>1253</v>
      </c>
      <c r="R3657" s="9" t="s">
        <v>1137</v>
      </c>
      <c r="S3657" s="9">
        <f t="shared" si="356"/>
        <v>11752800</v>
      </c>
      <c r="T3657" s="9">
        <f t="shared" si="357"/>
        <v>159902</v>
      </c>
    </row>
    <row r="3658" spans="1:20" x14ac:dyDescent="0.25">
      <c r="A3658" s="9">
        <v>160</v>
      </c>
      <c r="B3658" s="9" t="s">
        <v>14</v>
      </c>
      <c r="C3658" s="9" t="s">
        <v>579</v>
      </c>
      <c r="D3658" s="9" t="s">
        <v>228</v>
      </c>
      <c r="E3658" s="9" t="s">
        <v>227</v>
      </c>
      <c r="F3658" s="9" t="s">
        <v>5</v>
      </c>
      <c r="G3658" s="9" t="s">
        <v>182</v>
      </c>
      <c r="H3658" s="9" t="s">
        <v>2</v>
      </c>
      <c r="I3658" s="9">
        <v>14</v>
      </c>
      <c r="J3658" s="9" t="s">
        <v>11</v>
      </c>
      <c r="L3658" s="9" t="s">
        <v>50</v>
      </c>
      <c r="M3658" s="9">
        <v>52674</v>
      </c>
      <c r="N3658" s="17" t="str">
        <f t="shared" si="353"/>
        <v>10_50-55</v>
      </c>
      <c r="O3658" s="17" t="str">
        <f t="shared" si="354"/>
        <v>5_50-60</v>
      </c>
      <c r="P3658" s="17" t="str">
        <f t="shared" si="355"/>
        <v>05_50-60</v>
      </c>
      <c r="Q3658" s="9" t="s">
        <v>1253</v>
      </c>
      <c r="R3658" s="9" t="s">
        <v>1137</v>
      </c>
      <c r="S3658" s="9">
        <f t="shared" si="356"/>
        <v>8427840</v>
      </c>
      <c r="T3658" s="9">
        <f t="shared" si="357"/>
        <v>114664</v>
      </c>
    </row>
    <row r="3659" spans="1:20" x14ac:dyDescent="0.25">
      <c r="A3659" s="9">
        <v>71</v>
      </c>
      <c r="B3659" s="9" t="s">
        <v>14</v>
      </c>
      <c r="C3659" s="9" t="s">
        <v>720</v>
      </c>
      <c r="D3659" s="9" t="s">
        <v>228</v>
      </c>
      <c r="E3659" s="9" t="s">
        <v>227</v>
      </c>
      <c r="F3659" s="9" t="s">
        <v>1</v>
      </c>
      <c r="G3659" s="9" t="s">
        <v>97</v>
      </c>
      <c r="H3659" s="9" t="s">
        <v>2</v>
      </c>
      <c r="I3659" s="9">
        <v>14</v>
      </c>
      <c r="J3659" s="9" t="s">
        <v>8</v>
      </c>
      <c r="L3659" s="9" t="s">
        <v>50</v>
      </c>
      <c r="M3659" s="9">
        <v>44217</v>
      </c>
      <c r="N3659" s="17" t="str">
        <f t="shared" si="353"/>
        <v>8_40-45</v>
      </c>
      <c r="O3659" s="17" t="str">
        <f t="shared" si="354"/>
        <v>4_40-50</v>
      </c>
      <c r="P3659" s="17" t="str">
        <f t="shared" si="355"/>
        <v>04_40-50</v>
      </c>
      <c r="Q3659" s="9" t="s">
        <v>1253</v>
      </c>
      <c r="R3659" s="9" t="s">
        <v>1137</v>
      </c>
      <c r="S3659" s="9">
        <f t="shared" si="356"/>
        <v>3139407</v>
      </c>
      <c r="T3659" s="9">
        <f t="shared" si="357"/>
        <v>42713</v>
      </c>
    </row>
    <row r="3660" spans="1:20" x14ac:dyDescent="0.25">
      <c r="A3660" s="9">
        <v>46</v>
      </c>
      <c r="B3660" s="9" t="s">
        <v>14</v>
      </c>
      <c r="C3660" s="9" t="s">
        <v>160</v>
      </c>
      <c r="D3660" s="9" t="s">
        <v>224</v>
      </c>
      <c r="E3660" s="9" t="s">
        <v>227</v>
      </c>
      <c r="F3660" s="9" t="s">
        <v>5</v>
      </c>
      <c r="G3660" s="9" t="s">
        <v>76</v>
      </c>
      <c r="H3660" s="9" t="s">
        <v>2</v>
      </c>
      <c r="I3660" s="9">
        <v>15</v>
      </c>
      <c r="J3660" s="9" t="s">
        <v>8</v>
      </c>
      <c r="L3660" s="9" t="s">
        <v>46</v>
      </c>
      <c r="M3660" s="9">
        <v>32242</v>
      </c>
      <c r="N3660" s="17" t="str">
        <f t="shared" si="353"/>
        <v>6_30-35</v>
      </c>
      <c r="O3660" s="17" t="str">
        <f t="shared" si="354"/>
        <v>3_30-40</v>
      </c>
      <c r="P3660" s="17" t="str">
        <f t="shared" si="355"/>
        <v>03_30-40</v>
      </c>
      <c r="Q3660" s="9" t="s">
        <v>1253</v>
      </c>
      <c r="R3660" s="9" t="s">
        <v>1137</v>
      </c>
      <c r="S3660" s="9">
        <f t="shared" si="356"/>
        <v>1483132</v>
      </c>
      <c r="T3660" s="9">
        <f t="shared" si="357"/>
        <v>20179</v>
      </c>
    </row>
    <row r="3661" spans="1:20" x14ac:dyDescent="0.25">
      <c r="A3661" s="9">
        <v>1208</v>
      </c>
      <c r="B3661" s="9" t="s">
        <v>14</v>
      </c>
      <c r="C3661" s="9" t="s">
        <v>489</v>
      </c>
      <c r="D3661" s="9" t="s">
        <v>224</v>
      </c>
      <c r="E3661" s="9" t="s">
        <v>227</v>
      </c>
      <c r="F3661" s="9" t="s">
        <v>5</v>
      </c>
      <c r="G3661" s="9" t="s">
        <v>182</v>
      </c>
      <c r="H3661" s="9" t="s">
        <v>2</v>
      </c>
      <c r="I3661" s="9">
        <v>15</v>
      </c>
      <c r="J3661" s="9" t="s">
        <v>8</v>
      </c>
      <c r="L3661" s="9" t="s">
        <v>50</v>
      </c>
      <c r="M3661" s="9">
        <v>48083</v>
      </c>
      <c r="N3661" s="17" t="str">
        <f t="shared" si="353"/>
        <v>9_45-50</v>
      </c>
      <c r="O3661" s="17" t="str">
        <f t="shared" si="354"/>
        <v>4_40-50</v>
      </c>
      <c r="P3661" s="17" t="str">
        <f t="shared" si="355"/>
        <v>04_40-50</v>
      </c>
      <c r="Q3661" s="9" t="s">
        <v>1253</v>
      </c>
      <c r="R3661" s="9" t="s">
        <v>1137</v>
      </c>
      <c r="S3661" s="9">
        <f t="shared" si="356"/>
        <v>58084264</v>
      </c>
      <c r="T3661" s="9">
        <f t="shared" si="357"/>
        <v>790262</v>
      </c>
    </row>
    <row r="3662" spans="1:20" x14ac:dyDescent="0.25">
      <c r="A3662" s="9">
        <v>18</v>
      </c>
      <c r="B3662" s="9" t="s">
        <v>14</v>
      </c>
      <c r="C3662" s="9" t="s">
        <v>617</v>
      </c>
      <c r="D3662" s="9" t="s">
        <v>224</v>
      </c>
      <c r="E3662" s="9" t="s">
        <v>227</v>
      </c>
      <c r="F3662" s="9" t="s">
        <v>5</v>
      </c>
      <c r="G3662" s="9" t="s">
        <v>76</v>
      </c>
      <c r="H3662" s="9" t="s">
        <v>2</v>
      </c>
      <c r="I3662" s="9">
        <v>15</v>
      </c>
      <c r="J3662" s="9" t="s">
        <v>4</v>
      </c>
      <c r="L3662" s="9" t="s">
        <v>46</v>
      </c>
      <c r="M3662" s="9">
        <v>30094</v>
      </c>
      <c r="N3662" s="17" t="str">
        <f t="shared" si="353"/>
        <v>6_30-35</v>
      </c>
      <c r="O3662" s="17" t="str">
        <f t="shared" si="354"/>
        <v>3_30-40</v>
      </c>
      <c r="P3662" s="17" t="str">
        <f t="shared" si="355"/>
        <v>03_30-40</v>
      </c>
      <c r="Q3662" s="9" t="s">
        <v>1253</v>
      </c>
      <c r="R3662" s="9" t="s">
        <v>1137</v>
      </c>
      <c r="S3662" s="9">
        <f t="shared" si="356"/>
        <v>541692</v>
      </c>
      <c r="T3662" s="9">
        <f t="shared" si="357"/>
        <v>7370</v>
      </c>
    </row>
    <row r="3663" spans="1:20" x14ac:dyDescent="0.25">
      <c r="A3663" s="9">
        <v>1302</v>
      </c>
      <c r="B3663" s="9" t="s">
        <v>14</v>
      </c>
      <c r="C3663" s="9" t="s">
        <v>721</v>
      </c>
      <c r="D3663" s="9" t="s">
        <v>224</v>
      </c>
      <c r="E3663" s="9" t="s">
        <v>227</v>
      </c>
      <c r="F3663" s="9" t="s">
        <v>5</v>
      </c>
      <c r="G3663" s="9" t="s">
        <v>182</v>
      </c>
      <c r="H3663" s="9" t="s">
        <v>2</v>
      </c>
      <c r="I3663" s="9">
        <v>15</v>
      </c>
      <c r="J3663" s="9" t="s">
        <v>8</v>
      </c>
      <c r="L3663" s="9" t="s">
        <v>50</v>
      </c>
      <c r="M3663" s="9">
        <v>47028</v>
      </c>
      <c r="N3663" s="17" t="str">
        <f t="shared" si="353"/>
        <v>9_45-50</v>
      </c>
      <c r="O3663" s="17" t="str">
        <f t="shared" si="354"/>
        <v>4_40-50</v>
      </c>
      <c r="P3663" s="17" t="str">
        <f t="shared" si="355"/>
        <v>04_40-50</v>
      </c>
      <c r="Q3663" s="9" t="s">
        <v>1253</v>
      </c>
      <c r="R3663" s="9" t="s">
        <v>1137</v>
      </c>
      <c r="S3663" s="9">
        <f t="shared" si="356"/>
        <v>61230456</v>
      </c>
      <c r="T3663" s="9">
        <f t="shared" si="357"/>
        <v>833067</v>
      </c>
    </row>
    <row r="3664" spans="1:20" x14ac:dyDescent="0.25">
      <c r="A3664" s="9">
        <v>4755</v>
      </c>
      <c r="B3664" s="9" t="s">
        <v>14</v>
      </c>
      <c r="C3664" s="9" t="s">
        <v>102</v>
      </c>
      <c r="D3664" s="9" t="s">
        <v>224</v>
      </c>
      <c r="E3664" s="9" t="s">
        <v>227</v>
      </c>
      <c r="F3664" s="9" t="s">
        <v>1</v>
      </c>
      <c r="G3664" s="9" t="s">
        <v>71</v>
      </c>
      <c r="H3664" s="9" t="s">
        <v>2</v>
      </c>
      <c r="I3664" s="9">
        <v>15</v>
      </c>
      <c r="J3664" s="9" t="s">
        <v>8</v>
      </c>
      <c r="L3664" s="9" t="s">
        <v>50</v>
      </c>
      <c r="M3664" s="9">
        <v>40118</v>
      </c>
      <c r="N3664" s="17" t="str">
        <f t="shared" si="353"/>
        <v>8_40-45</v>
      </c>
      <c r="O3664" s="17" t="str">
        <f t="shared" si="354"/>
        <v>4_40-50</v>
      </c>
      <c r="P3664" s="17" t="str">
        <f t="shared" si="355"/>
        <v>04_40-50</v>
      </c>
      <c r="Q3664" s="9" t="s">
        <v>1253</v>
      </c>
      <c r="R3664" s="9" t="s">
        <v>1137</v>
      </c>
      <c r="S3664" s="9">
        <f t="shared" si="356"/>
        <v>190761090</v>
      </c>
      <c r="T3664" s="9">
        <f t="shared" si="357"/>
        <v>2595389</v>
      </c>
    </row>
    <row r="3665" spans="1:20" x14ac:dyDescent="0.25">
      <c r="A3665" s="9">
        <v>488</v>
      </c>
      <c r="B3665" s="9" t="s">
        <v>14</v>
      </c>
      <c r="C3665" s="9" t="s">
        <v>722</v>
      </c>
      <c r="D3665" s="9" t="s">
        <v>224</v>
      </c>
      <c r="E3665" s="9" t="s">
        <v>227</v>
      </c>
      <c r="F3665" s="9" t="s">
        <v>1</v>
      </c>
      <c r="G3665" s="9" t="s">
        <v>97</v>
      </c>
      <c r="H3665" s="9" t="s">
        <v>2</v>
      </c>
      <c r="I3665" s="9">
        <v>15</v>
      </c>
      <c r="J3665" s="9" t="s">
        <v>8</v>
      </c>
      <c r="L3665" s="9" t="s">
        <v>50</v>
      </c>
      <c r="M3665" s="9">
        <v>36475</v>
      </c>
      <c r="N3665" s="17" t="str">
        <f t="shared" si="353"/>
        <v>7_35-40</v>
      </c>
      <c r="O3665" s="17" t="str">
        <f t="shared" si="354"/>
        <v>3_30-40</v>
      </c>
      <c r="P3665" s="17" t="str">
        <f t="shared" si="355"/>
        <v>03_30-40</v>
      </c>
      <c r="Q3665" s="9" t="s">
        <v>1253</v>
      </c>
      <c r="R3665" s="9" t="s">
        <v>1137</v>
      </c>
      <c r="S3665" s="9">
        <f t="shared" si="356"/>
        <v>17799800</v>
      </c>
      <c r="T3665" s="9">
        <f t="shared" si="357"/>
        <v>242174</v>
      </c>
    </row>
    <row r="3666" spans="1:20" x14ac:dyDescent="0.25">
      <c r="A3666" s="9">
        <v>213</v>
      </c>
      <c r="B3666" s="9" t="s">
        <v>14</v>
      </c>
      <c r="C3666" s="9" t="s">
        <v>919</v>
      </c>
      <c r="D3666" s="9" t="s">
        <v>228</v>
      </c>
      <c r="E3666" s="9" t="s">
        <v>223</v>
      </c>
      <c r="F3666" s="9" t="s">
        <v>5</v>
      </c>
      <c r="G3666" s="9" t="s">
        <v>76</v>
      </c>
      <c r="H3666" s="9" t="s">
        <v>2</v>
      </c>
      <c r="I3666" s="9">
        <v>14</v>
      </c>
      <c r="J3666" s="9" t="s">
        <v>11</v>
      </c>
      <c r="L3666" s="9" t="s">
        <v>46</v>
      </c>
      <c r="M3666" s="9">
        <v>27784</v>
      </c>
      <c r="N3666" s="17" t="str">
        <f t="shared" si="353"/>
        <v>5_25-30</v>
      </c>
      <c r="O3666" s="17" t="str">
        <f t="shared" si="354"/>
        <v>2_20-30</v>
      </c>
      <c r="P3666" s="17" t="str">
        <f t="shared" si="355"/>
        <v>02_20-30</v>
      </c>
      <c r="Q3666" s="9" t="s">
        <v>1253</v>
      </c>
      <c r="R3666" s="9" t="s">
        <v>1137</v>
      </c>
      <c r="S3666" s="9">
        <f t="shared" si="356"/>
        <v>5917992</v>
      </c>
      <c r="T3666" s="9">
        <f t="shared" si="357"/>
        <v>80517</v>
      </c>
    </row>
    <row r="3667" spans="1:20" x14ac:dyDescent="0.25">
      <c r="A3667" s="9">
        <v>897</v>
      </c>
      <c r="B3667" s="9" t="s">
        <v>14</v>
      </c>
      <c r="C3667" s="9" t="s">
        <v>580</v>
      </c>
      <c r="D3667" s="9" t="s">
        <v>228</v>
      </c>
      <c r="E3667" s="9" t="s">
        <v>223</v>
      </c>
      <c r="F3667" s="9" t="s">
        <v>5</v>
      </c>
      <c r="G3667" s="9" t="s">
        <v>518</v>
      </c>
      <c r="H3667" s="9" t="s">
        <v>2</v>
      </c>
      <c r="I3667" s="9">
        <v>14</v>
      </c>
      <c r="J3667" s="9" t="s">
        <v>8</v>
      </c>
      <c r="L3667" s="9" t="s">
        <v>50</v>
      </c>
      <c r="M3667" s="9">
        <v>35714</v>
      </c>
      <c r="N3667" s="17" t="str">
        <f t="shared" si="353"/>
        <v>7_35-40</v>
      </c>
      <c r="O3667" s="17" t="str">
        <f t="shared" si="354"/>
        <v>3_30-40</v>
      </c>
      <c r="P3667" s="17" t="str">
        <f t="shared" si="355"/>
        <v>03_30-40</v>
      </c>
      <c r="Q3667" s="9" t="s">
        <v>1253</v>
      </c>
      <c r="R3667" s="9" t="s">
        <v>1137</v>
      </c>
      <c r="S3667" s="9">
        <f t="shared" si="356"/>
        <v>32035458</v>
      </c>
      <c r="T3667" s="9">
        <f t="shared" si="357"/>
        <v>435857</v>
      </c>
    </row>
    <row r="3668" spans="1:20" x14ac:dyDescent="0.25">
      <c r="A3668" s="9">
        <v>587</v>
      </c>
      <c r="B3668" s="9" t="s">
        <v>14</v>
      </c>
      <c r="C3668" s="9" t="s">
        <v>1184</v>
      </c>
      <c r="D3668" s="9" t="s">
        <v>228</v>
      </c>
      <c r="E3668" s="9" t="s">
        <v>223</v>
      </c>
      <c r="F3668" s="9" t="s">
        <v>5</v>
      </c>
      <c r="G3668" s="9" t="s">
        <v>798</v>
      </c>
      <c r="H3668" s="9" t="s">
        <v>2</v>
      </c>
      <c r="I3668" s="9">
        <v>14</v>
      </c>
      <c r="J3668" s="9" t="s">
        <v>8</v>
      </c>
      <c r="L3668" s="9" t="s">
        <v>46</v>
      </c>
      <c r="M3668" s="9">
        <v>28087</v>
      </c>
      <c r="N3668" s="17" t="str">
        <f t="shared" si="353"/>
        <v>5_25-30</v>
      </c>
      <c r="O3668" s="17" t="str">
        <f t="shared" si="354"/>
        <v>2_20-30</v>
      </c>
      <c r="P3668" s="17" t="str">
        <f t="shared" si="355"/>
        <v>02_20-30</v>
      </c>
      <c r="Q3668" s="9" t="s">
        <v>1253</v>
      </c>
      <c r="R3668" s="9" t="s">
        <v>1137</v>
      </c>
      <c r="S3668" s="9">
        <f t="shared" si="356"/>
        <v>16487069</v>
      </c>
      <c r="T3668" s="9">
        <f t="shared" si="357"/>
        <v>224314</v>
      </c>
    </row>
    <row r="3669" spans="1:20" x14ac:dyDescent="0.25">
      <c r="A3669" s="9">
        <v>1662</v>
      </c>
      <c r="B3669" s="9" t="s">
        <v>14</v>
      </c>
      <c r="C3669" s="9" t="s">
        <v>496</v>
      </c>
      <c r="D3669" s="9" t="s">
        <v>228</v>
      </c>
      <c r="E3669" s="9" t="s">
        <v>223</v>
      </c>
      <c r="F3669" s="9" t="s">
        <v>1</v>
      </c>
      <c r="G3669" s="9" t="s">
        <v>303</v>
      </c>
      <c r="H3669" s="9" t="s">
        <v>2</v>
      </c>
      <c r="I3669" s="9">
        <v>14</v>
      </c>
      <c r="J3669" s="9" t="s">
        <v>11</v>
      </c>
      <c r="L3669" s="9" t="s">
        <v>50</v>
      </c>
      <c r="M3669" s="9">
        <v>29930</v>
      </c>
      <c r="N3669" s="17" t="str">
        <f t="shared" si="353"/>
        <v>5_25-30</v>
      </c>
      <c r="O3669" s="17" t="str">
        <f t="shared" si="354"/>
        <v>2_20-30</v>
      </c>
      <c r="P3669" s="17" t="str">
        <f t="shared" si="355"/>
        <v>02_20-30</v>
      </c>
      <c r="Q3669" s="9" t="s">
        <v>1253</v>
      </c>
      <c r="R3669" s="9" t="s">
        <v>1137</v>
      </c>
      <c r="S3669" s="9">
        <f t="shared" si="356"/>
        <v>49743660</v>
      </c>
      <c r="T3669" s="9">
        <f t="shared" si="357"/>
        <v>676784</v>
      </c>
    </row>
    <row r="3670" spans="1:20" x14ac:dyDescent="0.25">
      <c r="A3670" s="9">
        <v>981</v>
      </c>
      <c r="B3670" s="9" t="s">
        <v>14</v>
      </c>
      <c r="C3670" s="9" t="s">
        <v>920</v>
      </c>
      <c r="D3670" s="9" t="s">
        <v>228</v>
      </c>
      <c r="E3670" s="9" t="s">
        <v>223</v>
      </c>
      <c r="F3670" s="9" t="s">
        <v>1</v>
      </c>
      <c r="G3670" s="9" t="s">
        <v>823</v>
      </c>
      <c r="H3670" s="9" t="s">
        <v>2</v>
      </c>
      <c r="I3670" s="9">
        <v>14</v>
      </c>
      <c r="J3670" s="9" t="s">
        <v>8</v>
      </c>
      <c r="L3670" s="9" t="s">
        <v>50</v>
      </c>
      <c r="M3670" s="9">
        <v>45561</v>
      </c>
      <c r="N3670" s="17" t="str">
        <f t="shared" ref="N3670:N3731" si="358">CONCATENATE(ROUNDDOWN(M3670/5000,0),"_",ROUNDDOWN(M3670/5000,0)*5,"-",ROUNDUP((M3670+1)/5000,0)*5)</f>
        <v>9_45-50</v>
      </c>
      <c r="O3670" s="17" t="str">
        <f t="shared" ref="O3670:O3731" si="359">CONCATENATE(ROUNDDOWN(M3670/10000,0),"_",ROUNDDOWN(M3670/10000,0)*10,"-",ROUNDUP((M3670+1)/10000,0)*10)</f>
        <v>4_40-50</v>
      </c>
      <c r="P3670" s="17" t="str">
        <f t="shared" ref="P3670:P3731" si="360">IF(M3670&lt;20000,"01_&lt;20",IF(M3670&lt;80000,CONCATENATE(IF((ROUNDDOWN(M3670/10000,0)+1)&lt;10,0,),ROUNDDOWN(M3670/10000,0),"_",ROUNDDOWN(M3670/10000,0)*10,"-",ROUNDUP((M3670+1)/10000,0)*10),"08_80&gt;"))</f>
        <v>04_40-50</v>
      </c>
      <c r="Q3670" s="9" t="s">
        <v>1253</v>
      </c>
      <c r="R3670" s="9" t="s">
        <v>1137</v>
      </c>
      <c r="S3670" s="9">
        <f t="shared" si="356"/>
        <v>44695341</v>
      </c>
      <c r="T3670" s="9">
        <f t="shared" si="357"/>
        <v>608100</v>
      </c>
    </row>
    <row r="3671" spans="1:20" x14ac:dyDescent="0.25">
      <c r="A3671" s="9">
        <v>6</v>
      </c>
      <c r="B3671" s="9" t="s">
        <v>14</v>
      </c>
      <c r="C3671" s="9" t="s">
        <v>1102</v>
      </c>
      <c r="D3671" s="9" t="s">
        <v>224</v>
      </c>
      <c r="E3671" s="9" t="s">
        <v>223</v>
      </c>
      <c r="F3671" s="9" t="s">
        <v>5</v>
      </c>
      <c r="G3671" s="9" t="s">
        <v>76</v>
      </c>
      <c r="H3671" s="9" t="s">
        <v>2</v>
      </c>
      <c r="I3671" s="9">
        <v>15</v>
      </c>
      <c r="J3671" s="9" t="s">
        <v>11</v>
      </c>
      <c r="L3671" s="9" t="s">
        <v>46</v>
      </c>
      <c r="M3671" s="9">
        <v>28055</v>
      </c>
      <c r="N3671" s="17" t="str">
        <f t="shared" si="358"/>
        <v>5_25-30</v>
      </c>
      <c r="O3671" s="17" t="str">
        <f t="shared" si="359"/>
        <v>2_20-30</v>
      </c>
      <c r="P3671" s="17" t="str">
        <f t="shared" si="360"/>
        <v>02_20-30</v>
      </c>
      <c r="Q3671" s="9" t="s">
        <v>1253</v>
      </c>
      <c r="R3671" s="9" t="s">
        <v>1137</v>
      </c>
      <c r="S3671" s="9">
        <f t="shared" si="356"/>
        <v>168330</v>
      </c>
      <c r="T3671" s="9">
        <f t="shared" si="357"/>
        <v>2290</v>
      </c>
    </row>
    <row r="3672" spans="1:20" x14ac:dyDescent="0.25">
      <c r="A3672" s="9">
        <v>2391</v>
      </c>
      <c r="B3672" s="9" t="s">
        <v>14</v>
      </c>
      <c r="C3672" s="9" t="s">
        <v>497</v>
      </c>
      <c r="D3672" s="9" t="s">
        <v>224</v>
      </c>
      <c r="E3672" s="9" t="s">
        <v>223</v>
      </c>
      <c r="F3672" s="9" t="s">
        <v>5</v>
      </c>
      <c r="G3672" s="9" t="s">
        <v>169</v>
      </c>
      <c r="H3672" s="9" t="s">
        <v>2</v>
      </c>
      <c r="I3672" s="9">
        <v>15</v>
      </c>
      <c r="J3672" s="9" t="s">
        <v>11</v>
      </c>
      <c r="L3672" s="9" t="s">
        <v>50</v>
      </c>
      <c r="M3672" s="9">
        <v>35834</v>
      </c>
      <c r="N3672" s="17" t="str">
        <f t="shared" si="358"/>
        <v>7_35-40</v>
      </c>
      <c r="O3672" s="17" t="str">
        <f t="shared" si="359"/>
        <v>3_30-40</v>
      </c>
      <c r="P3672" s="17" t="str">
        <f t="shared" si="360"/>
        <v>03_30-40</v>
      </c>
      <c r="Q3672" s="9" t="s">
        <v>1253</v>
      </c>
      <c r="R3672" s="9" t="s">
        <v>1137</v>
      </c>
      <c r="S3672" s="9">
        <f t="shared" si="356"/>
        <v>85679094</v>
      </c>
      <c r="T3672" s="9">
        <f t="shared" si="357"/>
        <v>1165702</v>
      </c>
    </row>
    <row r="3673" spans="1:20" x14ac:dyDescent="0.25">
      <c r="A3673" s="9">
        <v>305</v>
      </c>
      <c r="B3673" s="9" t="s">
        <v>14</v>
      </c>
      <c r="C3673" s="9" t="s">
        <v>498</v>
      </c>
      <c r="D3673" s="9" t="s">
        <v>224</v>
      </c>
      <c r="E3673" s="9" t="s">
        <v>223</v>
      </c>
      <c r="F3673" s="9" t="s">
        <v>1</v>
      </c>
      <c r="G3673" s="9" t="s">
        <v>97</v>
      </c>
      <c r="H3673" s="9" t="s">
        <v>2</v>
      </c>
      <c r="I3673" s="9">
        <v>15</v>
      </c>
      <c r="J3673" s="9" t="s">
        <v>8</v>
      </c>
      <c r="L3673" s="9" t="s">
        <v>50</v>
      </c>
      <c r="M3673" s="9">
        <v>37640</v>
      </c>
      <c r="N3673" s="17" t="str">
        <f t="shared" si="358"/>
        <v>7_35-40</v>
      </c>
      <c r="O3673" s="17" t="str">
        <f t="shared" si="359"/>
        <v>3_30-40</v>
      </c>
      <c r="P3673" s="17" t="str">
        <f t="shared" si="360"/>
        <v>03_30-40</v>
      </c>
      <c r="Q3673" s="9" t="s">
        <v>1253</v>
      </c>
      <c r="R3673" s="9" t="s">
        <v>1137</v>
      </c>
      <c r="S3673" s="9">
        <f t="shared" si="356"/>
        <v>11480200</v>
      </c>
      <c r="T3673" s="9">
        <f t="shared" si="357"/>
        <v>156193</v>
      </c>
    </row>
    <row r="3674" spans="1:20" x14ac:dyDescent="0.25">
      <c r="A3674" s="9">
        <v>18946</v>
      </c>
      <c r="B3674" s="9" t="s">
        <v>14</v>
      </c>
      <c r="C3674" s="9" t="s">
        <v>359</v>
      </c>
      <c r="D3674" s="9" t="s">
        <v>224</v>
      </c>
      <c r="E3674" s="9" t="s">
        <v>223</v>
      </c>
      <c r="F3674" s="9" t="s">
        <v>1</v>
      </c>
      <c r="G3674" s="9" t="s">
        <v>97</v>
      </c>
      <c r="H3674" s="9" t="s">
        <v>2</v>
      </c>
      <c r="I3674" s="9">
        <v>15</v>
      </c>
      <c r="J3674" s="9" t="s">
        <v>8</v>
      </c>
      <c r="L3674" s="9" t="s">
        <v>50</v>
      </c>
      <c r="M3674" s="9">
        <v>33814</v>
      </c>
      <c r="N3674" s="17" t="str">
        <f t="shared" si="358"/>
        <v>6_30-35</v>
      </c>
      <c r="O3674" s="17" t="str">
        <f t="shared" si="359"/>
        <v>3_30-40</v>
      </c>
      <c r="P3674" s="17" t="str">
        <f t="shared" si="360"/>
        <v>03_30-40</v>
      </c>
      <c r="Q3674" s="9" t="s">
        <v>1253</v>
      </c>
      <c r="R3674" s="9" t="s">
        <v>1137</v>
      </c>
      <c r="S3674" s="9">
        <f t="shared" si="356"/>
        <v>640640044</v>
      </c>
      <c r="T3674" s="9">
        <f t="shared" si="357"/>
        <v>8716191</v>
      </c>
    </row>
    <row r="3675" spans="1:20" x14ac:dyDescent="0.25">
      <c r="A3675" s="9">
        <v>1711</v>
      </c>
      <c r="B3675" s="9" t="s">
        <v>14</v>
      </c>
      <c r="C3675" s="9" t="s">
        <v>982</v>
      </c>
      <c r="D3675" s="9" t="s">
        <v>224</v>
      </c>
      <c r="E3675" s="9" t="s">
        <v>223</v>
      </c>
      <c r="F3675" s="9" t="s">
        <v>1</v>
      </c>
      <c r="G3675" s="9" t="s">
        <v>823</v>
      </c>
      <c r="H3675" s="9" t="s">
        <v>2</v>
      </c>
      <c r="I3675" s="9">
        <v>15</v>
      </c>
      <c r="J3675" s="9" t="s">
        <v>8</v>
      </c>
      <c r="L3675" s="9" t="s">
        <v>50</v>
      </c>
      <c r="M3675" s="9">
        <v>45350</v>
      </c>
      <c r="N3675" s="17" t="str">
        <f t="shared" si="358"/>
        <v>9_45-50</v>
      </c>
      <c r="O3675" s="17" t="str">
        <f t="shared" si="359"/>
        <v>4_40-50</v>
      </c>
      <c r="P3675" s="17" t="str">
        <f t="shared" si="360"/>
        <v>04_40-50</v>
      </c>
      <c r="Q3675" s="9" t="s">
        <v>1253</v>
      </c>
      <c r="R3675" s="9" t="s">
        <v>1137</v>
      </c>
      <c r="S3675" s="9">
        <f t="shared" si="356"/>
        <v>77593850</v>
      </c>
      <c r="T3675" s="9">
        <f t="shared" si="357"/>
        <v>1055699</v>
      </c>
    </row>
    <row r="3676" spans="1:20" x14ac:dyDescent="0.25">
      <c r="A3676" s="9">
        <v>65</v>
      </c>
      <c r="B3676" s="9" t="s">
        <v>14</v>
      </c>
      <c r="C3676" s="9" t="s">
        <v>309</v>
      </c>
      <c r="D3676" s="9" t="s">
        <v>224</v>
      </c>
      <c r="E3676" s="9" t="s">
        <v>223</v>
      </c>
      <c r="F3676" s="9" t="s">
        <v>5</v>
      </c>
      <c r="G3676" s="9" t="s">
        <v>182</v>
      </c>
      <c r="H3676" s="9" t="s">
        <v>2</v>
      </c>
      <c r="I3676" s="9">
        <v>15</v>
      </c>
      <c r="J3676" s="9" t="s">
        <v>11</v>
      </c>
      <c r="L3676" s="9" t="s">
        <v>50</v>
      </c>
      <c r="M3676" s="9">
        <v>42709</v>
      </c>
      <c r="N3676" s="17" t="str">
        <f t="shared" si="358"/>
        <v>8_40-45</v>
      </c>
      <c r="O3676" s="17" t="str">
        <f t="shared" si="359"/>
        <v>4_40-50</v>
      </c>
      <c r="P3676" s="17" t="str">
        <f t="shared" si="360"/>
        <v>04_40-50</v>
      </c>
      <c r="Q3676" s="9" t="s">
        <v>1253</v>
      </c>
      <c r="R3676" s="9" t="s">
        <v>1137</v>
      </c>
      <c r="S3676" s="9">
        <f t="shared" si="356"/>
        <v>2776085</v>
      </c>
      <c r="T3676" s="9">
        <f t="shared" si="357"/>
        <v>37770</v>
      </c>
    </row>
    <row r="3677" spans="1:20" x14ac:dyDescent="0.25">
      <c r="A3677" s="9">
        <v>7387</v>
      </c>
      <c r="B3677" s="9" t="s">
        <v>14</v>
      </c>
      <c r="C3677" s="9" t="s">
        <v>582</v>
      </c>
      <c r="D3677" s="9" t="s">
        <v>224</v>
      </c>
      <c r="E3677" s="9" t="s">
        <v>223</v>
      </c>
      <c r="F3677" s="9" t="s">
        <v>5</v>
      </c>
      <c r="G3677" s="9" t="s">
        <v>518</v>
      </c>
      <c r="H3677" s="9" t="s">
        <v>2</v>
      </c>
      <c r="I3677" s="9">
        <v>15</v>
      </c>
      <c r="J3677" s="9" t="s">
        <v>8</v>
      </c>
      <c r="L3677" s="9" t="s">
        <v>50</v>
      </c>
      <c r="M3677" s="9">
        <v>42761</v>
      </c>
      <c r="N3677" s="17" t="str">
        <f t="shared" si="358"/>
        <v>8_40-45</v>
      </c>
      <c r="O3677" s="17" t="str">
        <f t="shared" si="359"/>
        <v>4_40-50</v>
      </c>
      <c r="P3677" s="17" t="str">
        <f t="shared" si="360"/>
        <v>04_40-50</v>
      </c>
      <c r="Q3677" s="9" t="s">
        <v>1253</v>
      </c>
      <c r="R3677" s="9" t="s">
        <v>1137</v>
      </c>
      <c r="S3677" s="9">
        <f t="shared" si="356"/>
        <v>315875507</v>
      </c>
      <c r="T3677" s="9">
        <f t="shared" si="357"/>
        <v>4297626</v>
      </c>
    </row>
    <row r="3678" spans="1:20" x14ac:dyDescent="0.25">
      <c r="A3678" s="9">
        <v>898</v>
      </c>
      <c r="B3678" s="9" t="s">
        <v>14</v>
      </c>
      <c r="C3678" s="9" t="s">
        <v>921</v>
      </c>
      <c r="D3678" s="9" t="s">
        <v>224</v>
      </c>
      <c r="E3678" s="9" t="s">
        <v>223</v>
      </c>
      <c r="F3678" s="9" t="s">
        <v>5</v>
      </c>
      <c r="G3678" s="9" t="s">
        <v>798</v>
      </c>
      <c r="H3678" s="9" t="s">
        <v>2</v>
      </c>
      <c r="I3678" s="9">
        <v>15</v>
      </c>
      <c r="J3678" s="9" t="s">
        <v>8</v>
      </c>
      <c r="L3678" s="9" t="s">
        <v>46</v>
      </c>
      <c r="M3678" s="9">
        <v>33395</v>
      </c>
      <c r="N3678" s="17" t="str">
        <f t="shared" si="358"/>
        <v>6_30-35</v>
      </c>
      <c r="O3678" s="17" t="str">
        <f t="shared" si="359"/>
        <v>3_30-40</v>
      </c>
      <c r="P3678" s="17" t="str">
        <f t="shared" si="360"/>
        <v>03_30-40</v>
      </c>
      <c r="Q3678" s="9" t="s">
        <v>1253</v>
      </c>
      <c r="R3678" s="9" t="s">
        <v>1137</v>
      </c>
      <c r="S3678" s="9">
        <f t="shared" si="356"/>
        <v>29988710</v>
      </c>
      <c r="T3678" s="9">
        <f t="shared" si="357"/>
        <v>408010</v>
      </c>
    </row>
    <row r="3679" spans="1:20" x14ac:dyDescent="0.25">
      <c r="A3679" s="9">
        <v>1622</v>
      </c>
      <c r="B3679" s="9" t="s">
        <v>14</v>
      </c>
      <c r="C3679" s="9" t="s">
        <v>1032</v>
      </c>
      <c r="D3679" s="9" t="s">
        <v>222</v>
      </c>
      <c r="E3679" s="9" t="s">
        <v>223</v>
      </c>
      <c r="F3679" s="9" t="s">
        <v>5</v>
      </c>
      <c r="G3679" s="9" t="s">
        <v>169</v>
      </c>
      <c r="H3679" s="9" t="s">
        <v>925</v>
      </c>
      <c r="I3679" s="9">
        <v>17</v>
      </c>
      <c r="J3679" s="9" t="s">
        <v>12</v>
      </c>
      <c r="L3679" s="9" t="s">
        <v>50</v>
      </c>
      <c r="M3679" s="9">
        <v>40532</v>
      </c>
      <c r="N3679" s="17" t="str">
        <f t="shared" si="358"/>
        <v>8_40-45</v>
      </c>
      <c r="O3679" s="17" t="str">
        <f t="shared" si="359"/>
        <v>4_40-50</v>
      </c>
      <c r="P3679" s="17" t="str">
        <f t="shared" si="360"/>
        <v>04_40-50</v>
      </c>
      <c r="Q3679" s="9" t="s">
        <v>1253</v>
      </c>
      <c r="R3679" s="9" t="s">
        <v>1137</v>
      </c>
      <c r="S3679" s="9">
        <f t="shared" si="356"/>
        <v>65742904</v>
      </c>
      <c r="T3679" s="9">
        <f t="shared" si="357"/>
        <v>894461</v>
      </c>
    </row>
    <row r="3680" spans="1:20" x14ac:dyDescent="0.25">
      <c r="A3680" s="9">
        <v>5</v>
      </c>
      <c r="B3680" s="9" t="s">
        <v>14</v>
      </c>
      <c r="C3680" s="9" t="s">
        <v>366</v>
      </c>
      <c r="D3680" s="9" t="s">
        <v>222</v>
      </c>
      <c r="E3680" s="9" t="s">
        <v>223</v>
      </c>
      <c r="F3680" s="9" t="s">
        <v>5</v>
      </c>
      <c r="G3680" s="9" t="s">
        <v>182</v>
      </c>
      <c r="H3680" s="9" t="s">
        <v>367</v>
      </c>
      <c r="I3680" s="9">
        <v>17</v>
      </c>
      <c r="J3680" s="9" t="s">
        <v>8</v>
      </c>
      <c r="L3680" s="9" t="s">
        <v>50</v>
      </c>
      <c r="M3680" s="9">
        <v>68890</v>
      </c>
      <c r="N3680" s="17" t="str">
        <f t="shared" si="358"/>
        <v>13_65-70</v>
      </c>
      <c r="O3680" s="17" t="str">
        <f t="shared" si="359"/>
        <v>6_60-70</v>
      </c>
      <c r="P3680" s="17" t="str">
        <f t="shared" si="360"/>
        <v>06_60-70</v>
      </c>
      <c r="Q3680" s="9" t="s">
        <v>1253</v>
      </c>
      <c r="R3680" s="9" t="s">
        <v>1137</v>
      </c>
      <c r="S3680" s="9">
        <f t="shared" si="356"/>
        <v>344450</v>
      </c>
      <c r="T3680" s="9">
        <f t="shared" si="357"/>
        <v>4686</v>
      </c>
    </row>
    <row r="3681" spans="1:20" x14ac:dyDescent="0.25">
      <c r="A3681" s="9">
        <v>2211</v>
      </c>
      <c r="B3681" s="9" t="s">
        <v>14</v>
      </c>
      <c r="C3681" s="9" t="s">
        <v>368</v>
      </c>
      <c r="D3681" s="9" t="s">
        <v>224</v>
      </c>
      <c r="E3681" s="9" t="s">
        <v>223</v>
      </c>
      <c r="F3681" s="9" t="s">
        <v>1</v>
      </c>
      <c r="G3681" s="9" t="s">
        <v>97</v>
      </c>
      <c r="H3681" s="9" t="s">
        <v>2</v>
      </c>
      <c r="I3681" s="9">
        <v>17</v>
      </c>
      <c r="J3681" s="9" t="s">
        <v>12</v>
      </c>
      <c r="L3681" s="9" t="s">
        <v>50</v>
      </c>
      <c r="M3681" s="9">
        <v>38544</v>
      </c>
      <c r="N3681" s="17" t="str">
        <f t="shared" si="358"/>
        <v>7_35-40</v>
      </c>
      <c r="O3681" s="17" t="str">
        <f t="shared" si="359"/>
        <v>3_30-40</v>
      </c>
      <c r="P3681" s="17" t="str">
        <f t="shared" si="360"/>
        <v>03_30-40</v>
      </c>
      <c r="Q3681" s="9" t="s">
        <v>1253</v>
      </c>
      <c r="R3681" s="9" t="s">
        <v>1137</v>
      </c>
      <c r="S3681" s="9">
        <f t="shared" si="356"/>
        <v>85220784</v>
      </c>
      <c r="T3681" s="9">
        <f t="shared" si="357"/>
        <v>1159466</v>
      </c>
    </row>
    <row r="3682" spans="1:20" x14ac:dyDescent="0.25">
      <c r="A3682" s="9">
        <v>32</v>
      </c>
      <c r="B3682" s="9" t="s">
        <v>14</v>
      </c>
      <c r="C3682" s="9" t="s">
        <v>853</v>
      </c>
      <c r="D3682" s="9" t="s">
        <v>224</v>
      </c>
      <c r="E3682" s="9" t="s">
        <v>223</v>
      </c>
      <c r="F3682" s="9" t="s">
        <v>1</v>
      </c>
      <c r="G3682" s="9" t="s">
        <v>303</v>
      </c>
      <c r="H3682" s="9" t="s">
        <v>2</v>
      </c>
      <c r="I3682" s="9">
        <v>17</v>
      </c>
      <c r="J3682" s="9" t="s">
        <v>8</v>
      </c>
      <c r="L3682" s="9" t="s">
        <v>50</v>
      </c>
      <c r="M3682" s="9">
        <v>60321</v>
      </c>
      <c r="N3682" s="17" t="str">
        <f t="shared" si="358"/>
        <v>12_60-65</v>
      </c>
      <c r="O3682" s="17" t="str">
        <f t="shared" si="359"/>
        <v>6_60-70</v>
      </c>
      <c r="P3682" s="17" t="str">
        <f t="shared" si="360"/>
        <v>06_60-70</v>
      </c>
      <c r="Q3682" s="9" t="s">
        <v>1253</v>
      </c>
      <c r="R3682" s="9" t="s">
        <v>1137</v>
      </c>
      <c r="S3682" s="9">
        <f t="shared" si="356"/>
        <v>1930272</v>
      </c>
      <c r="T3682" s="9">
        <f t="shared" si="357"/>
        <v>26262</v>
      </c>
    </row>
    <row r="3683" spans="1:20" x14ac:dyDescent="0.25">
      <c r="A3683" s="9">
        <v>1055</v>
      </c>
      <c r="B3683" s="9" t="s">
        <v>14</v>
      </c>
      <c r="C3683" s="9" t="s">
        <v>1185</v>
      </c>
      <c r="D3683" s="9" t="s">
        <v>224</v>
      </c>
      <c r="E3683" s="9" t="s">
        <v>223</v>
      </c>
      <c r="F3683" s="9" t="s">
        <v>1</v>
      </c>
      <c r="G3683" s="9" t="s">
        <v>97</v>
      </c>
      <c r="H3683" s="9" t="s">
        <v>2</v>
      </c>
      <c r="I3683" s="9">
        <v>17</v>
      </c>
      <c r="J3683" s="9" t="s">
        <v>8</v>
      </c>
      <c r="L3683" s="9" t="s">
        <v>50</v>
      </c>
      <c r="M3683" s="9">
        <v>39400</v>
      </c>
      <c r="N3683" s="17" t="str">
        <f t="shared" si="358"/>
        <v>7_35-40</v>
      </c>
      <c r="O3683" s="17" t="str">
        <f t="shared" si="359"/>
        <v>3_30-40</v>
      </c>
      <c r="P3683" s="17" t="str">
        <f t="shared" si="360"/>
        <v>03_30-40</v>
      </c>
      <c r="Q3683" s="9" t="s">
        <v>1253</v>
      </c>
      <c r="R3683" s="9" t="s">
        <v>1137</v>
      </c>
      <c r="S3683" s="9">
        <f t="shared" si="356"/>
        <v>41567000</v>
      </c>
      <c r="T3683" s="9">
        <f t="shared" si="357"/>
        <v>565537</v>
      </c>
    </row>
    <row r="3684" spans="1:20" x14ac:dyDescent="0.25">
      <c r="A3684" s="9">
        <v>3</v>
      </c>
      <c r="B3684" s="9" t="s">
        <v>14</v>
      </c>
      <c r="C3684" s="9" t="s">
        <v>460</v>
      </c>
      <c r="D3684" s="9" t="s">
        <v>225</v>
      </c>
      <c r="E3684" s="9" t="s">
        <v>223</v>
      </c>
      <c r="F3684" s="9" t="s">
        <v>5</v>
      </c>
      <c r="G3684" s="9" t="s">
        <v>350</v>
      </c>
      <c r="H3684" s="9" t="s">
        <v>147</v>
      </c>
      <c r="I3684" s="9">
        <v>15</v>
      </c>
      <c r="J3684" s="9" t="s">
        <v>8</v>
      </c>
      <c r="L3684" s="9" t="s">
        <v>50</v>
      </c>
      <c r="M3684" s="9">
        <v>103612</v>
      </c>
      <c r="N3684" s="17" t="str">
        <f t="shared" si="358"/>
        <v>20_100-105</v>
      </c>
      <c r="O3684" s="17" t="str">
        <f t="shared" si="359"/>
        <v>10_100-110</v>
      </c>
      <c r="P3684" s="17" t="str">
        <f t="shared" si="360"/>
        <v>08_80&gt;</v>
      </c>
      <c r="Q3684" s="9" t="s">
        <v>1253</v>
      </c>
      <c r="R3684" s="9" t="s">
        <v>1137</v>
      </c>
      <c r="S3684" s="9">
        <f t="shared" si="356"/>
        <v>310836</v>
      </c>
      <c r="T3684" s="9">
        <f t="shared" si="357"/>
        <v>4229</v>
      </c>
    </row>
    <row r="3685" spans="1:20" x14ac:dyDescent="0.25">
      <c r="A3685" s="9">
        <v>11</v>
      </c>
      <c r="B3685" s="9" t="s">
        <v>14</v>
      </c>
      <c r="C3685" s="9" t="s">
        <v>1033</v>
      </c>
      <c r="D3685" s="9" t="s">
        <v>225</v>
      </c>
      <c r="E3685" s="9" t="s">
        <v>223</v>
      </c>
      <c r="F3685" s="9" t="s">
        <v>5</v>
      </c>
      <c r="G3685" s="9" t="s">
        <v>350</v>
      </c>
      <c r="H3685" s="9" t="s">
        <v>658</v>
      </c>
      <c r="I3685" s="9">
        <v>15</v>
      </c>
      <c r="J3685" s="9" t="s">
        <v>1034</v>
      </c>
      <c r="L3685" s="9" t="s">
        <v>50</v>
      </c>
      <c r="M3685" s="9">
        <v>145294</v>
      </c>
      <c r="N3685" s="17" t="str">
        <f t="shared" si="358"/>
        <v>29_145-150</v>
      </c>
      <c r="O3685" s="17" t="str">
        <f t="shared" si="359"/>
        <v>14_140-150</v>
      </c>
      <c r="P3685" s="17" t="str">
        <f t="shared" si="360"/>
        <v>08_80&gt;</v>
      </c>
      <c r="Q3685" s="9" t="s">
        <v>1253</v>
      </c>
      <c r="R3685" s="9" t="s">
        <v>1137</v>
      </c>
      <c r="S3685" s="9">
        <f t="shared" si="356"/>
        <v>1598234</v>
      </c>
      <c r="T3685" s="9">
        <f t="shared" si="357"/>
        <v>21745</v>
      </c>
    </row>
    <row r="3686" spans="1:20" x14ac:dyDescent="0.25">
      <c r="A3686" s="9">
        <v>3</v>
      </c>
      <c r="B3686" s="9" t="s">
        <v>14</v>
      </c>
      <c r="C3686" s="9" t="s">
        <v>522</v>
      </c>
      <c r="D3686" s="9" t="s">
        <v>225</v>
      </c>
      <c r="E3686" s="9" t="s">
        <v>223</v>
      </c>
      <c r="F3686" s="9" t="s">
        <v>1</v>
      </c>
      <c r="G3686" s="9" t="s">
        <v>1000</v>
      </c>
      <c r="H3686" s="9" t="s">
        <v>147</v>
      </c>
      <c r="I3686" s="9">
        <v>15</v>
      </c>
      <c r="J3686" s="9" t="s">
        <v>8</v>
      </c>
      <c r="L3686" s="9" t="s">
        <v>50</v>
      </c>
      <c r="M3686" s="9">
        <v>74990</v>
      </c>
      <c r="N3686" s="17" t="str">
        <f t="shared" si="358"/>
        <v>14_70-75</v>
      </c>
      <c r="O3686" s="17" t="str">
        <f t="shared" si="359"/>
        <v>7_70-80</v>
      </c>
      <c r="P3686" s="17" t="str">
        <f t="shared" si="360"/>
        <v>07_70-80</v>
      </c>
      <c r="Q3686" s="9" t="s">
        <v>1253</v>
      </c>
      <c r="R3686" s="9" t="s">
        <v>1137</v>
      </c>
      <c r="S3686" s="9">
        <f t="shared" si="356"/>
        <v>224970</v>
      </c>
      <c r="T3686" s="9">
        <f t="shared" si="357"/>
        <v>3061</v>
      </c>
    </row>
    <row r="3687" spans="1:20" x14ac:dyDescent="0.25">
      <c r="A3687" s="9">
        <v>80</v>
      </c>
      <c r="B3687" s="9" t="s">
        <v>14</v>
      </c>
      <c r="C3687" s="9" t="s">
        <v>983</v>
      </c>
      <c r="D3687" s="9" t="s">
        <v>225</v>
      </c>
      <c r="E3687" s="9" t="s">
        <v>223</v>
      </c>
      <c r="F3687" s="9" t="s">
        <v>1</v>
      </c>
      <c r="G3687" s="9" t="s">
        <v>661</v>
      </c>
      <c r="H3687" s="9" t="s">
        <v>658</v>
      </c>
      <c r="I3687" s="9">
        <v>15</v>
      </c>
      <c r="J3687" s="9" t="s">
        <v>8</v>
      </c>
      <c r="L3687" s="9" t="s">
        <v>50</v>
      </c>
      <c r="M3687" s="9">
        <v>140023</v>
      </c>
      <c r="N3687" s="17" t="str">
        <f t="shared" si="358"/>
        <v>28_140-145</v>
      </c>
      <c r="O3687" s="17" t="str">
        <f t="shared" si="359"/>
        <v>14_140-150</v>
      </c>
      <c r="P3687" s="17" t="str">
        <f t="shared" si="360"/>
        <v>08_80&gt;</v>
      </c>
      <c r="Q3687" s="9" t="s">
        <v>1253</v>
      </c>
      <c r="R3687" s="9" t="s">
        <v>1137</v>
      </c>
      <c r="S3687" s="9">
        <f t="shared" si="356"/>
        <v>11201840</v>
      </c>
      <c r="T3687" s="9">
        <f t="shared" si="357"/>
        <v>152406</v>
      </c>
    </row>
    <row r="3688" spans="1:20" x14ac:dyDescent="0.25">
      <c r="A3688" s="9">
        <v>70</v>
      </c>
      <c r="B3688" s="9" t="s">
        <v>14</v>
      </c>
      <c r="C3688" s="9" t="s">
        <v>584</v>
      </c>
      <c r="D3688" s="9" t="s">
        <v>228</v>
      </c>
      <c r="E3688" s="9" t="s">
        <v>223</v>
      </c>
      <c r="F3688" s="9" t="s">
        <v>5</v>
      </c>
      <c r="G3688" s="9" t="s">
        <v>518</v>
      </c>
      <c r="H3688" s="9" t="s">
        <v>2</v>
      </c>
      <c r="I3688" s="9">
        <v>13</v>
      </c>
      <c r="J3688" s="9" t="s">
        <v>8</v>
      </c>
      <c r="L3688" s="9" t="s">
        <v>50</v>
      </c>
      <c r="M3688" s="9">
        <v>52687</v>
      </c>
      <c r="N3688" s="17" t="str">
        <f t="shared" si="358"/>
        <v>10_50-55</v>
      </c>
      <c r="O3688" s="17" t="str">
        <f t="shared" si="359"/>
        <v>5_50-60</v>
      </c>
      <c r="P3688" s="17" t="str">
        <f t="shared" si="360"/>
        <v>05_50-60</v>
      </c>
      <c r="Q3688" s="9" t="s">
        <v>1253</v>
      </c>
      <c r="R3688" s="9" t="s">
        <v>1137</v>
      </c>
      <c r="S3688" s="9">
        <f t="shared" si="356"/>
        <v>3688090</v>
      </c>
      <c r="T3688" s="9">
        <f t="shared" si="357"/>
        <v>50178</v>
      </c>
    </row>
    <row r="3689" spans="1:20" x14ac:dyDescent="0.25">
      <c r="A3689" s="9">
        <v>64</v>
      </c>
      <c r="B3689" s="9" t="s">
        <v>14</v>
      </c>
      <c r="C3689" s="9" t="s">
        <v>725</v>
      </c>
      <c r="D3689" s="9" t="s">
        <v>228</v>
      </c>
      <c r="E3689" s="9" t="s">
        <v>223</v>
      </c>
      <c r="F3689" s="9" t="s">
        <v>5</v>
      </c>
      <c r="G3689" s="9" t="s">
        <v>518</v>
      </c>
      <c r="H3689" s="9" t="s">
        <v>2</v>
      </c>
      <c r="I3689" s="9">
        <v>14</v>
      </c>
      <c r="J3689" s="9" t="s">
        <v>8</v>
      </c>
      <c r="L3689" s="9" t="s">
        <v>50</v>
      </c>
      <c r="M3689" s="9">
        <v>52522</v>
      </c>
      <c r="N3689" s="17" t="str">
        <f t="shared" si="358"/>
        <v>10_50-55</v>
      </c>
      <c r="O3689" s="17" t="str">
        <f t="shared" si="359"/>
        <v>5_50-60</v>
      </c>
      <c r="P3689" s="17" t="str">
        <f t="shared" si="360"/>
        <v>05_50-60</v>
      </c>
      <c r="Q3689" s="9" t="s">
        <v>1253</v>
      </c>
      <c r="R3689" s="9" t="s">
        <v>1137</v>
      </c>
      <c r="S3689" s="9">
        <f t="shared" si="356"/>
        <v>3361408</v>
      </c>
      <c r="T3689" s="9">
        <f t="shared" si="357"/>
        <v>45733</v>
      </c>
    </row>
    <row r="3690" spans="1:20" x14ac:dyDescent="0.25">
      <c r="A3690" s="9">
        <v>78</v>
      </c>
      <c r="B3690" s="9" t="s">
        <v>14</v>
      </c>
      <c r="C3690" s="9" t="s">
        <v>726</v>
      </c>
      <c r="D3690" s="9" t="s">
        <v>225</v>
      </c>
      <c r="E3690" s="9" t="s">
        <v>223</v>
      </c>
      <c r="F3690" s="9" t="s">
        <v>5</v>
      </c>
      <c r="G3690" s="9" t="s">
        <v>75</v>
      </c>
      <c r="H3690" s="9" t="s">
        <v>147</v>
      </c>
      <c r="I3690" s="9">
        <v>15</v>
      </c>
      <c r="J3690" s="9" t="s">
        <v>8</v>
      </c>
      <c r="L3690" s="9" t="s">
        <v>50</v>
      </c>
      <c r="M3690" s="9">
        <v>56990</v>
      </c>
      <c r="N3690" s="17" t="str">
        <f t="shared" si="358"/>
        <v>11_55-60</v>
      </c>
      <c r="O3690" s="17" t="str">
        <f t="shared" si="359"/>
        <v>5_50-60</v>
      </c>
      <c r="P3690" s="17" t="str">
        <f t="shared" si="360"/>
        <v>05_50-60</v>
      </c>
      <c r="Q3690" s="9" t="s">
        <v>1253</v>
      </c>
      <c r="R3690" s="9" t="s">
        <v>1137</v>
      </c>
      <c r="S3690" s="9">
        <f t="shared" si="356"/>
        <v>4445220</v>
      </c>
      <c r="T3690" s="9">
        <f t="shared" si="357"/>
        <v>60479</v>
      </c>
    </row>
    <row r="3691" spans="1:20" x14ac:dyDescent="0.25">
      <c r="A3691" s="9">
        <v>193</v>
      </c>
      <c r="B3691" s="9" t="s">
        <v>14</v>
      </c>
      <c r="C3691" s="9" t="s">
        <v>362</v>
      </c>
      <c r="D3691" s="9" t="s">
        <v>225</v>
      </c>
      <c r="E3691" s="9" t="s">
        <v>223</v>
      </c>
      <c r="F3691" s="9" t="s">
        <v>5</v>
      </c>
      <c r="G3691" s="9" t="s">
        <v>350</v>
      </c>
      <c r="H3691" s="9" t="s">
        <v>197</v>
      </c>
      <c r="I3691" s="9">
        <v>15</v>
      </c>
      <c r="J3691" s="9" t="s">
        <v>8</v>
      </c>
      <c r="L3691" s="9" t="s">
        <v>50</v>
      </c>
      <c r="M3691" s="9">
        <v>72263</v>
      </c>
      <c r="N3691" s="17" t="str">
        <f t="shared" si="358"/>
        <v>14_70-75</v>
      </c>
      <c r="O3691" s="17" t="str">
        <f t="shared" si="359"/>
        <v>7_70-80</v>
      </c>
      <c r="P3691" s="17" t="str">
        <f t="shared" si="360"/>
        <v>07_70-80</v>
      </c>
      <c r="Q3691" s="9" t="s">
        <v>1253</v>
      </c>
      <c r="R3691" s="9" t="s">
        <v>1137</v>
      </c>
      <c r="S3691" s="9">
        <f t="shared" si="356"/>
        <v>13946759</v>
      </c>
      <c r="T3691" s="9">
        <f t="shared" si="357"/>
        <v>189752</v>
      </c>
    </row>
    <row r="3692" spans="1:20" x14ac:dyDescent="0.25">
      <c r="A3692" s="9">
        <v>689</v>
      </c>
      <c r="B3692" s="9" t="s">
        <v>14</v>
      </c>
      <c r="C3692" s="9" t="s">
        <v>418</v>
      </c>
      <c r="D3692" s="9" t="s">
        <v>225</v>
      </c>
      <c r="E3692" s="9" t="s">
        <v>223</v>
      </c>
      <c r="F3692" s="9" t="s">
        <v>1</v>
      </c>
      <c r="G3692" s="9" t="s">
        <v>1000</v>
      </c>
      <c r="H3692" s="9" t="s">
        <v>112</v>
      </c>
      <c r="I3692" s="9">
        <v>15</v>
      </c>
      <c r="J3692" s="9" t="s">
        <v>8</v>
      </c>
      <c r="L3692" s="9" t="s">
        <v>50</v>
      </c>
      <c r="M3692" s="9">
        <v>65255</v>
      </c>
      <c r="N3692" s="17" t="str">
        <f t="shared" si="358"/>
        <v>13_65-70</v>
      </c>
      <c r="O3692" s="17" t="str">
        <f t="shared" si="359"/>
        <v>6_60-70</v>
      </c>
      <c r="P3692" s="17" t="str">
        <f t="shared" si="360"/>
        <v>06_60-70</v>
      </c>
      <c r="Q3692" s="9" t="s">
        <v>1253</v>
      </c>
      <c r="R3692" s="9" t="s">
        <v>1137</v>
      </c>
      <c r="S3692" s="9">
        <f t="shared" si="356"/>
        <v>44960695</v>
      </c>
      <c r="T3692" s="9">
        <f t="shared" si="357"/>
        <v>611710</v>
      </c>
    </row>
    <row r="3693" spans="1:20" x14ac:dyDescent="0.25">
      <c r="A3693" s="9">
        <v>1010</v>
      </c>
      <c r="B3693" s="9" t="s">
        <v>14</v>
      </c>
      <c r="C3693" s="9" t="s">
        <v>1035</v>
      </c>
      <c r="D3693" s="9" t="s">
        <v>225</v>
      </c>
      <c r="E3693" s="9" t="s">
        <v>223</v>
      </c>
      <c r="F3693" s="9" t="s">
        <v>1</v>
      </c>
      <c r="G3693" s="9" t="s">
        <v>661</v>
      </c>
      <c r="H3693" s="9" t="s">
        <v>112</v>
      </c>
      <c r="I3693" s="9">
        <v>15</v>
      </c>
      <c r="J3693" s="9" t="s">
        <v>8</v>
      </c>
      <c r="L3693" s="9" t="s">
        <v>50</v>
      </c>
      <c r="M3693" s="9">
        <v>65779</v>
      </c>
      <c r="N3693" s="17" t="str">
        <f t="shared" si="358"/>
        <v>13_65-70</v>
      </c>
      <c r="O3693" s="17" t="str">
        <f t="shared" si="359"/>
        <v>6_60-70</v>
      </c>
      <c r="P3693" s="17" t="str">
        <f t="shared" si="360"/>
        <v>06_60-70</v>
      </c>
      <c r="Q3693" s="9" t="s">
        <v>1253</v>
      </c>
      <c r="R3693" s="9" t="s">
        <v>1137</v>
      </c>
      <c r="S3693" s="9">
        <f t="shared" si="356"/>
        <v>66436790</v>
      </c>
      <c r="T3693" s="9">
        <f t="shared" si="357"/>
        <v>903902</v>
      </c>
    </row>
    <row r="3694" spans="1:20" x14ac:dyDescent="0.25">
      <c r="A3694" s="9">
        <v>564</v>
      </c>
      <c r="B3694" s="9" t="s">
        <v>14</v>
      </c>
      <c r="C3694" s="9" t="s">
        <v>585</v>
      </c>
      <c r="D3694" s="9" t="s">
        <v>222</v>
      </c>
      <c r="E3694" s="9" t="s">
        <v>223</v>
      </c>
      <c r="F3694" s="9" t="s">
        <v>5</v>
      </c>
      <c r="G3694" s="9" t="s">
        <v>518</v>
      </c>
      <c r="H3694" s="9" t="s">
        <v>563</v>
      </c>
      <c r="I3694" s="9">
        <v>15</v>
      </c>
      <c r="J3694" s="9" t="s">
        <v>8</v>
      </c>
      <c r="L3694" s="9" t="s">
        <v>50</v>
      </c>
      <c r="M3694" s="9">
        <v>60447</v>
      </c>
      <c r="N3694" s="17" t="str">
        <f t="shared" si="358"/>
        <v>12_60-65</v>
      </c>
      <c r="O3694" s="17" t="str">
        <f t="shared" si="359"/>
        <v>6_60-70</v>
      </c>
      <c r="P3694" s="17" t="str">
        <f t="shared" si="360"/>
        <v>06_60-70</v>
      </c>
      <c r="Q3694" s="9" t="s">
        <v>1253</v>
      </c>
      <c r="R3694" s="9" t="s">
        <v>1137</v>
      </c>
      <c r="S3694" s="9">
        <f t="shared" si="356"/>
        <v>34092108</v>
      </c>
      <c r="T3694" s="9">
        <f t="shared" si="357"/>
        <v>463838</v>
      </c>
    </row>
    <row r="3695" spans="1:20" x14ac:dyDescent="0.25">
      <c r="A3695" s="9">
        <v>1700</v>
      </c>
      <c r="B3695" s="9" t="s">
        <v>14</v>
      </c>
      <c r="C3695" s="9" t="s">
        <v>523</v>
      </c>
      <c r="D3695" s="9" t="s">
        <v>224</v>
      </c>
      <c r="E3695" s="9" t="s">
        <v>223</v>
      </c>
      <c r="F3695" s="9" t="s">
        <v>1</v>
      </c>
      <c r="G3695" s="9" t="s">
        <v>303</v>
      </c>
      <c r="H3695" s="9" t="s">
        <v>2</v>
      </c>
      <c r="I3695" s="9">
        <v>15</v>
      </c>
      <c r="J3695" s="9" t="s">
        <v>8</v>
      </c>
      <c r="L3695" s="9" t="s">
        <v>50</v>
      </c>
      <c r="M3695" s="9">
        <v>45345</v>
      </c>
      <c r="N3695" s="17" t="str">
        <f t="shared" si="358"/>
        <v>9_45-50</v>
      </c>
      <c r="O3695" s="17" t="str">
        <f t="shared" si="359"/>
        <v>4_40-50</v>
      </c>
      <c r="P3695" s="17" t="str">
        <f t="shared" si="360"/>
        <v>04_40-50</v>
      </c>
      <c r="Q3695" s="9" t="s">
        <v>1253</v>
      </c>
      <c r="R3695" s="9" t="s">
        <v>1137</v>
      </c>
      <c r="S3695" s="9">
        <f t="shared" si="356"/>
        <v>77086500</v>
      </c>
      <c r="T3695" s="9">
        <f t="shared" si="357"/>
        <v>1048796</v>
      </c>
    </row>
    <row r="3696" spans="1:20" x14ac:dyDescent="0.25">
      <c r="A3696" s="9">
        <v>418</v>
      </c>
      <c r="B3696" s="9" t="s">
        <v>14</v>
      </c>
      <c r="C3696" s="9" t="s">
        <v>922</v>
      </c>
      <c r="D3696" s="9" t="s">
        <v>224</v>
      </c>
      <c r="E3696" s="9" t="s">
        <v>223</v>
      </c>
      <c r="F3696" s="9" t="s">
        <v>1</v>
      </c>
      <c r="G3696" s="9" t="s">
        <v>823</v>
      </c>
      <c r="H3696" s="9" t="s">
        <v>2</v>
      </c>
      <c r="I3696" s="9">
        <v>15</v>
      </c>
      <c r="J3696" s="9" t="s">
        <v>8</v>
      </c>
      <c r="L3696" s="9" t="s">
        <v>50</v>
      </c>
      <c r="M3696" s="9">
        <v>59512</v>
      </c>
      <c r="N3696" s="17" t="str">
        <f t="shared" si="358"/>
        <v>11_55-60</v>
      </c>
      <c r="O3696" s="17" t="str">
        <f t="shared" si="359"/>
        <v>5_50-60</v>
      </c>
      <c r="P3696" s="17" t="str">
        <f t="shared" si="360"/>
        <v>05_50-60</v>
      </c>
      <c r="Q3696" s="9" t="s">
        <v>1253</v>
      </c>
      <c r="R3696" s="9" t="s">
        <v>1137</v>
      </c>
      <c r="S3696" s="9">
        <f t="shared" si="356"/>
        <v>24876016</v>
      </c>
      <c r="T3696" s="9">
        <f t="shared" si="357"/>
        <v>338449</v>
      </c>
    </row>
    <row r="3697" spans="1:20" x14ac:dyDescent="0.25">
      <c r="A3697" s="9">
        <v>124</v>
      </c>
      <c r="B3697" s="9" t="s">
        <v>14</v>
      </c>
      <c r="C3697" s="9" t="s">
        <v>495</v>
      </c>
      <c r="D3697" s="9" t="s">
        <v>225</v>
      </c>
      <c r="E3697" s="9" t="s">
        <v>223</v>
      </c>
      <c r="F3697" s="9" t="s">
        <v>5</v>
      </c>
      <c r="G3697" s="9" t="s">
        <v>350</v>
      </c>
      <c r="H3697" s="9" t="s">
        <v>148</v>
      </c>
      <c r="I3697" s="9">
        <v>16</v>
      </c>
      <c r="J3697" s="9" t="s">
        <v>8</v>
      </c>
      <c r="L3697" s="9" t="s">
        <v>50</v>
      </c>
      <c r="M3697" s="9">
        <v>71525</v>
      </c>
      <c r="N3697" s="17" t="str">
        <f t="shared" si="358"/>
        <v>14_70-75</v>
      </c>
      <c r="O3697" s="17" t="str">
        <f t="shared" si="359"/>
        <v>7_70-80</v>
      </c>
      <c r="P3697" s="17" t="str">
        <f t="shared" si="360"/>
        <v>07_70-80</v>
      </c>
      <c r="Q3697" s="9" t="s">
        <v>1253</v>
      </c>
      <c r="R3697" s="9" t="s">
        <v>1137</v>
      </c>
      <c r="S3697" s="9">
        <f t="shared" si="356"/>
        <v>8869100</v>
      </c>
      <c r="T3697" s="9">
        <f t="shared" si="357"/>
        <v>120668</v>
      </c>
    </row>
    <row r="3698" spans="1:20" x14ac:dyDescent="0.25">
      <c r="A3698" s="9">
        <v>86</v>
      </c>
      <c r="B3698" s="9" t="s">
        <v>14</v>
      </c>
      <c r="C3698" s="9" t="s">
        <v>363</v>
      </c>
      <c r="D3698" s="9" t="s">
        <v>225</v>
      </c>
      <c r="E3698" s="9" t="s">
        <v>223</v>
      </c>
      <c r="F3698" s="9" t="s">
        <v>5</v>
      </c>
      <c r="G3698" s="9" t="s">
        <v>350</v>
      </c>
      <c r="H3698" s="9" t="s">
        <v>197</v>
      </c>
      <c r="I3698" s="9">
        <v>17</v>
      </c>
      <c r="J3698" s="9" t="s">
        <v>8</v>
      </c>
      <c r="L3698" s="9" t="s">
        <v>50</v>
      </c>
      <c r="M3698" s="9">
        <v>80247</v>
      </c>
      <c r="N3698" s="17" t="str">
        <f t="shared" si="358"/>
        <v>16_80-85</v>
      </c>
      <c r="O3698" s="17" t="str">
        <f t="shared" si="359"/>
        <v>8_80-90</v>
      </c>
      <c r="P3698" s="17" t="str">
        <f t="shared" si="360"/>
        <v>08_80&gt;</v>
      </c>
      <c r="Q3698" s="9" t="s">
        <v>1253</v>
      </c>
      <c r="R3698" s="9" t="s">
        <v>1137</v>
      </c>
      <c r="S3698" s="9">
        <f t="shared" si="356"/>
        <v>6901242</v>
      </c>
      <c r="T3698" s="9">
        <f t="shared" si="357"/>
        <v>93894</v>
      </c>
    </row>
    <row r="3699" spans="1:20" x14ac:dyDescent="0.25">
      <c r="A3699" s="9">
        <v>95</v>
      </c>
      <c r="B3699" s="9" t="s">
        <v>14</v>
      </c>
      <c r="C3699" s="9" t="s">
        <v>586</v>
      </c>
      <c r="D3699" s="9" t="s">
        <v>228</v>
      </c>
      <c r="E3699" s="9" t="s">
        <v>223</v>
      </c>
      <c r="F3699" s="9" t="s">
        <v>5</v>
      </c>
      <c r="G3699" s="9" t="s">
        <v>518</v>
      </c>
      <c r="H3699" s="9" t="s">
        <v>2</v>
      </c>
      <c r="I3699" s="9">
        <v>14</v>
      </c>
      <c r="J3699" s="9" t="s">
        <v>8</v>
      </c>
      <c r="K3699" s="9" t="s">
        <v>7</v>
      </c>
      <c r="L3699" s="9" t="s">
        <v>50</v>
      </c>
      <c r="M3699" s="9">
        <v>54600</v>
      </c>
      <c r="N3699" s="17" t="str">
        <f t="shared" si="358"/>
        <v>10_50-55</v>
      </c>
      <c r="O3699" s="17" t="str">
        <f t="shared" si="359"/>
        <v>5_50-60</v>
      </c>
      <c r="P3699" s="17" t="str">
        <f t="shared" si="360"/>
        <v>05_50-60</v>
      </c>
      <c r="Q3699" s="9" t="s">
        <v>1253</v>
      </c>
      <c r="R3699" s="9" t="s">
        <v>1137</v>
      </c>
      <c r="S3699" s="9">
        <f t="shared" si="356"/>
        <v>5187000</v>
      </c>
      <c r="T3699" s="9">
        <f t="shared" si="357"/>
        <v>70571</v>
      </c>
    </row>
    <row r="3700" spans="1:20" x14ac:dyDescent="0.25">
      <c r="A3700" s="9">
        <v>111</v>
      </c>
      <c r="B3700" s="9" t="s">
        <v>14</v>
      </c>
      <c r="C3700" s="9" t="s">
        <v>923</v>
      </c>
      <c r="D3700" s="9" t="s">
        <v>222</v>
      </c>
      <c r="E3700" s="9" t="s">
        <v>223</v>
      </c>
      <c r="F3700" s="9" t="s">
        <v>5</v>
      </c>
      <c r="G3700" s="9" t="s">
        <v>169</v>
      </c>
      <c r="H3700" s="9" t="s">
        <v>924</v>
      </c>
      <c r="I3700" s="9">
        <v>15</v>
      </c>
      <c r="J3700" s="9" t="s">
        <v>8</v>
      </c>
      <c r="K3700" s="9" t="s">
        <v>7</v>
      </c>
      <c r="L3700" s="9" t="s">
        <v>50</v>
      </c>
      <c r="M3700" s="9">
        <v>58303</v>
      </c>
      <c r="N3700" s="17" t="str">
        <f t="shared" si="358"/>
        <v>11_55-60</v>
      </c>
      <c r="O3700" s="17" t="str">
        <f t="shared" si="359"/>
        <v>5_50-60</v>
      </c>
      <c r="P3700" s="17" t="str">
        <f t="shared" si="360"/>
        <v>05_50-60</v>
      </c>
      <c r="Q3700" s="9" t="s">
        <v>1253</v>
      </c>
      <c r="R3700" s="9" t="s">
        <v>1137</v>
      </c>
      <c r="S3700" s="9">
        <f t="shared" si="356"/>
        <v>6471633</v>
      </c>
      <c r="T3700" s="9">
        <f t="shared" si="357"/>
        <v>88049</v>
      </c>
    </row>
    <row r="3701" spans="1:20" x14ac:dyDescent="0.25">
      <c r="A3701" s="9">
        <v>389</v>
      </c>
      <c r="B3701" s="9" t="s">
        <v>14</v>
      </c>
      <c r="C3701" s="9" t="s">
        <v>1036</v>
      </c>
      <c r="D3701" s="9" t="s">
        <v>224</v>
      </c>
      <c r="E3701" s="9" t="s">
        <v>223</v>
      </c>
      <c r="F3701" s="9" t="s">
        <v>5</v>
      </c>
      <c r="G3701" s="9" t="s">
        <v>518</v>
      </c>
      <c r="H3701" s="9" t="s">
        <v>2</v>
      </c>
      <c r="I3701" s="9">
        <v>15</v>
      </c>
      <c r="J3701" s="9" t="s">
        <v>8</v>
      </c>
      <c r="K3701" s="9" t="s">
        <v>7</v>
      </c>
      <c r="L3701" s="9" t="s">
        <v>50</v>
      </c>
      <c r="M3701" s="9">
        <v>59128</v>
      </c>
      <c r="N3701" s="17" t="str">
        <f t="shared" si="358"/>
        <v>11_55-60</v>
      </c>
      <c r="O3701" s="17" t="str">
        <f t="shared" si="359"/>
        <v>5_50-60</v>
      </c>
      <c r="P3701" s="17" t="str">
        <f t="shared" si="360"/>
        <v>05_50-60</v>
      </c>
      <c r="Q3701" s="9" t="s">
        <v>1253</v>
      </c>
      <c r="R3701" s="9" t="s">
        <v>1137</v>
      </c>
      <c r="S3701" s="9">
        <f t="shared" si="356"/>
        <v>23000792</v>
      </c>
      <c r="T3701" s="9">
        <f t="shared" si="357"/>
        <v>312936</v>
      </c>
    </row>
    <row r="3702" spans="1:20" x14ac:dyDescent="0.25">
      <c r="A3702" s="9">
        <v>75</v>
      </c>
      <c r="B3702" s="9" t="s">
        <v>14</v>
      </c>
      <c r="C3702" s="9" t="s">
        <v>1186</v>
      </c>
      <c r="D3702" s="9" t="s">
        <v>228</v>
      </c>
      <c r="E3702" s="9" t="s">
        <v>227</v>
      </c>
      <c r="F3702" s="9" t="s">
        <v>5</v>
      </c>
      <c r="G3702" s="9" t="s">
        <v>169</v>
      </c>
      <c r="H3702" s="9" t="s">
        <v>2</v>
      </c>
      <c r="I3702" s="9">
        <v>14</v>
      </c>
      <c r="J3702" s="9" t="s">
        <v>8</v>
      </c>
      <c r="L3702" s="9" t="s">
        <v>50</v>
      </c>
      <c r="M3702" s="9">
        <v>54300</v>
      </c>
      <c r="N3702" s="17" t="str">
        <f t="shared" si="358"/>
        <v>10_50-55</v>
      </c>
      <c r="O3702" s="17" t="str">
        <f t="shared" si="359"/>
        <v>5_50-60</v>
      </c>
      <c r="P3702" s="17" t="str">
        <f t="shared" si="360"/>
        <v>05_50-60</v>
      </c>
      <c r="Q3702" s="9" t="s">
        <v>1253</v>
      </c>
      <c r="R3702" s="9" t="s">
        <v>1137</v>
      </c>
      <c r="S3702" s="9">
        <f t="shared" si="356"/>
        <v>4072500</v>
      </c>
      <c r="T3702" s="9">
        <f t="shared" si="357"/>
        <v>55408</v>
      </c>
    </row>
    <row r="3703" spans="1:20" x14ac:dyDescent="0.25">
      <c r="A3703" s="9">
        <v>609</v>
      </c>
      <c r="B3703" s="9" t="s">
        <v>14</v>
      </c>
      <c r="C3703" s="9" t="s">
        <v>311</v>
      </c>
      <c r="D3703" s="9" t="s">
        <v>228</v>
      </c>
      <c r="E3703" s="9" t="s">
        <v>227</v>
      </c>
      <c r="F3703" s="9" t="s">
        <v>5</v>
      </c>
      <c r="G3703" s="9" t="s">
        <v>169</v>
      </c>
      <c r="H3703" s="9" t="s">
        <v>2</v>
      </c>
      <c r="I3703" s="9">
        <v>13</v>
      </c>
      <c r="J3703" s="9" t="s">
        <v>8</v>
      </c>
      <c r="L3703" s="9" t="s">
        <v>50</v>
      </c>
      <c r="M3703" s="9">
        <v>63562</v>
      </c>
      <c r="N3703" s="17" t="str">
        <f t="shared" si="358"/>
        <v>12_60-65</v>
      </c>
      <c r="O3703" s="17" t="str">
        <f t="shared" si="359"/>
        <v>6_60-70</v>
      </c>
      <c r="P3703" s="17" t="str">
        <f t="shared" si="360"/>
        <v>06_60-70</v>
      </c>
      <c r="Q3703" s="9" t="s">
        <v>1253</v>
      </c>
      <c r="R3703" s="9" t="s">
        <v>1137</v>
      </c>
      <c r="S3703" s="9">
        <f t="shared" si="356"/>
        <v>38709258</v>
      </c>
      <c r="T3703" s="9">
        <f t="shared" si="357"/>
        <v>526657</v>
      </c>
    </row>
    <row r="3704" spans="1:20" x14ac:dyDescent="0.25">
      <c r="A3704" s="9">
        <v>1991</v>
      </c>
      <c r="B3704" s="9" t="s">
        <v>14</v>
      </c>
      <c r="C3704" s="9" t="s">
        <v>618</v>
      </c>
      <c r="D3704" s="9" t="s">
        <v>228</v>
      </c>
      <c r="E3704" s="9" t="s">
        <v>227</v>
      </c>
      <c r="F3704" s="9" t="s">
        <v>5</v>
      </c>
      <c r="G3704" s="9" t="s">
        <v>518</v>
      </c>
      <c r="H3704" s="9" t="s">
        <v>2</v>
      </c>
      <c r="I3704" s="9">
        <v>13</v>
      </c>
      <c r="J3704" s="9" t="s">
        <v>8</v>
      </c>
      <c r="L3704" s="9" t="s">
        <v>50</v>
      </c>
      <c r="M3704" s="9">
        <v>64293</v>
      </c>
      <c r="N3704" s="17" t="str">
        <f t="shared" si="358"/>
        <v>12_60-65</v>
      </c>
      <c r="O3704" s="17" t="str">
        <f t="shared" si="359"/>
        <v>6_60-70</v>
      </c>
      <c r="P3704" s="17" t="str">
        <f t="shared" si="360"/>
        <v>06_60-70</v>
      </c>
      <c r="Q3704" s="9" t="s">
        <v>1253</v>
      </c>
      <c r="R3704" s="9" t="s">
        <v>1137</v>
      </c>
      <c r="S3704" s="9">
        <f t="shared" si="356"/>
        <v>128007363</v>
      </c>
      <c r="T3704" s="9">
        <f t="shared" si="357"/>
        <v>1741597</v>
      </c>
    </row>
    <row r="3705" spans="1:20" x14ac:dyDescent="0.25">
      <c r="A3705" s="9">
        <v>139</v>
      </c>
      <c r="B3705" s="9" t="s">
        <v>14</v>
      </c>
      <c r="C3705" s="9" t="s">
        <v>310</v>
      </c>
      <c r="D3705" s="9" t="s">
        <v>228</v>
      </c>
      <c r="E3705" s="9" t="s">
        <v>227</v>
      </c>
      <c r="F3705" s="9" t="s">
        <v>5</v>
      </c>
      <c r="G3705" s="9" t="s">
        <v>169</v>
      </c>
      <c r="H3705" s="9" t="s">
        <v>2</v>
      </c>
      <c r="I3705" s="9">
        <v>14</v>
      </c>
      <c r="J3705" s="9" t="s">
        <v>11</v>
      </c>
      <c r="L3705" s="9" t="s">
        <v>50</v>
      </c>
      <c r="M3705" s="9">
        <v>62092</v>
      </c>
      <c r="N3705" s="17" t="str">
        <f t="shared" si="358"/>
        <v>12_60-65</v>
      </c>
      <c r="O3705" s="17" t="str">
        <f t="shared" si="359"/>
        <v>6_60-70</v>
      </c>
      <c r="P3705" s="17" t="str">
        <f t="shared" si="360"/>
        <v>06_60-70</v>
      </c>
      <c r="Q3705" s="9" t="s">
        <v>1253</v>
      </c>
      <c r="R3705" s="9" t="s">
        <v>1137</v>
      </c>
      <c r="S3705" s="9">
        <f t="shared" si="356"/>
        <v>8630788</v>
      </c>
      <c r="T3705" s="9">
        <f t="shared" si="357"/>
        <v>117426</v>
      </c>
    </row>
    <row r="3706" spans="1:20" x14ac:dyDescent="0.25">
      <c r="A3706" s="9">
        <v>217</v>
      </c>
      <c r="B3706" s="9" t="s">
        <v>14</v>
      </c>
      <c r="C3706" s="9" t="s">
        <v>619</v>
      </c>
      <c r="D3706" s="9" t="s">
        <v>228</v>
      </c>
      <c r="E3706" s="9" t="s">
        <v>227</v>
      </c>
      <c r="F3706" s="9" t="s">
        <v>5</v>
      </c>
      <c r="G3706" s="9" t="s">
        <v>518</v>
      </c>
      <c r="H3706" s="9" t="s">
        <v>2</v>
      </c>
      <c r="I3706" s="9">
        <v>14</v>
      </c>
      <c r="J3706" s="9" t="s">
        <v>8</v>
      </c>
      <c r="L3706" s="9" t="s">
        <v>50</v>
      </c>
      <c r="M3706" s="9">
        <v>71621</v>
      </c>
      <c r="N3706" s="17" t="str">
        <f t="shared" si="358"/>
        <v>14_70-75</v>
      </c>
      <c r="O3706" s="17" t="str">
        <f t="shared" si="359"/>
        <v>7_70-80</v>
      </c>
      <c r="P3706" s="17" t="str">
        <f t="shared" si="360"/>
        <v>07_70-80</v>
      </c>
      <c r="Q3706" s="9" t="s">
        <v>1253</v>
      </c>
      <c r="R3706" s="9" t="s">
        <v>1137</v>
      </c>
      <c r="S3706" s="9">
        <f t="shared" si="356"/>
        <v>15541757</v>
      </c>
      <c r="T3706" s="9">
        <f t="shared" si="357"/>
        <v>211452</v>
      </c>
    </row>
    <row r="3707" spans="1:20" x14ac:dyDescent="0.25">
      <c r="A3707" s="9">
        <v>1388</v>
      </c>
      <c r="B3707" s="9" t="s">
        <v>14</v>
      </c>
      <c r="C3707" s="9" t="s">
        <v>419</v>
      </c>
      <c r="D3707" s="9" t="s">
        <v>228</v>
      </c>
      <c r="E3707" s="9" t="s">
        <v>227</v>
      </c>
      <c r="F3707" s="9" t="s">
        <v>1</v>
      </c>
      <c r="G3707" s="9" t="s">
        <v>303</v>
      </c>
      <c r="H3707" s="9" t="s">
        <v>2</v>
      </c>
      <c r="I3707" s="9">
        <v>14</v>
      </c>
      <c r="J3707" s="9" t="s">
        <v>8</v>
      </c>
      <c r="L3707" s="9" t="s">
        <v>50</v>
      </c>
      <c r="M3707" s="9">
        <v>55769</v>
      </c>
      <c r="N3707" s="17" t="str">
        <f t="shared" si="358"/>
        <v>11_55-60</v>
      </c>
      <c r="O3707" s="17" t="str">
        <f t="shared" si="359"/>
        <v>5_50-60</v>
      </c>
      <c r="P3707" s="17" t="str">
        <f t="shared" si="360"/>
        <v>05_50-60</v>
      </c>
      <c r="Q3707" s="9" t="s">
        <v>1253</v>
      </c>
      <c r="R3707" s="9" t="s">
        <v>1137</v>
      </c>
      <c r="S3707" s="9">
        <f t="shared" si="356"/>
        <v>77407372</v>
      </c>
      <c r="T3707" s="9">
        <f t="shared" si="357"/>
        <v>1053162</v>
      </c>
    </row>
    <row r="3708" spans="1:20" x14ac:dyDescent="0.25">
      <c r="A3708" s="9">
        <v>213</v>
      </c>
      <c r="B3708" s="9" t="s">
        <v>14</v>
      </c>
      <c r="C3708" s="9" t="s">
        <v>1037</v>
      </c>
      <c r="D3708" s="9" t="s">
        <v>228</v>
      </c>
      <c r="E3708" s="9" t="s">
        <v>227</v>
      </c>
      <c r="F3708" s="9" t="s">
        <v>1</v>
      </c>
      <c r="G3708" s="9" t="s">
        <v>1183</v>
      </c>
      <c r="H3708" s="9" t="s">
        <v>2</v>
      </c>
      <c r="I3708" s="9">
        <v>14</v>
      </c>
      <c r="J3708" s="9" t="s">
        <v>8</v>
      </c>
      <c r="L3708" s="9" t="s">
        <v>50</v>
      </c>
      <c r="M3708" s="9">
        <v>72340</v>
      </c>
      <c r="N3708" s="17" t="str">
        <f t="shared" si="358"/>
        <v>14_70-75</v>
      </c>
      <c r="O3708" s="17" t="str">
        <f t="shared" si="359"/>
        <v>7_70-80</v>
      </c>
      <c r="P3708" s="17" t="str">
        <f t="shared" si="360"/>
        <v>07_70-80</v>
      </c>
      <c r="Q3708" s="9" t="s">
        <v>1253</v>
      </c>
      <c r="R3708" s="9" t="s">
        <v>1137</v>
      </c>
      <c r="S3708" s="9">
        <f t="shared" si="356"/>
        <v>15408420</v>
      </c>
      <c r="T3708" s="9">
        <f t="shared" si="357"/>
        <v>209638</v>
      </c>
    </row>
    <row r="3709" spans="1:20" x14ac:dyDescent="0.25">
      <c r="A3709" s="9">
        <v>632</v>
      </c>
      <c r="B3709" s="9" t="s">
        <v>14</v>
      </c>
      <c r="C3709" s="9" t="s">
        <v>312</v>
      </c>
      <c r="D3709" s="9" t="s">
        <v>224</v>
      </c>
      <c r="E3709" s="9" t="s">
        <v>227</v>
      </c>
      <c r="F3709" s="9" t="s">
        <v>5</v>
      </c>
      <c r="G3709" s="9" t="s">
        <v>169</v>
      </c>
      <c r="H3709" s="9" t="s">
        <v>2</v>
      </c>
      <c r="I3709" s="9">
        <v>15</v>
      </c>
      <c r="J3709" s="9" t="s">
        <v>8</v>
      </c>
      <c r="L3709" s="9" t="s">
        <v>50</v>
      </c>
      <c r="M3709" s="9">
        <v>73890</v>
      </c>
      <c r="N3709" s="17" t="str">
        <f t="shared" si="358"/>
        <v>14_70-75</v>
      </c>
      <c r="O3709" s="17" t="str">
        <f t="shared" si="359"/>
        <v>7_70-80</v>
      </c>
      <c r="P3709" s="17" t="str">
        <f t="shared" si="360"/>
        <v>07_70-80</v>
      </c>
      <c r="Q3709" s="9" t="s">
        <v>1253</v>
      </c>
      <c r="R3709" s="9" t="s">
        <v>1137</v>
      </c>
      <c r="S3709" s="9">
        <f t="shared" si="356"/>
        <v>46698480</v>
      </c>
      <c r="T3709" s="9">
        <f t="shared" si="357"/>
        <v>635353</v>
      </c>
    </row>
    <row r="3710" spans="1:20" x14ac:dyDescent="0.25">
      <c r="A3710" s="9">
        <v>986</v>
      </c>
      <c r="B3710" s="9" t="s">
        <v>14</v>
      </c>
      <c r="C3710" s="9" t="s">
        <v>587</v>
      </c>
      <c r="D3710" s="9" t="s">
        <v>224</v>
      </c>
      <c r="E3710" s="9" t="s">
        <v>227</v>
      </c>
      <c r="F3710" s="9" t="s">
        <v>5</v>
      </c>
      <c r="G3710" s="9" t="s">
        <v>518</v>
      </c>
      <c r="H3710" s="9" t="s">
        <v>2</v>
      </c>
      <c r="I3710" s="9">
        <v>15</v>
      </c>
      <c r="J3710" s="9" t="s">
        <v>8</v>
      </c>
      <c r="L3710" s="9" t="s">
        <v>50</v>
      </c>
      <c r="M3710" s="9">
        <v>71725</v>
      </c>
      <c r="N3710" s="17" t="str">
        <f t="shared" si="358"/>
        <v>14_70-75</v>
      </c>
      <c r="O3710" s="17" t="str">
        <f t="shared" si="359"/>
        <v>7_70-80</v>
      </c>
      <c r="P3710" s="17" t="str">
        <f t="shared" si="360"/>
        <v>07_70-80</v>
      </c>
      <c r="Q3710" s="9" t="s">
        <v>1253</v>
      </c>
      <c r="R3710" s="9" t="s">
        <v>1137</v>
      </c>
      <c r="S3710" s="9">
        <f t="shared" si="356"/>
        <v>70720850</v>
      </c>
      <c r="T3710" s="9">
        <f t="shared" si="357"/>
        <v>962188</v>
      </c>
    </row>
    <row r="3711" spans="1:20" x14ac:dyDescent="0.25">
      <c r="A3711" s="9">
        <v>91</v>
      </c>
      <c r="B3711" s="9" t="s">
        <v>14</v>
      </c>
      <c r="C3711" s="9" t="s">
        <v>732</v>
      </c>
      <c r="D3711" s="9" t="s">
        <v>224</v>
      </c>
      <c r="E3711" s="9" t="s">
        <v>227</v>
      </c>
      <c r="F3711" s="9" t="s">
        <v>1</v>
      </c>
      <c r="G3711" s="9" t="s">
        <v>303</v>
      </c>
      <c r="H3711" s="9" t="s">
        <v>2</v>
      </c>
      <c r="I3711" s="9">
        <v>15</v>
      </c>
      <c r="J3711" s="9" t="s">
        <v>8</v>
      </c>
      <c r="L3711" s="9" t="s">
        <v>50</v>
      </c>
      <c r="M3711" s="9">
        <v>55573</v>
      </c>
      <c r="N3711" s="17" t="str">
        <f t="shared" si="358"/>
        <v>11_55-60</v>
      </c>
      <c r="O3711" s="17" t="str">
        <f t="shared" si="359"/>
        <v>5_50-60</v>
      </c>
      <c r="P3711" s="17" t="str">
        <f t="shared" si="360"/>
        <v>05_50-60</v>
      </c>
      <c r="Q3711" s="9" t="s">
        <v>1253</v>
      </c>
      <c r="R3711" s="9" t="s">
        <v>1137</v>
      </c>
      <c r="S3711" s="9">
        <f t="shared" si="356"/>
        <v>5057143</v>
      </c>
      <c r="T3711" s="9">
        <f t="shared" si="357"/>
        <v>68805</v>
      </c>
    </row>
    <row r="3712" spans="1:20" x14ac:dyDescent="0.25">
      <c r="A3712" s="9">
        <v>346</v>
      </c>
      <c r="B3712" s="9" t="s">
        <v>14</v>
      </c>
      <c r="C3712" s="9" t="s">
        <v>282</v>
      </c>
      <c r="D3712" s="9" t="s">
        <v>222</v>
      </c>
      <c r="E3712" s="9" t="s">
        <v>227</v>
      </c>
      <c r="F3712" s="9" t="s">
        <v>5</v>
      </c>
      <c r="G3712" s="9" t="s">
        <v>169</v>
      </c>
      <c r="H3712" s="9" t="s">
        <v>925</v>
      </c>
      <c r="I3712" s="9">
        <v>17</v>
      </c>
      <c r="J3712" s="9" t="s">
        <v>8</v>
      </c>
      <c r="L3712" s="9" t="s">
        <v>50</v>
      </c>
      <c r="M3712" s="9">
        <v>67371</v>
      </c>
      <c r="N3712" s="17" t="str">
        <f t="shared" si="358"/>
        <v>13_65-70</v>
      </c>
      <c r="O3712" s="17" t="str">
        <f t="shared" si="359"/>
        <v>6_60-70</v>
      </c>
      <c r="P3712" s="17" t="str">
        <f t="shared" si="360"/>
        <v>06_60-70</v>
      </c>
      <c r="Q3712" s="9" t="s">
        <v>1253</v>
      </c>
      <c r="R3712" s="9" t="s">
        <v>1137</v>
      </c>
      <c r="S3712" s="9">
        <f t="shared" si="356"/>
        <v>23310366</v>
      </c>
      <c r="T3712" s="9">
        <f t="shared" si="357"/>
        <v>317148</v>
      </c>
    </row>
    <row r="3713" spans="1:20" x14ac:dyDescent="0.25">
      <c r="A3713" s="9">
        <v>119</v>
      </c>
      <c r="B3713" s="9" t="s">
        <v>14</v>
      </c>
      <c r="C3713" s="9" t="s">
        <v>1103</v>
      </c>
      <c r="D3713" s="9" t="s">
        <v>224</v>
      </c>
      <c r="E3713" s="9" t="s">
        <v>227</v>
      </c>
      <c r="F3713" s="9" t="s">
        <v>5</v>
      </c>
      <c r="G3713" s="9" t="s">
        <v>518</v>
      </c>
      <c r="H3713" s="9" t="s">
        <v>2</v>
      </c>
      <c r="I3713" s="9">
        <v>17</v>
      </c>
      <c r="J3713" s="9" t="s">
        <v>8</v>
      </c>
      <c r="L3713" s="9" t="s">
        <v>50</v>
      </c>
      <c r="M3713" s="9">
        <v>72817</v>
      </c>
      <c r="N3713" s="17" t="str">
        <f t="shared" si="358"/>
        <v>14_70-75</v>
      </c>
      <c r="O3713" s="17" t="str">
        <f t="shared" si="359"/>
        <v>7_70-80</v>
      </c>
      <c r="P3713" s="17" t="str">
        <f t="shared" si="360"/>
        <v>07_70-80</v>
      </c>
      <c r="Q3713" s="9" t="s">
        <v>1253</v>
      </c>
      <c r="R3713" s="9" t="s">
        <v>1137</v>
      </c>
      <c r="S3713" s="9">
        <f t="shared" si="356"/>
        <v>8665223</v>
      </c>
      <c r="T3713" s="9">
        <f t="shared" si="357"/>
        <v>117894</v>
      </c>
    </row>
    <row r="3714" spans="1:20" x14ac:dyDescent="0.25">
      <c r="A3714" s="9">
        <v>51</v>
      </c>
      <c r="B3714" s="9" t="s">
        <v>14</v>
      </c>
      <c r="C3714" s="9" t="s">
        <v>620</v>
      </c>
      <c r="D3714" s="9" t="s">
        <v>228</v>
      </c>
      <c r="E3714" s="9" t="s">
        <v>227</v>
      </c>
      <c r="F3714" s="9" t="s">
        <v>5</v>
      </c>
      <c r="G3714" s="9" t="s">
        <v>518</v>
      </c>
      <c r="H3714" s="9" t="s">
        <v>2</v>
      </c>
      <c r="I3714" s="9">
        <v>13</v>
      </c>
      <c r="J3714" s="9" t="s">
        <v>8</v>
      </c>
      <c r="L3714" s="9" t="s">
        <v>50</v>
      </c>
      <c r="M3714" s="9">
        <v>79990</v>
      </c>
      <c r="N3714" s="17" t="str">
        <f t="shared" si="358"/>
        <v>15_75-80</v>
      </c>
      <c r="O3714" s="17" t="str">
        <f t="shared" si="359"/>
        <v>7_70-80</v>
      </c>
      <c r="P3714" s="17" t="str">
        <f t="shared" si="360"/>
        <v>07_70-80</v>
      </c>
      <c r="Q3714" s="9" t="s">
        <v>1253</v>
      </c>
      <c r="R3714" s="9" t="s">
        <v>1137</v>
      </c>
      <c r="S3714" s="9">
        <f t="shared" si="356"/>
        <v>4079490</v>
      </c>
      <c r="T3714" s="9">
        <f t="shared" si="357"/>
        <v>55503</v>
      </c>
    </row>
    <row r="3715" spans="1:20" x14ac:dyDescent="0.25">
      <c r="A3715" s="9">
        <v>30</v>
      </c>
      <c r="B3715" s="9" t="s">
        <v>14</v>
      </c>
      <c r="C3715" s="9" t="s">
        <v>621</v>
      </c>
      <c r="D3715" s="9" t="s">
        <v>228</v>
      </c>
      <c r="E3715" s="9" t="s">
        <v>227</v>
      </c>
      <c r="F3715" s="9" t="s">
        <v>1</v>
      </c>
      <c r="G3715" s="9" t="s">
        <v>303</v>
      </c>
      <c r="H3715" s="9" t="s">
        <v>2</v>
      </c>
      <c r="I3715" s="9">
        <v>13</v>
      </c>
      <c r="J3715" s="9" t="s">
        <v>8</v>
      </c>
      <c r="L3715" s="9" t="s">
        <v>50</v>
      </c>
      <c r="M3715" s="9">
        <v>84730</v>
      </c>
      <c r="N3715" s="17" t="str">
        <f t="shared" si="358"/>
        <v>16_80-85</v>
      </c>
      <c r="O3715" s="17" t="str">
        <f t="shared" si="359"/>
        <v>8_80-90</v>
      </c>
      <c r="P3715" s="17" t="str">
        <f t="shared" si="360"/>
        <v>08_80&gt;</v>
      </c>
      <c r="Q3715" s="9" t="s">
        <v>1253</v>
      </c>
      <c r="R3715" s="9" t="s">
        <v>1137</v>
      </c>
      <c r="S3715" s="9">
        <f t="shared" ref="S3715:S3778" si="361">M3715*A3715</f>
        <v>2541900</v>
      </c>
      <c r="T3715" s="9">
        <f t="shared" si="357"/>
        <v>34584</v>
      </c>
    </row>
    <row r="3716" spans="1:20" x14ac:dyDescent="0.25">
      <c r="A3716" s="9">
        <v>311</v>
      </c>
      <c r="B3716" s="9" t="s">
        <v>14</v>
      </c>
      <c r="C3716" s="9" t="s">
        <v>622</v>
      </c>
      <c r="D3716" s="9" t="s">
        <v>228</v>
      </c>
      <c r="E3716" s="9" t="s">
        <v>227</v>
      </c>
      <c r="F3716" s="9" t="s">
        <v>5</v>
      </c>
      <c r="G3716" s="9" t="s">
        <v>518</v>
      </c>
      <c r="H3716" s="9" t="s">
        <v>2</v>
      </c>
      <c r="I3716" s="9">
        <v>14</v>
      </c>
      <c r="J3716" s="9" t="s">
        <v>8</v>
      </c>
      <c r="L3716" s="9" t="s">
        <v>50</v>
      </c>
      <c r="M3716" s="9">
        <v>95675</v>
      </c>
      <c r="N3716" s="17" t="str">
        <f t="shared" si="358"/>
        <v>19_95-100</v>
      </c>
      <c r="O3716" s="17" t="str">
        <f t="shared" si="359"/>
        <v>9_90-100</v>
      </c>
      <c r="P3716" s="17" t="str">
        <f t="shared" si="360"/>
        <v>08_80&gt;</v>
      </c>
      <c r="Q3716" s="9" t="s">
        <v>1253</v>
      </c>
      <c r="R3716" s="9" t="s">
        <v>1137</v>
      </c>
      <c r="S3716" s="9">
        <f t="shared" si="361"/>
        <v>29754925</v>
      </c>
      <c r="T3716" s="9">
        <f t="shared" si="357"/>
        <v>404829</v>
      </c>
    </row>
    <row r="3717" spans="1:20" x14ac:dyDescent="0.25">
      <c r="A3717" s="9">
        <v>14</v>
      </c>
      <c r="B3717" s="9" t="s">
        <v>14</v>
      </c>
      <c r="C3717" s="9" t="s">
        <v>139</v>
      </c>
      <c r="D3717" s="9" t="s">
        <v>224</v>
      </c>
      <c r="E3717" s="9" t="s">
        <v>227</v>
      </c>
      <c r="F3717" s="9" t="s">
        <v>5</v>
      </c>
      <c r="G3717" s="9" t="s">
        <v>93</v>
      </c>
      <c r="H3717" s="9" t="s">
        <v>2</v>
      </c>
      <c r="I3717" s="9">
        <v>15</v>
      </c>
      <c r="J3717" s="9" t="s">
        <v>8</v>
      </c>
      <c r="L3717" s="9" t="s">
        <v>50</v>
      </c>
      <c r="M3717" s="9">
        <v>68804</v>
      </c>
      <c r="N3717" s="17" t="str">
        <f t="shared" si="358"/>
        <v>13_65-70</v>
      </c>
      <c r="O3717" s="17" t="str">
        <f t="shared" si="359"/>
        <v>6_60-70</v>
      </c>
      <c r="P3717" s="17" t="str">
        <f t="shared" si="360"/>
        <v>06_60-70</v>
      </c>
      <c r="Q3717" s="9" t="s">
        <v>1253</v>
      </c>
      <c r="R3717" s="9" t="s">
        <v>1137</v>
      </c>
      <c r="S3717" s="9">
        <f t="shared" si="361"/>
        <v>963256</v>
      </c>
      <c r="T3717" s="9">
        <f t="shared" ref="T3717:T3779" si="362">ROUND(S3717/73.5,0)</f>
        <v>13106</v>
      </c>
    </row>
    <row r="3718" spans="1:20" x14ac:dyDescent="0.25">
      <c r="A3718" s="9">
        <v>307</v>
      </c>
      <c r="B3718" s="9" t="s">
        <v>14</v>
      </c>
      <c r="C3718" s="9" t="s">
        <v>588</v>
      </c>
      <c r="D3718" s="9" t="s">
        <v>224</v>
      </c>
      <c r="E3718" s="9" t="s">
        <v>227</v>
      </c>
      <c r="F3718" s="9" t="s">
        <v>5</v>
      </c>
      <c r="G3718" s="9" t="s">
        <v>518</v>
      </c>
      <c r="H3718" s="9" t="s">
        <v>2</v>
      </c>
      <c r="I3718" s="9">
        <v>15</v>
      </c>
      <c r="J3718" s="9" t="s">
        <v>8</v>
      </c>
      <c r="L3718" s="9" t="s">
        <v>50</v>
      </c>
      <c r="M3718" s="9">
        <v>85273</v>
      </c>
      <c r="N3718" s="17" t="str">
        <f t="shared" si="358"/>
        <v>17_85-90</v>
      </c>
      <c r="O3718" s="17" t="str">
        <f t="shared" si="359"/>
        <v>8_80-90</v>
      </c>
      <c r="P3718" s="17" t="str">
        <f t="shared" si="360"/>
        <v>08_80&gt;</v>
      </c>
      <c r="Q3718" s="9" t="s">
        <v>1253</v>
      </c>
      <c r="R3718" s="9" t="s">
        <v>1137</v>
      </c>
      <c r="S3718" s="9">
        <f t="shared" si="361"/>
        <v>26178811</v>
      </c>
      <c r="T3718" s="9">
        <f t="shared" si="362"/>
        <v>356174</v>
      </c>
    </row>
    <row r="3719" spans="1:20" x14ac:dyDescent="0.25">
      <c r="A3719" s="9">
        <v>34</v>
      </c>
      <c r="B3719" s="9" t="s">
        <v>14</v>
      </c>
      <c r="C3719" s="9" t="s">
        <v>733</v>
      </c>
      <c r="D3719" s="9" t="s">
        <v>228</v>
      </c>
      <c r="E3719" s="9" t="s">
        <v>227</v>
      </c>
      <c r="F3719" s="9" t="s">
        <v>1</v>
      </c>
      <c r="G3719" s="9" t="s">
        <v>303</v>
      </c>
      <c r="H3719" s="9" t="s">
        <v>2</v>
      </c>
      <c r="I3719" s="9">
        <v>13</v>
      </c>
      <c r="J3719" s="9" t="s">
        <v>8</v>
      </c>
      <c r="K3719" s="9" t="s">
        <v>7</v>
      </c>
      <c r="L3719" s="9" t="s">
        <v>50</v>
      </c>
      <c r="M3719" s="9">
        <v>67340</v>
      </c>
      <c r="N3719" s="17" t="str">
        <f t="shared" si="358"/>
        <v>13_65-70</v>
      </c>
      <c r="O3719" s="17" t="str">
        <f t="shared" si="359"/>
        <v>6_60-70</v>
      </c>
      <c r="P3719" s="17" t="str">
        <f t="shared" si="360"/>
        <v>06_60-70</v>
      </c>
      <c r="Q3719" s="9" t="s">
        <v>1253</v>
      </c>
      <c r="R3719" s="9" t="s">
        <v>1137</v>
      </c>
      <c r="S3719" s="9">
        <f t="shared" si="361"/>
        <v>2289560</v>
      </c>
      <c r="T3719" s="9">
        <f t="shared" si="362"/>
        <v>31150</v>
      </c>
    </row>
    <row r="3720" spans="1:20" x14ac:dyDescent="0.25">
      <c r="A3720" s="9">
        <v>51</v>
      </c>
      <c r="B3720" s="9" t="s">
        <v>14</v>
      </c>
      <c r="C3720" s="9" t="s">
        <v>984</v>
      </c>
      <c r="D3720" s="9" t="s">
        <v>228</v>
      </c>
      <c r="E3720" s="9" t="s">
        <v>227</v>
      </c>
      <c r="F3720" s="9" t="s">
        <v>1</v>
      </c>
      <c r="G3720" s="9" t="s">
        <v>1183</v>
      </c>
      <c r="H3720" s="9" t="s">
        <v>2</v>
      </c>
      <c r="I3720" s="9">
        <v>13</v>
      </c>
      <c r="J3720" s="9" t="s">
        <v>8</v>
      </c>
      <c r="K3720" s="9" t="s">
        <v>7</v>
      </c>
      <c r="L3720" s="9" t="s">
        <v>50</v>
      </c>
      <c r="M3720" s="9">
        <v>69815</v>
      </c>
      <c r="N3720" s="17" t="str">
        <f t="shared" si="358"/>
        <v>13_65-70</v>
      </c>
      <c r="O3720" s="17" t="str">
        <f t="shared" si="359"/>
        <v>6_60-70</v>
      </c>
      <c r="P3720" s="17" t="str">
        <f t="shared" si="360"/>
        <v>06_60-70</v>
      </c>
      <c r="Q3720" s="9" t="s">
        <v>1253</v>
      </c>
      <c r="R3720" s="9" t="s">
        <v>1137</v>
      </c>
      <c r="S3720" s="9">
        <f t="shared" si="361"/>
        <v>3560565</v>
      </c>
      <c r="T3720" s="9">
        <f t="shared" si="362"/>
        <v>48443</v>
      </c>
    </row>
    <row r="3721" spans="1:20" x14ac:dyDescent="0.25">
      <c r="A3721" s="9">
        <v>6</v>
      </c>
      <c r="B3721" s="9" t="s">
        <v>14</v>
      </c>
      <c r="C3721" s="9" t="s">
        <v>734</v>
      </c>
      <c r="D3721" s="9" t="s">
        <v>228</v>
      </c>
      <c r="E3721" s="9" t="s">
        <v>223</v>
      </c>
      <c r="F3721" s="9" t="s">
        <v>5</v>
      </c>
      <c r="G3721" s="9" t="s">
        <v>169</v>
      </c>
      <c r="H3721" s="9" t="s">
        <v>2</v>
      </c>
      <c r="I3721" s="9">
        <v>13</v>
      </c>
      <c r="J3721" s="9" t="s">
        <v>8</v>
      </c>
      <c r="K3721" s="9" t="s">
        <v>7</v>
      </c>
      <c r="L3721" s="9" t="s">
        <v>50</v>
      </c>
      <c r="M3721" s="9">
        <v>113797</v>
      </c>
      <c r="N3721" s="17" t="str">
        <f t="shared" si="358"/>
        <v>22_110-115</v>
      </c>
      <c r="O3721" s="17" t="str">
        <f t="shared" si="359"/>
        <v>11_110-120</v>
      </c>
      <c r="P3721" s="17" t="str">
        <f t="shared" si="360"/>
        <v>08_80&gt;</v>
      </c>
      <c r="Q3721" s="9" t="s">
        <v>1253</v>
      </c>
      <c r="R3721" s="9" t="s">
        <v>1137</v>
      </c>
      <c r="S3721" s="9">
        <f t="shared" si="361"/>
        <v>682782</v>
      </c>
      <c r="T3721" s="9">
        <f t="shared" si="362"/>
        <v>9290</v>
      </c>
    </row>
    <row r="3722" spans="1:20" x14ac:dyDescent="0.25">
      <c r="A3722" s="9">
        <v>27</v>
      </c>
      <c r="B3722" s="9" t="s">
        <v>14</v>
      </c>
      <c r="C3722" s="9" t="s">
        <v>589</v>
      </c>
      <c r="D3722" s="9" t="s">
        <v>228</v>
      </c>
      <c r="E3722" s="9" t="s">
        <v>223</v>
      </c>
      <c r="F3722" s="9" t="s">
        <v>5</v>
      </c>
      <c r="G3722" s="9" t="s">
        <v>518</v>
      </c>
      <c r="H3722" s="9" t="s">
        <v>2</v>
      </c>
      <c r="I3722" s="9">
        <v>13</v>
      </c>
      <c r="J3722" s="9" t="s">
        <v>8</v>
      </c>
      <c r="K3722" s="9" t="s">
        <v>7</v>
      </c>
      <c r="L3722" s="9" t="s">
        <v>50</v>
      </c>
      <c r="M3722" s="9">
        <v>119438</v>
      </c>
      <c r="N3722" s="17" t="str">
        <f t="shared" si="358"/>
        <v>23_115-120</v>
      </c>
      <c r="O3722" s="17" t="str">
        <f t="shared" si="359"/>
        <v>11_110-120</v>
      </c>
      <c r="P3722" s="17" t="str">
        <f t="shared" si="360"/>
        <v>08_80&gt;</v>
      </c>
      <c r="Q3722" s="9" t="s">
        <v>1253</v>
      </c>
      <c r="R3722" s="9" t="s">
        <v>1137</v>
      </c>
      <c r="S3722" s="9">
        <f t="shared" si="361"/>
        <v>3224826</v>
      </c>
      <c r="T3722" s="9">
        <f t="shared" si="362"/>
        <v>43875</v>
      </c>
    </row>
    <row r="3723" spans="1:20" x14ac:dyDescent="0.25">
      <c r="A3723" s="9">
        <v>204</v>
      </c>
      <c r="B3723" s="9" t="s">
        <v>14</v>
      </c>
      <c r="C3723" s="9" t="s">
        <v>927</v>
      </c>
      <c r="D3723" s="9" t="s">
        <v>228</v>
      </c>
      <c r="E3723" s="9" t="s">
        <v>223</v>
      </c>
      <c r="F3723" s="9" t="s">
        <v>5</v>
      </c>
      <c r="G3723" s="9" t="s">
        <v>518</v>
      </c>
      <c r="H3723" s="9" t="s">
        <v>2</v>
      </c>
      <c r="I3723" s="9">
        <v>13</v>
      </c>
      <c r="J3723" s="9" t="s">
        <v>8</v>
      </c>
      <c r="K3723" s="9" t="s">
        <v>7</v>
      </c>
      <c r="L3723" s="9" t="s">
        <v>50</v>
      </c>
      <c r="M3723" s="9">
        <v>125574</v>
      </c>
      <c r="N3723" s="17" t="str">
        <f t="shared" si="358"/>
        <v>25_125-130</v>
      </c>
      <c r="O3723" s="17" t="str">
        <f t="shared" si="359"/>
        <v>12_120-130</v>
      </c>
      <c r="P3723" s="17" t="str">
        <f t="shared" si="360"/>
        <v>08_80&gt;</v>
      </c>
      <c r="Q3723" s="9" t="s">
        <v>1253</v>
      </c>
      <c r="R3723" s="9" t="s">
        <v>1137</v>
      </c>
      <c r="S3723" s="9">
        <f t="shared" si="361"/>
        <v>25617096</v>
      </c>
      <c r="T3723" s="9">
        <f t="shared" si="362"/>
        <v>348532</v>
      </c>
    </row>
    <row r="3724" spans="1:20" x14ac:dyDescent="0.25">
      <c r="A3724" s="9">
        <v>20</v>
      </c>
      <c r="B3724" s="9" t="s">
        <v>14</v>
      </c>
      <c r="C3724" s="9" t="s">
        <v>735</v>
      </c>
      <c r="D3724" s="9" t="s">
        <v>225</v>
      </c>
      <c r="E3724" s="9" t="s">
        <v>223</v>
      </c>
      <c r="F3724" s="9" t="s">
        <v>5</v>
      </c>
      <c r="G3724" s="9" t="s">
        <v>169</v>
      </c>
      <c r="H3724" s="9" t="s">
        <v>736</v>
      </c>
      <c r="I3724" s="9">
        <v>15</v>
      </c>
      <c r="J3724" s="9" t="s">
        <v>55</v>
      </c>
      <c r="K3724" s="9" t="s">
        <v>7</v>
      </c>
      <c r="L3724" s="9" t="s">
        <v>50</v>
      </c>
      <c r="M3724" s="9">
        <v>180731</v>
      </c>
      <c r="N3724" s="17" t="str">
        <f t="shared" si="358"/>
        <v>36_180-185</v>
      </c>
      <c r="O3724" s="17" t="str">
        <f t="shared" si="359"/>
        <v>18_180-190</v>
      </c>
      <c r="P3724" s="17" t="str">
        <f t="shared" si="360"/>
        <v>08_80&gt;</v>
      </c>
      <c r="Q3724" s="9" t="s">
        <v>1253</v>
      </c>
      <c r="R3724" s="9" t="s">
        <v>1137</v>
      </c>
      <c r="S3724" s="9">
        <f t="shared" si="361"/>
        <v>3614620</v>
      </c>
      <c r="T3724" s="9">
        <f t="shared" si="362"/>
        <v>49179</v>
      </c>
    </row>
    <row r="3725" spans="1:20" x14ac:dyDescent="0.25">
      <c r="A3725" s="9">
        <v>33</v>
      </c>
      <c r="B3725" s="9" t="s">
        <v>14</v>
      </c>
      <c r="C3725" s="9" t="s">
        <v>737</v>
      </c>
      <c r="D3725" s="9" t="s">
        <v>224</v>
      </c>
      <c r="E3725" s="9" t="s">
        <v>223</v>
      </c>
      <c r="F3725" s="9" t="s">
        <v>5</v>
      </c>
      <c r="G3725" s="9" t="s">
        <v>518</v>
      </c>
      <c r="H3725" s="9" t="s">
        <v>2</v>
      </c>
      <c r="I3725" s="9">
        <v>15</v>
      </c>
      <c r="J3725" s="9" t="s">
        <v>55</v>
      </c>
      <c r="K3725" s="9" t="s">
        <v>7</v>
      </c>
      <c r="L3725" s="9" t="s">
        <v>50</v>
      </c>
      <c r="M3725" s="9">
        <v>157090</v>
      </c>
      <c r="N3725" s="17" t="str">
        <f t="shared" si="358"/>
        <v>31_155-160</v>
      </c>
      <c r="O3725" s="17" t="str">
        <f t="shared" si="359"/>
        <v>15_150-160</v>
      </c>
      <c r="P3725" s="17" t="str">
        <f t="shared" si="360"/>
        <v>08_80&gt;</v>
      </c>
      <c r="Q3725" s="9" t="s">
        <v>1253</v>
      </c>
      <c r="R3725" s="9" t="s">
        <v>1137</v>
      </c>
      <c r="S3725" s="9">
        <f t="shared" si="361"/>
        <v>5183970</v>
      </c>
      <c r="T3725" s="9">
        <f t="shared" si="362"/>
        <v>70530</v>
      </c>
    </row>
    <row r="3726" spans="1:20" x14ac:dyDescent="0.25">
      <c r="A3726" s="9">
        <v>148</v>
      </c>
      <c r="B3726" s="9" t="s">
        <v>14</v>
      </c>
      <c r="C3726" s="9" t="s">
        <v>1187</v>
      </c>
      <c r="D3726" s="9" t="s">
        <v>225</v>
      </c>
      <c r="E3726" s="9" t="s">
        <v>223</v>
      </c>
      <c r="F3726" s="9" t="s">
        <v>1</v>
      </c>
      <c r="G3726" s="9" t="s">
        <v>661</v>
      </c>
      <c r="H3726" s="9" t="s">
        <v>1188</v>
      </c>
      <c r="I3726" s="9">
        <v>16</v>
      </c>
      <c r="J3726" s="9" t="s">
        <v>8</v>
      </c>
      <c r="L3726" s="9" t="s">
        <v>50</v>
      </c>
      <c r="M3726" s="9">
        <v>62730</v>
      </c>
      <c r="N3726" s="17" t="str">
        <f t="shared" si="358"/>
        <v>12_60-65</v>
      </c>
      <c r="O3726" s="17" t="str">
        <f t="shared" si="359"/>
        <v>6_60-70</v>
      </c>
      <c r="P3726" s="17" t="str">
        <f t="shared" si="360"/>
        <v>06_60-70</v>
      </c>
      <c r="Q3726" s="9" t="s">
        <v>1253</v>
      </c>
      <c r="R3726" s="9" t="s">
        <v>1137</v>
      </c>
      <c r="S3726" s="9">
        <f t="shared" si="361"/>
        <v>9284040</v>
      </c>
      <c r="T3726" s="9">
        <f t="shared" si="362"/>
        <v>126313</v>
      </c>
    </row>
    <row r="3727" spans="1:20" x14ac:dyDescent="0.25">
      <c r="A3727" s="9">
        <v>55</v>
      </c>
      <c r="B3727" s="9" t="s">
        <v>14</v>
      </c>
      <c r="C3727" s="9" t="s">
        <v>524</v>
      </c>
      <c r="D3727" s="9" t="s">
        <v>230</v>
      </c>
      <c r="E3727" s="9" t="s">
        <v>227</v>
      </c>
      <c r="F3727" s="9" t="s">
        <v>5</v>
      </c>
      <c r="G3727" s="9" t="s">
        <v>350</v>
      </c>
      <c r="H3727" s="9" t="s">
        <v>99</v>
      </c>
      <c r="I3727" s="9">
        <v>15</v>
      </c>
      <c r="J3727" s="9" t="s">
        <v>52</v>
      </c>
      <c r="L3727" s="9" t="s">
        <v>50</v>
      </c>
      <c r="M3727" s="9">
        <v>192430</v>
      </c>
      <c r="N3727" s="17" t="str">
        <f t="shared" si="358"/>
        <v>38_190-195</v>
      </c>
      <c r="O3727" s="17" t="str">
        <f t="shared" si="359"/>
        <v>19_190-200</v>
      </c>
      <c r="P3727" s="17" t="str">
        <f t="shared" si="360"/>
        <v>08_80&gt;</v>
      </c>
      <c r="Q3727" s="9" t="s">
        <v>1253</v>
      </c>
      <c r="R3727" s="9" t="s">
        <v>1137</v>
      </c>
      <c r="S3727" s="9">
        <f t="shared" si="361"/>
        <v>10583650</v>
      </c>
      <c r="T3727" s="9">
        <f t="shared" si="362"/>
        <v>143995</v>
      </c>
    </row>
    <row r="3728" spans="1:20" x14ac:dyDescent="0.25">
      <c r="A3728" s="9">
        <v>67</v>
      </c>
      <c r="B3728" s="9" t="s">
        <v>14</v>
      </c>
      <c r="C3728" s="9" t="s">
        <v>590</v>
      </c>
      <c r="D3728" s="9" t="s">
        <v>230</v>
      </c>
      <c r="E3728" s="9" t="s">
        <v>227</v>
      </c>
      <c r="F3728" s="9" t="s">
        <v>5</v>
      </c>
      <c r="G3728" s="9" t="s">
        <v>350</v>
      </c>
      <c r="H3728" s="9" t="s">
        <v>184</v>
      </c>
      <c r="I3728" s="9">
        <v>15</v>
      </c>
      <c r="J3728" s="9" t="s">
        <v>52</v>
      </c>
      <c r="L3728" s="9" t="s">
        <v>50</v>
      </c>
      <c r="M3728" s="9">
        <v>127390</v>
      </c>
      <c r="N3728" s="17" t="str">
        <f t="shared" si="358"/>
        <v>25_125-130</v>
      </c>
      <c r="O3728" s="17" t="str">
        <f t="shared" si="359"/>
        <v>12_120-130</v>
      </c>
      <c r="P3728" s="17" t="str">
        <f t="shared" si="360"/>
        <v>08_80&gt;</v>
      </c>
      <c r="Q3728" s="9" t="s">
        <v>1253</v>
      </c>
      <c r="R3728" s="9" t="s">
        <v>1137</v>
      </c>
      <c r="S3728" s="9">
        <f t="shared" si="361"/>
        <v>8535130</v>
      </c>
      <c r="T3728" s="9">
        <f t="shared" si="362"/>
        <v>116124</v>
      </c>
    </row>
    <row r="3729" spans="1:20" x14ac:dyDescent="0.25">
      <c r="A3729" s="9">
        <v>60</v>
      </c>
      <c r="B3729" s="9" t="s">
        <v>14</v>
      </c>
      <c r="C3729" s="9" t="s">
        <v>525</v>
      </c>
      <c r="D3729" s="9" t="s">
        <v>230</v>
      </c>
      <c r="E3729" s="9" t="s">
        <v>227</v>
      </c>
      <c r="F3729" s="9" t="s">
        <v>5</v>
      </c>
      <c r="G3729" s="9" t="s">
        <v>350</v>
      </c>
      <c r="H3729" s="9" t="s">
        <v>526</v>
      </c>
      <c r="I3729" s="9">
        <v>15</v>
      </c>
      <c r="J3729" s="9" t="s">
        <v>52</v>
      </c>
      <c r="L3729" s="9" t="s">
        <v>50</v>
      </c>
      <c r="M3729" s="9">
        <v>207113</v>
      </c>
      <c r="N3729" s="17" t="str">
        <f t="shared" si="358"/>
        <v>41_205-210</v>
      </c>
      <c r="O3729" s="17" t="str">
        <f t="shared" si="359"/>
        <v>20_200-210</v>
      </c>
      <c r="P3729" s="17" t="str">
        <f t="shared" si="360"/>
        <v>08_80&gt;</v>
      </c>
      <c r="Q3729" s="9" t="s">
        <v>1253</v>
      </c>
      <c r="R3729" s="9" t="s">
        <v>1137</v>
      </c>
      <c r="S3729" s="9">
        <f t="shared" si="361"/>
        <v>12426780</v>
      </c>
      <c r="T3729" s="9">
        <f t="shared" si="362"/>
        <v>169072</v>
      </c>
    </row>
    <row r="3730" spans="1:20" x14ac:dyDescent="0.25">
      <c r="A3730" s="9">
        <v>5</v>
      </c>
      <c r="B3730" s="9" t="s">
        <v>14</v>
      </c>
      <c r="C3730" s="9" t="s">
        <v>527</v>
      </c>
      <c r="D3730" s="9" t="s">
        <v>230</v>
      </c>
      <c r="E3730" s="9" t="s">
        <v>227</v>
      </c>
      <c r="F3730" s="9" t="s">
        <v>5</v>
      </c>
      <c r="G3730" s="9" t="s">
        <v>350</v>
      </c>
      <c r="H3730" s="9" t="s">
        <v>528</v>
      </c>
      <c r="I3730" s="9">
        <v>14</v>
      </c>
      <c r="J3730" s="9" t="s">
        <v>8</v>
      </c>
      <c r="L3730" s="9" t="s">
        <v>50</v>
      </c>
      <c r="M3730" s="9">
        <v>127200</v>
      </c>
      <c r="N3730" s="17" t="str">
        <f t="shared" si="358"/>
        <v>25_125-130</v>
      </c>
      <c r="O3730" s="17" t="str">
        <f t="shared" si="359"/>
        <v>12_120-130</v>
      </c>
      <c r="P3730" s="17" t="str">
        <f t="shared" si="360"/>
        <v>08_80&gt;</v>
      </c>
      <c r="Q3730" s="9" t="s">
        <v>1253</v>
      </c>
      <c r="R3730" s="9" t="s">
        <v>1137</v>
      </c>
      <c r="S3730" s="9">
        <f t="shared" si="361"/>
        <v>636000</v>
      </c>
      <c r="T3730" s="9">
        <f t="shared" si="362"/>
        <v>8653</v>
      </c>
    </row>
    <row r="3731" spans="1:20" x14ac:dyDescent="0.25">
      <c r="A3731" s="9">
        <v>2</v>
      </c>
      <c r="B3731" s="9" t="s">
        <v>14</v>
      </c>
      <c r="C3731" s="9" t="s">
        <v>928</v>
      </c>
      <c r="D3731" s="9" t="s">
        <v>230</v>
      </c>
      <c r="E3731" s="9" t="s">
        <v>227</v>
      </c>
      <c r="F3731" s="9" t="s">
        <v>5</v>
      </c>
      <c r="G3731" s="9" t="s">
        <v>182</v>
      </c>
      <c r="H3731" s="9" t="s">
        <v>929</v>
      </c>
      <c r="I3731" s="9">
        <v>14</v>
      </c>
      <c r="J3731" s="9" t="s">
        <v>8</v>
      </c>
      <c r="L3731" s="9" t="s">
        <v>50</v>
      </c>
      <c r="M3731" s="9">
        <v>124990</v>
      </c>
      <c r="N3731" s="17" t="str">
        <f t="shared" si="358"/>
        <v>24_120-125</v>
      </c>
      <c r="O3731" s="17" t="str">
        <f t="shared" si="359"/>
        <v>12_120-130</v>
      </c>
      <c r="P3731" s="17" t="str">
        <f t="shared" si="360"/>
        <v>08_80&gt;</v>
      </c>
      <c r="Q3731" s="9" t="s">
        <v>1253</v>
      </c>
      <c r="R3731" s="9" t="s">
        <v>1137</v>
      </c>
      <c r="S3731" s="9">
        <f t="shared" si="361"/>
        <v>249980</v>
      </c>
      <c r="T3731" s="9">
        <f t="shared" si="362"/>
        <v>3401</v>
      </c>
    </row>
    <row r="3732" spans="1:20" x14ac:dyDescent="0.25">
      <c r="A3732" s="9">
        <v>21</v>
      </c>
      <c r="B3732" s="9" t="s">
        <v>14</v>
      </c>
      <c r="C3732" s="9" t="s">
        <v>743</v>
      </c>
      <c r="D3732" s="9" t="s">
        <v>230</v>
      </c>
      <c r="E3732" s="9" t="s">
        <v>227</v>
      </c>
      <c r="F3732" s="9" t="s">
        <v>5</v>
      </c>
      <c r="G3732" s="9" t="s">
        <v>350</v>
      </c>
      <c r="H3732" s="9" t="s">
        <v>184</v>
      </c>
      <c r="I3732" s="9">
        <v>15</v>
      </c>
      <c r="J3732" s="9" t="s">
        <v>8</v>
      </c>
      <c r="L3732" s="9" t="s">
        <v>50</v>
      </c>
      <c r="M3732" s="9">
        <v>229990</v>
      </c>
      <c r="N3732" s="17" t="str">
        <f t="shared" ref="N3732:N3795" si="363">CONCATENATE(ROUNDDOWN(M3732/5000,0),"_",ROUNDDOWN(M3732/5000,0)*5,"-",ROUNDUP((M3732+1)/5000,0)*5)</f>
        <v>45_225-230</v>
      </c>
      <c r="O3732" s="17" t="str">
        <f t="shared" ref="O3732:O3795" si="364">CONCATENATE(ROUNDDOWN(M3732/10000,0),"_",ROUNDDOWN(M3732/10000,0)*10,"-",ROUNDUP((M3732+1)/10000,0)*10)</f>
        <v>22_220-230</v>
      </c>
      <c r="P3732" s="17" t="str">
        <f t="shared" ref="P3732:P3795" si="365">IF(M3732&lt;20000,"01_&lt;20",IF(M3732&lt;80000,CONCATENATE(IF((ROUNDDOWN(M3732/10000,0)+1)&lt;10,0,),ROUNDDOWN(M3732/10000,0),"_",ROUNDDOWN(M3732/10000,0)*10,"-",ROUNDUP((M3732+1)/10000,0)*10),"08_80&gt;"))</f>
        <v>08_80&gt;</v>
      </c>
      <c r="Q3732" s="9" t="s">
        <v>1253</v>
      </c>
      <c r="R3732" s="9" t="s">
        <v>1137</v>
      </c>
      <c r="S3732" s="9">
        <f t="shared" si="361"/>
        <v>4829790</v>
      </c>
      <c r="T3732" s="9">
        <f t="shared" si="362"/>
        <v>65711</v>
      </c>
    </row>
    <row r="3733" spans="1:20" x14ac:dyDescent="0.25">
      <c r="A3733" s="9">
        <v>51</v>
      </c>
      <c r="B3733" s="9" t="s">
        <v>14</v>
      </c>
      <c r="C3733" s="9" t="s">
        <v>591</v>
      </c>
      <c r="D3733" s="9" t="s">
        <v>230</v>
      </c>
      <c r="E3733" s="9" t="s">
        <v>227</v>
      </c>
      <c r="F3733" s="9" t="s">
        <v>5</v>
      </c>
      <c r="G3733" s="9" t="s">
        <v>350</v>
      </c>
      <c r="H3733" s="9" t="s">
        <v>592</v>
      </c>
      <c r="I3733" s="9">
        <v>17</v>
      </c>
      <c r="J3733" s="9" t="s">
        <v>55</v>
      </c>
      <c r="L3733" s="9" t="s">
        <v>50</v>
      </c>
      <c r="M3733" s="9">
        <v>228536</v>
      </c>
      <c r="N3733" s="17" t="str">
        <f t="shared" si="363"/>
        <v>45_225-230</v>
      </c>
      <c r="O3733" s="17" t="str">
        <f t="shared" si="364"/>
        <v>22_220-230</v>
      </c>
      <c r="P3733" s="17" t="str">
        <f t="shared" si="365"/>
        <v>08_80&gt;</v>
      </c>
      <c r="Q3733" s="9" t="s">
        <v>1253</v>
      </c>
      <c r="R3733" s="9" t="s">
        <v>1137</v>
      </c>
      <c r="S3733" s="9">
        <f t="shared" si="361"/>
        <v>11655336</v>
      </c>
      <c r="T3733" s="9">
        <f t="shared" si="362"/>
        <v>158576</v>
      </c>
    </row>
    <row r="3734" spans="1:20" x14ac:dyDescent="0.25">
      <c r="A3734" s="9">
        <v>113</v>
      </c>
      <c r="B3734" s="9" t="s">
        <v>15</v>
      </c>
      <c r="C3734" s="9" t="s">
        <v>1038</v>
      </c>
      <c r="D3734" s="9" t="s">
        <v>229</v>
      </c>
      <c r="E3734" s="9" t="s">
        <v>223</v>
      </c>
      <c r="F3734" s="9" t="s">
        <v>1</v>
      </c>
      <c r="G3734" s="9" t="s">
        <v>71</v>
      </c>
      <c r="H3734" s="9" t="s">
        <v>2</v>
      </c>
      <c r="I3734" s="9">
        <v>11</v>
      </c>
      <c r="J3734" s="9" t="s">
        <v>1039</v>
      </c>
      <c r="L3734" s="9" t="s">
        <v>50</v>
      </c>
      <c r="M3734" s="9">
        <v>26574</v>
      </c>
      <c r="N3734" s="17" t="str">
        <f t="shared" si="363"/>
        <v>5_25-30</v>
      </c>
      <c r="O3734" s="17" t="str">
        <f t="shared" si="364"/>
        <v>2_20-30</v>
      </c>
      <c r="P3734" s="17" t="str">
        <f t="shared" si="365"/>
        <v>02_20-30</v>
      </c>
      <c r="Q3734" s="9" t="s">
        <v>1253</v>
      </c>
      <c r="R3734" s="9" t="s">
        <v>1137</v>
      </c>
      <c r="S3734" s="9">
        <f t="shared" si="361"/>
        <v>3002862</v>
      </c>
      <c r="T3734" s="9">
        <f t="shared" si="362"/>
        <v>40855</v>
      </c>
    </row>
    <row r="3735" spans="1:20" x14ac:dyDescent="0.25">
      <c r="A3735" s="9">
        <v>200</v>
      </c>
      <c r="B3735" s="9" t="s">
        <v>15</v>
      </c>
      <c r="C3735" s="9" t="s">
        <v>1040</v>
      </c>
      <c r="D3735" s="9" t="s">
        <v>228</v>
      </c>
      <c r="E3735" s="9" t="s">
        <v>223</v>
      </c>
      <c r="F3735" s="9" t="s">
        <v>5</v>
      </c>
      <c r="G3735" s="9" t="s">
        <v>76</v>
      </c>
      <c r="H3735" s="9" t="s">
        <v>2</v>
      </c>
      <c r="I3735" s="9">
        <v>14</v>
      </c>
      <c r="J3735" s="9" t="s">
        <v>8</v>
      </c>
      <c r="L3735" s="9" t="s">
        <v>46</v>
      </c>
      <c r="M3735" s="9">
        <v>29880</v>
      </c>
      <c r="N3735" s="17" t="str">
        <f t="shared" si="363"/>
        <v>5_25-30</v>
      </c>
      <c r="O3735" s="17" t="str">
        <f t="shared" si="364"/>
        <v>2_20-30</v>
      </c>
      <c r="P3735" s="17" t="str">
        <f t="shared" si="365"/>
        <v>02_20-30</v>
      </c>
      <c r="Q3735" s="9" t="s">
        <v>1253</v>
      </c>
      <c r="R3735" s="9" t="s">
        <v>1137</v>
      </c>
      <c r="S3735" s="9">
        <f t="shared" si="361"/>
        <v>5976000</v>
      </c>
      <c r="T3735" s="9">
        <f t="shared" si="362"/>
        <v>81306</v>
      </c>
    </row>
    <row r="3736" spans="1:20" x14ac:dyDescent="0.25">
      <c r="A3736" s="9">
        <v>408</v>
      </c>
      <c r="B3736" s="9" t="s">
        <v>15</v>
      </c>
      <c r="C3736" s="9" t="s">
        <v>1189</v>
      </c>
      <c r="D3736" s="9" t="s">
        <v>222</v>
      </c>
      <c r="E3736" s="9" t="s">
        <v>223</v>
      </c>
      <c r="F3736" s="9" t="s">
        <v>5</v>
      </c>
      <c r="G3736" s="9" t="s">
        <v>1190</v>
      </c>
      <c r="H3736" s="9" t="s">
        <v>1191</v>
      </c>
      <c r="I3736" s="9">
        <v>15</v>
      </c>
      <c r="J3736" s="9" t="s">
        <v>4</v>
      </c>
      <c r="L3736" s="9" t="s">
        <v>50</v>
      </c>
      <c r="M3736" s="9">
        <v>30000</v>
      </c>
      <c r="N3736" s="17" t="str">
        <f t="shared" si="363"/>
        <v>6_30-35</v>
      </c>
      <c r="O3736" s="17" t="str">
        <f t="shared" si="364"/>
        <v>3_30-40</v>
      </c>
      <c r="P3736" s="17" t="str">
        <f t="shared" si="365"/>
        <v>03_30-40</v>
      </c>
      <c r="Q3736" s="9" t="s">
        <v>1253</v>
      </c>
      <c r="R3736" s="9" t="s">
        <v>1137</v>
      </c>
      <c r="S3736" s="9">
        <f t="shared" si="361"/>
        <v>12240000</v>
      </c>
      <c r="T3736" s="9">
        <f t="shared" si="362"/>
        <v>166531</v>
      </c>
    </row>
    <row r="3737" spans="1:20" x14ac:dyDescent="0.25">
      <c r="A3737" s="9">
        <v>26</v>
      </c>
      <c r="B3737" s="9" t="s">
        <v>15</v>
      </c>
      <c r="C3737" s="9" t="s">
        <v>1192</v>
      </c>
      <c r="D3737" s="9" t="s">
        <v>229</v>
      </c>
      <c r="E3737" s="9" t="s">
        <v>223</v>
      </c>
      <c r="F3737" s="9" t="s">
        <v>5</v>
      </c>
      <c r="G3737" s="9" t="s">
        <v>54</v>
      </c>
      <c r="H3737" s="9" t="s">
        <v>2</v>
      </c>
      <c r="I3737" s="9">
        <v>11</v>
      </c>
      <c r="J3737" s="9" t="s">
        <v>4</v>
      </c>
      <c r="L3737" s="9" t="s">
        <v>47</v>
      </c>
      <c r="M3737" s="9">
        <v>25000</v>
      </c>
      <c r="N3737" s="17" t="str">
        <f t="shared" si="363"/>
        <v>5_25-30</v>
      </c>
      <c r="O3737" s="17" t="str">
        <f t="shared" si="364"/>
        <v>2_20-30</v>
      </c>
      <c r="P3737" s="17" t="str">
        <f t="shared" si="365"/>
        <v>02_20-30</v>
      </c>
      <c r="Q3737" s="9" t="s">
        <v>1253</v>
      </c>
      <c r="R3737" s="9" t="s">
        <v>1137</v>
      </c>
      <c r="S3737" s="9">
        <f t="shared" si="361"/>
        <v>650000</v>
      </c>
      <c r="T3737" s="9">
        <f t="shared" si="362"/>
        <v>8844</v>
      </c>
    </row>
    <row r="3738" spans="1:20" x14ac:dyDescent="0.25">
      <c r="A3738" s="9">
        <v>952</v>
      </c>
      <c r="B3738" s="9" t="s">
        <v>15</v>
      </c>
      <c r="C3738" s="9" t="s">
        <v>1193</v>
      </c>
      <c r="D3738" s="9" t="s">
        <v>228</v>
      </c>
      <c r="E3738" s="9" t="s">
        <v>223</v>
      </c>
      <c r="F3738" s="9" t="s">
        <v>5</v>
      </c>
      <c r="G3738" s="9" t="s">
        <v>851</v>
      </c>
      <c r="H3738" s="9" t="s">
        <v>2</v>
      </c>
      <c r="I3738" s="9">
        <v>14</v>
      </c>
      <c r="J3738" s="9" t="s">
        <v>4</v>
      </c>
      <c r="L3738" s="9" t="s">
        <v>46</v>
      </c>
      <c r="M3738" s="9">
        <v>31000</v>
      </c>
      <c r="N3738" s="17" t="str">
        <f t="shared" si="363"/>
        <v>6_30-35</v>
      </c>
      <c r="O3738" s="17" t="str">
        <f t="shared" si="364"/>
        <v>3_30-40</v>
      </c>
      <c r="P3738" s="17" t="str">
        <f t="shared" si="365"/>
        <v>03_30-40</v>
      </c>
      <c r="Q3738" s="9" t="s">
        <v>1253</v>
      </c>
      <c r="R3738" s="9" t="s">
        <v>1137</v>
      </c>
      <c r="S3738" s="9">
        <f t="shared" si="361"/>
        <v>29512000</v>
      </c>
      <c r="T3738" s="9">
        <f t="shared" si="362"/>
        <v>401524</v>
      </c>
    </row>
    <row r="3739" spans="1:20" x14ac:dyDescent="0.25">
      <c r="A3739" s="9">
        <v>112</v>
      </c>
      <c r="B3739" s="9" t="s">
        <v>15</v>
      </c>
      <c r="C3739" s="9" t="s">
        <v>1194</v>
      </c>
      <c r="D3739" s="9" t="s">
        <v>222</v>
      </c>
      <c r="E3739" s="9" t="s">
        <v>223</v>
      </c>
      <c r="F3739" s="9" t="s">
        <v>5</v>
      </c>
      <c r="G3739" s="9" t="s">
        <v>60</v>
      </c>
      <c r="H3739" s="9" t="s">
        <v>1195</v>
      </c>
      <c r="I3739" s="9">
        <v>17</v>
      </c>
      <c r="J3739" s="9" t="s">
        <v>6</v>
      </c>
      <c r="L3739" s="9" t="s">
        <v>50</v>
      </c>
      <c r="M3739" s="9">
        <v>32500</v>
      </c>
      <c r="N3739" s="17" t="str">
        <f t="shared" si="363"/>
        <v>6_30-35</v>
      </c>
      <c r="O3739" s="17" t="str">
        <f t="shared" si="364"/>
        <v>3_30-40</v>
      </c>
      <c r="P3739" s="17" t="str">
        <f t="shared" si="365"/>
        <v>03_30-40</v>
      </c>
      <c r="Q3739" s="9" t="s">
        <v>1253</v>
      </c>
      <c r="R3739" s="9" t="s">
        <v>1137</v>
      </c>
      <c r="S3739" s="9">
        <f t="shared" si="361"/>
        <v>3640000</v>
      </c>
      <c r="T3739" s="9">
        <f t="shared" si="362"/>
        <v>49524</v>
      </c>
    </row>
    <row r="3740" spans="1:20" x14ac:dyDescent="0.25">
      <c r="A3740" s="9">
        <v>6</v>
      </c>
      <c r="B3740" s="9" t="s">
        <v>15</v>
      </c>
      <c r="C3740" s="9" t="s">
        <v>744</v>
      </c>
      <c r="D3740" s="9" t="s">
        <v>228</v>
      </c>
      <c r="E3740" s="9" t="s">
        <v>223</v>
      </c>
      <c r="F3740" s="9" t="s">
        <v>1</v>
      </c>
      <c r="G3740" s="9" t="s">
        <v>97</v>
      </c>
      <c r="H3740" s="9" t="s">
        <v>2</v>
      </c>
      <c r="I3740" s="9">
        <v>14</v>
      </c>
      <c r="J3740" s="9" t="s">
        <v>8</v>
      </c>
      <c r="L3740" s="9" t="s">
        <v>50</v>
      </c>
      <c r="M3740" s="9">
        <v>40775</v>
      </c>
      <c r="N3740" s="17" t="str">
        <f t="shared" si="363"/>
        <v>8_40-45</v>
      </c>
      <c r="O3740" s="17" t="str">
        <f t="shared" si="364"/>
        <v>4_40-50</v>
      </c>
      <c r="P3740" s="17" t="str">
        <f t="shared" si="365"/>
        <v>04_40-50</v>
      </c>
      <c r="Q3740" s="9" t="s">
        <v>1253</v>
      </c>
      <c r="R3740" s="9" t="s">
        <v>1137</v>
      </c>
      <c r="S3740" s="9">
        <f t="shared" si="361"/>
        <v>244650</v>
      </c>
      <c r="T3740" s="9">
        <f t="shared" si="362"/>
        <v>3329</v>
      </c>
    </row>
    <row r="3741" spans="1:20" x14ac:dyDescent="0.25">
      <c r="A3741" s="9">
        <v>3267</v>
      </c>
      <c r="B3741" s="9" t="s">
        <v>15</v>
      </c>
      <c r="C3741" s="9" t="s">
        <v>931</v>
      </c>
      <c r="D3741" s="9" t="s">
        <v>228</v>
      </c>
      <c r="E3741" s="9" t="s">
        <v>223</v>
      </c>
      <c r="F3741" s="9" t="s">
        <v>5</v>
      </c>
      <c r="G3741" s="9" t="s">
        <v>182</v>
      </c>
      <c r="H3741" s="9" t="s">
        <v>2</v>
      </c>
      <c r="I3741" s="9">
        <v>14</v>
      </c>
      <c r="J3741" s="9" t="s">
        <v>8</v>
      </c>
      <c r="L3741" s="9" t="s">
        <v>50</v>
      </c>
      <c r="M3741" s="9">
        <v>46657</v>
      </c>
      <c r="N3741" s="17" t="str">
        <f t="shared" si="363"/>
        <v>9_45-50</v>
      </c>
      <c r="O3741" s="17" t="str">
        <f t="shared" si="364"/>
        <v>4_40-50</v>
      </c>
      <c r="P3741" s="17" t="str">
        <f t="shared" si="365"/>
        <v>04_40-50</v>
      </c>
      <c r="Q3741" s="9" t="s">
        <v>1253</v>
      </c>
      <c r="R3741" s="9" t="s">
        <v>1137</v>
      </c>
      <c r="S3741" s="9">
        <f t="shared" si="361"/>
        <v>152428419</v>
      </c>
      <c r="T3741" s="9">
        <f t="shared" si="362"/>
        <v>2073856</v>
      </c>
    </row>
    <row r="3742" spans="1:20" x14ac:dyDescent="0.25">
      <c r="A3742" s="9">
        <v>5384</v>
      </c>
      <c r="B3742" s="9" t="s">
        <v>15</v>
      </c>
      <c r="C3742" s="9" t="s">
        <v>932</v>
      </c>
      <c r="D3742" s="9" t="s">
        <v>228</v>
      </c>
      <c r="E3742" s="9" t="s">
        <v>223</v>
      </c>
      <c r="F3742" s="9" t="s">
        <v>5</v>
      </c>
      <c r="G3742" s="9" t="s">
        <v>518</v>
      </c>
      <c r="H3742" s="9" t="s">
        <v>2</v>
      </c>
      <c r="I3742" s="9">
        <v>14</v>
      </c>
      <c r="J3742" s="9" t="s">
        <v>8</v>
      </c>
      <c r="L3742" s="9" t="s">
        <v>50</v>
      </c>
      <c r="M3742" s="9">
        <v>46757</v>
      </c>
      <c r="N3742" s="17" t="str">
        <f t="shared" si="363"/>
        <v>9_45-50</v>
      </c>
      <c r="O3742" s="17" t="str">
        <f t="shared" si="364"/>
        <v>4_40-50</v>
      </c>
      <c r="P3742" s="17" t="str">
        <f t="shared" si="365"/>
        <v>04_40-50</v>
      </c>
      <c r="Q3742" s="9" t="s">
        <v>1253</v>
      </c>
      <c r="R3742" s="9" t="s">
        <v>1137</v>
      </c>
      <c r="S3742" s="9">
        <f t="shared" si="361"/>
        <v>251739688</v>
      </c>
      <c r="T3742" s="9">
        <f t="shared" si="362"/>
        <v>3425030</v>
      </c>
    </row>
    <row r="3743" spans="1:20" x14ac:dyDescent="0.25">
      <c r="A3743" s="9">
        <v>4293</v>
      </c>
      <c r="B3743" s="9" t="s">
        <v>15</v>
      </c>
      <c r="C3743" s="9" t="s">
        <v>933</v>
      </c>
      <c r="D3743" s="9" t="s">
        <v>224</v>
      </c>
      <c r="E3743" s="9" t="s">
        <v>223</v>
      </c>
      <c r="F3743" s="9" t="s">
        <v>1</v>
      </c>
      <c r="G3743" s="9" t="s">
        <v>97</v>
      </c>
      <c r="H3743" s="9" t="s">
        <v>2</v>
      </c>
      <c r="I3743" s="9">
        <v>15</v>
      </c>
      <c r="J3743" s="9" t="s">
        <v>8</v>
      </c>
      <c r="L3743" s="9" t="s">
        <v>50</v>
      </c>
      <c r="M3743" s="9">
        <v>32398</v>
      </c>
      <c r="N3743" s="17" t="str">
        <f t="shared" si="363"/>
        <v>6_30-35</v>
      </c>
      <c r="O3743" s="17" t="str">
        <f t="shared" si="364"/>
        <v>3_30-40</v>
      </c>
      <c r="P3743" s="17" t="str">
        <f t="shared" si="365"/>
        <v>03_30-40</v>
      </c>
      <c r="Q3743" s="9" t="s">
        <v>1253</v>
      </c>
      <c r="R3743" s="9" t="s">
        <v>1137</v>
      </c>
      <c r="S3743" s="9">
        <f t="shared" si="361"/>
        <v>139084614</v>
      </c>
      <c r="T3743" s="9">
        <f t="shared" si="362"/>
        <v>1892308</v>
      </c>
    </row>
    <row r="3744" spans="1:20" x14ac:dyDescent="0.25">
      <c r="A3744" s="9">
        <v>280</v>
      </c>
      <c r="B3744" s="9" t="s">
        <v>15</v>
      </c>
      <c r="C3744" s="9" t="s">
        <v>1104</v>
      </c>
      <c r="D3744" s="9" t="s">
        <v>224</v>
      </c>
      <c r="E3744" s="9" t="s">
        <v>223</v>
      </c>
      <c r="F3744" s="9" t="s">
        <v>1</v>
      </c>
      <c r="G3744" s="9" t="s">
        <v>823</v>
      </c>
      <c r="H3744" s="9" t="s">
        <v>2</v>
      </c>
      <c r="I3744" s="9">
        <v>15</v>
      </c>
      <c r="J3744" s="9" t="s">
        <v>8</v>
      </c>
      <c r="L3744" s="9" t="s">
        <v>50</v>
      </c>
      <c r="M3744" s="9">
        <v>60300</v>
      </c>
      <c r="N3744" s="17" t="str">
        <f t="shared" si="363"/>
        <v>12_60-65</v>
      </c>
      <c r="O3744" s="17" t="str">
        <f t="shared" si="364"/>
        <v>6_60-70</v>
      </c>
      <c r="P3744" s="17" t="str">
        <f t="shared" si="365"/>
        <v>06_60-70</v>
      </c>
      <c r="Q3744" s="9" t="s">
        <v>1253</v>
      </c>
      <c r="R3744" s="9" t="s">
        <v>1137</v>
      </c>
      <c r="S3744" s="9">
        <f t="shared" si="361"/>
        <v>16884000</v>
      </c>
      <c r="T3744" s="9">
        <f t="shared" si="362"/>
        <v>229714</v>
      </c>
    </row>
    <row r="3745" spans="1:20" x14ac:dyDescent="0.25">
      <c r="A3745" s="9">
        <v>128</v>
      </c>
      <c r="B3745" s="9" t="s">
        <v>15</v>
      </c>
      <c r="C3745" s="9" t="s">
        <v>420</v>
      </c>
      <c r="D3745" s="9" t="s">
        <v>224</v>
      </c>
      <c r="E3745" s="9" t="s">
        <v>223</v>
      </c>
      <c r="F3745" s="9" t="s">
        <v>1</v>
      </c>
      <c r="G3745" s="9" t="s">
        <v>303</v>
      </c>
      <c r="H3745" s="9" t="s">
        <v>2</v>
      </c>
      <c r="I3745" s="9">
        <v>15</v>
      </c>
      <c r="J3745" s="9" t="s">
        <v>8</v>
      </c>
      <c r="L3745" s="9" t="s">
        <v>50</v>
      </c>
      <c r="M3745" s="9">
        <v>43871</v>
      </c>
      <c r="N3745" s="17" t="str">
        <f t="shared" si="363"/>
        <v>8_40-45</v>
      </c>
      <c r="O3745" s="17" t="str">
        <f t="shared" si="364"/>
        <v>4_40-50</v>
      </c>
      <c r="P3745" s="17" t="str">
        <f t="shared" si="365"/>
        <v>04_40-50</v>
      </c>
      <c r="Q3745" s="9" t="s">
        <v>1253</v>
      </c>
      <c r="R3745" s="9" t="s">
        <v>1137</v>
      </c>
      <c r="S3745" s="9">
        <f t="shared" si="361"/>
        <v>5615488</v>
      </c>
      <c r="T3745" s="9">
        <f t="shared" si="362"/>
        <v>76401</v>
      </c>
    </row>
    <row r="3746" spans="1:20" x14ac:dyDescent="0.25">
      <c r="A3746" s="9">
        <v>319</v>
      </c>
      <c r="B3746" s="9" t="s">
        <v>15</v>
      </c>
      <c r="C3746" s="9" t="s">
        <v>745</v>
      </c>
      <c r="D3746" s="9" t="s">
        <v>224</v>
      </c>
      <c r="E3746" s="9" t="s">
        <v>223</v>
      </c>
      <c r="F3746" s="9" t="s">
        <v>5</v>
      </c>
      <c r="G3746" s="9" t="s">
        <v>76</v>
      </c>
      <c r="H3746" s="9" t="s">
        <v>2</v>
      </c>
      <c r="I3746" s="9">
        <v>15</v>
      </c>
      <c r="J3746" s="9" t="s">
        <v>8</v>
      </c>
      <c r="L3746" s="9" t="s">
        <v>46</v>
      </c>
      <c r="M3746" s="9">
        <v>28962</v>
      </c>
      <c r="N3746" s="17" t="str">
        <f t="shared" si="363"/>
        <v>5_25-30</v>
      </c>
      <c r="O3746" s="17" t="str">
        <f t="shared" si="364"/>
        <v>2_20-30</v>
      </c>
      <c r="P3746" s="17" t="str">
        <f t="shared" si="365"/>
        <v>02_20-30</v>
      </c>
      <c r="Q3746" s="9" t="s">
        <v>1253</v>
      </c>
      <c r="R3746" s="9" t="s">
        <v>1137</v>
      </c>
      <c r="S3746" s="9">
        <f t="shared" si="361"/>
        <v>9238878</v>
      </c>
      <c r="T3746" s="9">
        <f t="shared" si="362"/>
        <v>125699</v>
      </c>
    </row>
    <row r="3747" spans="1:20" x14ac:dyDescent="0.25">
      <c r="A3747" s="9">
        <v>63</v>
      </c>
      <c r="B3747" s="9" t="s">
        <v>15</v>
      </c>
      <c r="C3747" s="9" t="s">
        <v>375</v>
      </c>
      <c r="D3747" s="9" t="s">
        <v>224</v>
      </c>
      <c r="E3747" s="9" t="s">
        <v>223</v>
      </c>
      <c r="F3747" s="9" t="s">
        <v>5</v>
      </c>
      <c r="G3747" s="9" t="s">
        <v>182</v>
      </c>
      <c r="H3747" s="9" t="s">
        <v>2</v>
      </c>
      <c r="I3747" s="9">
        <v>15</v>
      </c>
      <c r="J3747" s="9" t="s">
        <v>8</v>
      </c>
      <c r="L3747" s="9" t="s">
        <v>50</v>
      </c>
      <c r="M3747" s="9">
        <v>43896</v>
      </c>
      <c r="N3747" s="17" t="str">
        <f t="shared" si="363"/>
        <v>8_40-45</v>
      </c>
      <c r="O3747" s="17" t="str">
        <f t="shared" si="364"/>
        <v>4_40-50</v>
      </c>
      <c r="P3747" s="17" t="str">
        <f t="shared" si="365"/>
        <v>04_40-50</v>
      </c>
      <c r="Q3747" s="9" t="s">
        <v>1253</v>
      </c>
      <c r="R3747" s="9" t="s">
        <v>1137</v>
      </c>
      <c r="S3747" s="9">
        <f t="shared" si="361"/>
        <v>2765448</v>
      </c>
      <c r="T3747" s="9">
        <f t="shared" si="362"/>
        <v>37625</v>
      </c>
    </row>
    <row r="3748" spans="1:20" x14ac:dyDescent="0.25">
      <c r="A3748" s="9">
        <v>683</v>
      </c>
      <c r="B3748" s="9" t="s">
        <v>15</v>
      </c>
      <c r="C3748" s="9" t="s">
        <v>1105</v>
      </c>
      <c r="D3748" s="9" t="s">
        <v>224</v>
      </c>
      <c r="E3748" s="9" t="s">
        <v>223</v>
      </c>
      <c r="F3748" s="9" t="s">
        <v>5</v>
      </c>
      <c r="G3748" s="9" t="s">
        <v>518</v>
      </c>
      <c r="H3748" s="9" t="s">
        <v>2</v>
      </c>
      <c r="I3748" s="9">
        <v>15</v>
      </c>
      <c r="J3748" s="9" t="s">
        <v>8</v>
      </c>
      <c r="L3748" s="9" t="s">
        <v>50</v>
      </c>
      <c r="M3748" s="9">
        <v>37664</v>
      </c>
      <c r="N3748" s="17" t="str">
        <f t="shared" si="363"/>
        <v>7_35-40</v>
      </c>
      <c r="O3748" s="17" t="str">
        <f t="shared" si="364"/>
        <v>3_30-40</v>
      </c>
      <c r="P3748" s="17" t="str">
        <f t="shared" si="365"/>
        <v>03_30-40</v>
      </c>
      <c r="Q3748" s="9" t="s">
        <v>1253</v>
      </c>
      <c r="R3748" s="9" t="s">
        <v>1137</v>
      </c>
      <c r="S3748" s="9">
        <f t="shared" si="361"/>
        <v>25724512</v>
      </c>
      <c r="T3748" s="9">
        <f t="shared" si="362"/>
        <v>349993</v>
      </c>
    </row>
    <row r="3749" spans="1:20" x14ac:dyDescent="0.25">
      <c r="A3749" s="9">
        <v>1801</v>
      </c>
      <c r="B3749" s="9" t="s">
        <v>15</v>
      </c>
      <c r="C3749" s="9" t="s">
        <v>338</v>
      </c>
      <c r="D3749" s="9" t="s">
        <v>224</v>
      </c>
      <c r="E3749" s="9" t="s">
        <v>223</v>
      </c>
      <c r="F3749" s="9" t="s">
        <v>1</v>
      </c>
      <c r="G3749" s="9" t="s">
        <v>97</v>
      </c>
      <c r="H3749" s="9" t="s">
        <v>2</v>
      </c>
      <c r="I3749" s="9">
        <v>17</v>
      </c>
      <c r="J3749" s="9" t="s">
        <v>6</v>
      </c>
      <c r="L3749" s="9" t="s">
        <v>50</v>
      </c>
      <c r="M3749" s="9">
        <v>40149</v>
      </c>
      <c r="N3749" s="17" t="str">
        <f t="shared" si="363"/>
        <v>8_40-45</v>
      </c>
      <c r="O3749" s="17" t="str">
        <f t="shared" si="364"/>
        <v>4_40-50</v>
      </c>
      <c r="P3749" s="17" t="str">
        <f t="shared" si="365"/>
        <v>04_40-50</v>
      </c>
      <c r="Q3749" s="9" t="s">
        <v>1253</v>
      </c>
      <c r="R3749" s="9" t="s">
        <v>1137</v>
      </c>
      <c r="S3749" s="9">
        <f t="shared" si="361"/>
        <v>72308349</v>
      </c>
      <c r="T3749" s="9">
        <f t="shared" si="362"/>
        <v>983787</v>
      </c>
    </row>
    <row r="3750" spans="1:20" x14ac:dyDescent="0.25">
      <c r="A3750" s="9">
        <v>608</v>
      </c>
      <c r="B3750" s="9" t="s">
        <v>15</v>
      </c>
      <c r="C3750" s="9" t="s">
        <v>1106</v>
      </c>
      <c r="D3750" s="9" t="s">
        <v>224</v>
      </c>
      <c r="E3750" s="9" t="s">
        <v>223</v>
      </c>
      <c r="F3750" s="9" t="s">
        <v>1</v>
      </c>
      <c r="G3750" s="9" t="s">
        <v>823</v>
      </c>
      <c r="H3750" s="9" t="s">
        <v>2</v>
      </c>
      <c r="I3750" s="9">
        <v>17</v>
      </c>
      <c r="J3750" s="9" t="s">
        <v>8</v>
      </c>
      <c r="L3750" s="9" t="s">
        <v>50</v>
      </c>
      <c r="M3750" s="9">
        <v>62243</v>
      </c>
      <c r="N3750" s="17" t="str">
        <f t="shared" si="363"/>
        <v>12_60-65</v>
      </c>
      <c r="O3750" s="17" t="str">
        <f t="shared" si="364"/>
        <v>6_60-70</v>
      </c>
      <c r="P3750" s="17" t="str">
        <f t="shared" si="365"/>
        <v>06_60-70</v>
      </c>
      <c r="Q3750" s="9" t="s">
        <v>1253</v>
      </c>
      <c r="R3750" s="9" t="s">
        <v>1137</v>
      </c>
      <c r="S3750" s="9">
        <f t="shared" si="361"/>
        <v>37843744</v>
      </c>
      <c r="T3750" s="9">
        <f t="shared" si="362"/>
        <v>514881</v>
      </c>
    </row>
    <row r="3751" spans="1:20" x14ac:dyDescent="0.25">
      <c r="A3751" s="9">
        <v>1702</v>
      </c>
      <c r="B3751" s="9" t="s">
        <v>15</v>
      </c>
      <c r="C3751" s="9" t="s">
        <v>1041</v>
      </c>
      <c r="D3751" s="9" t="s">
        <v>224</v>
      </c>
      <c r="E3751" s="9" t="s">
        <v>223</v>
      </c>
      <c r="F3751" s="9" t="s">
        <v>5</v>
      </c>
      <c r="G3751" s="9" t="s">
        <v>518</v>
      </c>
      <c r="H3751" s="9" t="s">
        <v>2</v>
      </c>
      <c r="I3751" s="9">
        <v>17</v>
      </c>
      <c r="J3751" s="9" t="s">
        <v>6</v>
      </c>
      <c r="L3751" s="9" t="s">
        <v>50</v>
      </c>
      <c r="M3751" s="9">
        <v>45373</v>
      </c>
      <c r="N3751" s="17" t="str">
        <f t="shared" si="363"/>
        <v>9_45-50</v>
      </c>
      <c r="O3751" s="17" t="str">
        <f t="shared" si="364"/>
        <v>4_40-50</v>
      </c>
      <c r="P3751" s="17" t="str">
        <f t="shared" si="365"/>
        <v>04_40-50</v>
      </c>
      <c r="Q3751" s="9" t="s">
        <v>1253</v>
      </c>
      <c r="R3751" s="9" t="s">
        <v>1137</v>
      </c>
      <c r="S3751" s="9">
        <f t="shared" si="361"/>
        <v>77224846</v>
      </c>
      <c r="T3751" s="9">
        <f t="shared" si="362"/>
        <v>1050678</v>
      </c>
    </row>
    <row r="3752" spans="1:20" x14ac:dyDescent="0.25">
      <c r="A3752" s="9">
        <v>75</v>
      </c>
      <c r="B3752" s="9" t="s">
        <v>15</v>
      </c>
      <c r="C3752" s="9" t="s">
        <v>1196</v>
      </c>
      <c r="D3752" s="9" t="s">
        <v>224</v>
      </c>
      <c r="E3752" s="9" t="s">
        <v>223</v>
      </c>
      <c r="F3752" s="9" t="s">
        <v>5</v>
      </c>
      <c r="G3752" s="9" t="s">
        <v>61</v>
      </c>
      <c r="H3752" s="9" t="s">
        <v>2</v>
      </c>
      <c r="I3752" s="9">
        <v>15</v>
      </c>
      <c r="J3752" s="9" t="s">
        <v>8</v>
      </c>
      <c r="L3752" s="9" t="s">
        <v>46</v>
      </c>
      <c r="M3752" s="9">
        <v>30000</v>
      </c>
      <c r="N3752" s="17" t="str">
        <f t="shared" si="363"/>
        <v>6_30-35</v>
      </c>
      <c r="O3752" s="17" t="str">
        <f t="shared" si="364"/>
        <v>3_30-40</v>
      </c>
      <c r="P3752" s="17" t="str">
        <f t="shared" si="365"/>
        <v>03_30-40</v>
      </c>
      <c r="Q3752" s="9" t="s">
        <v>1253</v>
      </c>
      <c r="R3752" s="9" t="s">
        <v>1137</v>
      </c>
      <c r="S3752" s="9">
        <f t="shared" si="361"/>
        <v>2250000</v>
      </c>
      <c r="T3752" s="9">
        <f t="shared" si="362"/>
        <v>30612</v>
      </c>
    </row>
    <row r="3753" spans="1:20" x14ac:dyDescent="0.25">
      <c r="A3753" s="9">
        <v>68</v>
      </c>
      <c r="B3753" s="9" t="s">
        <v>15</v>
      </c>
      <c r="C3753" s="9" t="s">
        <v>1197</v>
      </c>
      <c r="D3753" s="9" t="s">
        <v>224</v>
      </c>
      <c r="E3753" s="9" t="s">
        <v>223</v>
      </c>
      <c r="F3753" s="9" t="s">
        <v>1</v>
      </c>
      <c r="G3753" s="9" t="s">
        <v>756</v>
      </c>
      <c r="H3753" s="9" t="s">
        <v>2</v>
      </c>
      <c r="I3753" s="9">
        <v>17</v>
      </c>
      <c r="J3753" s="9" t="s">
        <v>4</v>
      </c>
      <c r="L3753" s="9" t="s">
        <v>50</v>
      </c>
      <c r="M3753" s="9">
        <v>40000</v>
      </c>
      <c r="N3753" s="17" t="str">
        <f t="shared" si="363"/>
        <v>8_40-45</v>
      </c>
      <c r="O3753" s="17" t="str">
        <f t="shared" si="364"/>
        <v>4_40-50</v>
      </c>
      <c r="P3753" s="17" t="str">
        <f t="shared" si="365"/>
        <v>04_40-50</v>
      </c>
      <c r="Q3753" s="9" t="s">
        <v>1253</v>
      </c>
      <c r="R3753" s="9" t="s">
        <v>1137</v>
      </c>
      <c r="S3753" s="9">
        <f t="shared" si="361"/>
        <v>2720000</v>
      </c>
      <c r="T3753" s="9">
        <f t="shared" si="362"/>
        <v>37007</v>
      </c>
    </row>
    <row r="3754" spans="1:20" x14ac:dyDescent="0.25">
      <c r="A3754" s="9">
        <v>50</v>
      </c>
      <c r="B3754" s="9" t="s">
        <v>15</v>
      </c>
      <c r="C3754" s="9" t="s">
        <v>85</v>
      </c>
      <c r="D3754" s="9" t="s">
        <v>224</v>
      </c>
      <c r="E3754" s="9" t="s">
        <v>223</v>
      </c>
      <c r="F3754" s="9" t="s">
        <v>1</v>
      </c>
      <c r="G3754" s="9" t="s">
        <v>71</v>
      </c>
      <c r="H3754" s="9" t="s">
        <v>2</v>
      </c>
      <c r="I3754" s="9">
        <v>15</v>
      </c>
      <c r="J3754" s="9" t="s">
        <v>8</v>
      </c>
      <c r="L3754" s="9" t="s">
        <v>50</v>
      </c>
      <c r="M3754" s="9">
        <v>39140</v>
      </c>
      <c r="N3754" s="17" t="str">
        <f t="shared" si="363"/>
        <v>7_35-40</v>
      </c>
      <c r="O3754" s="17" t="str">
        <f t="shared" si="364"/>
        <v>3_30-40</v>
      </c>
      <c r="P3754" s="17" t="str">
        <f t="shared" si="365"/>
        <v>03_30-40</v>
      </c>
      <c r="Q3754" s="9" t="s">
        <v>1253</v>
      </c>
      <c r="R3754" s="9" t="s">
        <v>1137</v>
      </c>
      <c r="S3754" s="9">
        <f t="shared" si="361"/>
        <v>1957000</v>
      </c>
      <c r="T3754" s="9">
        <f t="shared" si="362"/>
        <v>26626</v>
      </c>
    </row>
    <row r="3755" spans="1:20" x14ac:dyDescent="0.25">
      <c r="A3755" s="9">
        <v>751</v>
      </c>
      <c r="B3755" s="9" t="s">
        <v>15</v>
      </c>
      <c r="C3755" s="9" t="s">
        <v>1042</v>
      </c>
      <c r="D3755" s="9" t="s">
        <v>224</v>
      </c>
      <c r="E3755" s="9" t="s">
        <v>223</v>
      </c>
      <c r="F3755" s="9" t="s">
        <v>1</v>
      </c>
      <c r="G3755" s="9" t="s">
        <v>59</v>
      </c>
      <c r="H3755" s="9" t="s">
        <v>2</v>
      </c>
      <c r="I3755" s="9">
        <v>17</v>
      </c>
      <c r="J3755" s="9" t="s">
        <v>6</v>
      </c>
      <c r="L3755" s="9" t="s">
        <v>50</v>
      </c>
      <c r="M3755" s="9">
        <v>35000</v>
      </c>
      <c r="N3755" s="17" t="str">
        <f t="shared" si="363"/>
        <v>7_35-40</v>
      </c>
      <c r="O3755" s="17" t="str">
        <f t="shared" si="364"/>
        <v>3_30-40</v>
      </c>
      <c r="P3755" s="17" t="str">
        <f t="shared" si="365"/>
        <v>03_30-40</v>
      </c>
      <c r="Q3755" s="9" t="s">
        <v>1253</v>
      </c>
      <c r="R3755" s="9" t="s">
        <v>1137</v>
      </c>
      <c r="S3755" s="9">
        <f t="shared" si="361"/>
        <v>26285000</v>
      </c>
      <c r="T3755" s="9">
        <f t="shared" si="362"/>
        <v>357619</v>
      </c>
    </row>
    <row r="3756" spans="1:20" x14ac:dyDescent="0.25">
      <c r="A3756" s="9">
        <v>1</v>
      </c>
      <c r="B3756" s="9" t="s">
        <v>15</v>
      </c>
      <c r="C3756" s="9" t="s">
        <v>79</v>
      </c>
      <c r="D3756" s="9" t="s">
        <v>222</v>
      </c>
      <c r="E3756" s="9" t="s">
        <v>223</v>
      </c>
      <c r="F3756" s="9" t="s">
        <v>5</v>
      </c>
      <c r="G3756" s="9" t="s">
        <v>67</v>
      </c>
      <c r="H3756" s="9" t="s">
        <v>875</v>
      </c>
      <c r="I3756" s="9">
        <v>15</v>
      </c>
      <c r="J3756" s="9" t="s">
        <v>8</v>
      </c>
      <c r="L3756" s="9" t="s">
        <v>50</v>
      </c>
      <c r="M3756" s="9">
        <v>45265</v>
      </c>
      <c r="N3756" s="17" t="str">
        <f t="shared" si="363"/>
        <v>9_45-50</v>
      </c>
      <c r="O3756" s="17" t="str">
        <f t="shared" si="364"/>
        <v>4_40-50</v>
      </c>
      <c r="P3756" s="17" t="str">
        <f t="shared" si="365"/>
        <v>04_40-50</v>
      </c>
      <c r="Q3756" s="9" t="s">
        <v>1253</v>
      </c>
      <c r="R3756" s="9" t="s">
        <v>1137</v>
      </c>
      <c r="S3756" s="9">
        <f t="shared" si="361"/>
        <v>45265</v>
      </c>
      <c r="T3756" s="9">
        <f t="shared" si="362"/>
        <v>616</v>
      </c>
    </row>
    <row r="3757" spans="1:20" x14ac:dyDescent="0.25">
      <c r="A3757" s="9">
        <v>990</v>
      </c>
      <c r="B3757" s="9" t="s">
        <v>15</v>
      </c>
      <c r="C3757" s="9" t="s">
        <v>936</v>
      </c>
      <c r="D3757" s="9" t="s">
        <v>228</v>
      </c>
      <c r="E3757" s="9" t="s">
        <v>223</v>
      </c>
      <c r="F3757" s="9" t="s">
        <v>1</v>
      </c>
      <c r="G3757" s="9" t="s">
        <v>823</v>
      </c>
      <c r="H3757" s="9" t="s">
        <v>2</v>
      </c>
      <c r="I3757" s="9">
        <v>14</v>
      </c>
      <c r="J3757" s="9" t="s">
        <v>8</v>
      </c>
      <c r="L3757" s="9" t="s">
        <v>50</v>
      </c>
      <c r="M3757" s="9">
        <v>54927</v>
      </c>
      <c r="N3757" s="17" t="str">
        <f t="shared" si="363"/>
        <v>10_50-55</v>
      </c>
      <c r="O3757" s="17" t="str">
        <f t="shared" si="364"/>
        <v>5_50-60</v>
      </c>
      <c r="P3757" s="17" t="str">
        <f t="shared" si="365"/>
        <v>05_50-60</v>
      </c>
      <c r="Q3757" s="9" t="s">
        <v>1253</v>
      </c>
      <c r="R3757" s="9" t="s">
        <v>1137</v>
      </c>
      <c r="S3757" s="9">
        <f t="shared" si="361"/>
        <v>54377730</v>
      </c>
      <c r="T3757" s="9">
        <f t="shared" si="362"/>
        <v>739833</v>
      </c>
    </row>
    <row r="3758" spans="1:20" x14ac:dyDescent="0.25">
      <c r="A3758" s="9">
        <v>290</v>
      </c>
      <c r="B3758" s="9" t="s">
        <v>15</v>
      </c>
      <c r="C3758" s="9" t="s">
        <v>370</v>
      </c>
      <c r="D3758" s="9" t="s">
        <v>228</v>
      </c>
      <c r="E3758" s="9" t="s">
        <v>223</v>
      </c>
      <c r="F3758" s="9" t="s">
        <v>1</v>
      </c>
      <c r="G3758" s="9" t="s">
        <v>303</v>
      </c>
      <c r="H3758" s="9" t="s">
        <v>2</v>
      </c>
      <c r="I3758" s="9">
        <v>14</v>
      </c>
      <c r="J3758" s="9" t="s">
        <v>8</v>
      </c>
      <c r="L3758" s="9" t="s">
        <v>50</v>
      </c>
      <c r="M3758" s="9">
        <v>54875</v>
      </c>
      <c r="N3758" s="17" t="str">
        <f t="shared" si="363"/>
        <v>10_50-55</v>
      </c>
      <c r="O3758" s="17" t="str">
        <f t="shared" si="364"/>
        <v>5_50-60</v>
      </c>
      <c r="P3758" s="17" t="str">
        <f t="shared" si="365"/>
        <v>05_50-60</v>
      </c>
      <c r="Q3758" s="9" t="s">
        <v>1253</v>
      </c>
      <c r="R3758" s="9" t="s">
        <v>1137</v>
      </c>
      <c r="S3758" s="9">
        <f t="shared" si="361"/>
        <v>15913750</v>
      </c>
      <c r="T3758" s="9">
        <f t="shared" si="362"/>
        <v>216514</v>
      </c>
    </row>
    <row r="3759" spans="1:20" x14ac:dyDescent="0.25">
      <c r="A3759" s="9">
        <v>189</v>
      </c>
      <c r="B3759" s="9" t="s">
        <v>15</v>
      </c>
      <c r="C3759" s="9" t="s">
        <v>593</v>
      </c>
      <c r="D3759" s="9" t="s">
        <v>228</v>
      </c>
      <c r="E3759" s="9" t="s">
        <v>223</v>
      </c>
      <c r="F3759" s="9" t="s">
        <v>5</v>
      </c>
      <c r="G3759" s="9" t="s">
        <v>518</v>
      </c>
      <c r="H3759" s="9" t="s">
        <v>2</v>
      </c>
      <c r="I3759" s="9">
        <v>14</v>
      </c>
      <c r="J3759" s="9" t="s">
        <v>8</v>
      </c>
      <c r="L3759" s="9" t="s">
        <v>50</v>
      </c>
      <c r="M3759" s="9">
        <v>54974</v>
      </c>
      <c r="N3759" s="17" t="str">
        <f t="shared" si="363"/>
        <v>10_50-55</v>
      </c>
      <c r="O3759" s="17" t="str">
        <f t="shared" si="364"/>
        <v>5_50-60</v>
      </c>
      <c r="P3759" s="17" t="str">
        <f t="shared" si="365"/>
        <v>05_50-60</v>
      </c>
      <c r="Q3759" s="9" t="s">
        <v>1253</v>
      </c>
      <c r="R3759" s="9" t="s">
        <v>1137</v>
      </c>
      <c r="S3759" s="9">
        <f t="shared" si="361"/>
        <v>10390086</v>
      </c>
      <c r="T3759" s="9">
        <f t="shared" si="362"/>
        <v>141362</v>
      </c>
    </row>
    <row r="3760" spans="1:20" x14ac:dyDescent="0.25">
      <c r="A3760" s="9">
        <v>263</v>
      </c>
      <c r="B3760" s="9" t="s">
        <v>15</v>
      </c>
      <c r="C3760" s="9" t="s">
        <v>1198</v>
      </c>
      <c r="D3760" s="9" t="s">
        <v>224</v>
      </c>
      <c r="E3760" s="9" t="s">
        <v>223</v>
      </c>
      <c r="F3760" s="9" t="s">
        <v>1</v>
      </c>
      <c r="G3760" s="9" t="s">
        <v>823</v>
      </c>
      <c r="H3760" s="9" t="s">
        <v>2</v>
      </c>
      <c r="I3760" s="9">
        <v>15</v>
      </c>
      <c r="J3760" s="9" t="s">
        <v>8</v>
      </c>
      <c r="L3760" s="9" t="s">
        <v>50</v>
      </c>
      <c r="M3760" s="9">
        <v>55080</v>
      </c>
      <c r="N3760" s="17" t="str">
        <f t="shared" si="363"/>
        <v>11_55-60</v>
      </c>
      <c r="O3760" s="17" t="str">
        <f t="shared" si="364"/>
        <v>5_50-60</v>
      </c>
      <c r="P3760" s="17" t="str">
        <f t="shared" si="365"/>
        <v>05_50-60</v>
      </c>
      <c r="Q3760" s="9" t="s">
        <v>1253</v>
      </c>
      <c r="R3760" s="9" t="s">
        <v>1137</v>
      </c>
      <c r="S3760" s="9">
        <f t="shared" si="361"/>
        <v>14486040</v>
      </c>
      <c r="T3760" s="9">
        <f t="shared" si="362"/>
        <v>197089</v>
      </c>
    </row>
    <row r="3761" spans="1:20" x14ac:dyDescent="0.25">
      <c r="A3761" s="9">
        <v>191</v>
      </c>
      <c r="B3761" s="9" t="s">
        <v>15</v>
      </c>
      <c r="C3761" s="9" t="s">
        <v>376</v>
      </c>
      <c r="D3761" s="9" t="s">
        <v>224</v>
      </c>
      <c r="E3761" s="9" t="s">
        <v>223</v>
      </c>
      <c r="F3761" s="9" t="s">
        <v>1</v>
      </c>
      <c r="G3761" s="9" t="s">
        <v>303</v>
      </c>
      <c r="H3761" s="9" t="s">
        <v>2</v>
      </c>
      <c r="I3761" s="9">
        <v>15</v>
      </c>
      <c r="J3761" s="9" t="s">
        <v>8</v>
      </c>
      <c r="L3761" s="9" t="s">
        <v>50</v>
      </c>
      <c r="M3761" s="9">
        <v>60554</v>
      </c>
      <c r="N3761" s="17" t="str">
        <f t="shared" si="363"/>
        <v>12_60-65</v>
      </c>
      <c r="O3761" s="17" t="str">
        <f t="shared" si="364"/>
        <v>6_60-70</v>
      </c>
      <c r="P3761" s="17" t="str">
        <f t="shared" si="365"/>
        <v>06_60-70</v>
      </c>
      <c r="Q3761" s="9" t="s">
        <v>1253</v>
      </c>
      <c r="R3761" s="9" t="s">
        <v>1137</v>
      </c>
      <c r="S3761" s="9">
        <f t="shared" si="361"/>
        <v>11565814</v>
      </c>
      <c r="T3761" s="9">
        <f t="shared" si="362"/>
        <v>157358</v>
      </c>
    </row>
    <row r="3762" spans="1:20" x14ac:dyDescent="0.25">
      <c r="A3762" s="9">
        <v>37</v>
      </c>
      <c r="B3762" s="9" t="s">
        <v>15</v>
      </c>
      <c r="C3762" s="9" t="s">
        <v>594</v>
      </c>
      <c r="D3762" s="9" t="s">
        <v>224</v>
      </c>
      <c r="E3762" s="9" t="s">
        <v>223</v>
      </c>
      <c r="F3762" s="9" t="s">
        <v>5</v>
      </c>
      <c r="G3762" s="9" t="s">
        <v>518</v>
      </c>
      <c r="H3762" s="9" t="s">
        <v>2</v>
      </c>
      <c r="I3762" s="9">
        <v>15</v>
      </c>
      <c r="J3762" s="9" t="s">
        <v>8</v>
      </c>
      <c r="L3762" s="9" t="s">
        <v>50</v>
      </c>
      <c r="M3762" s="9">
        <v>53390</v>
      </c>
      <c r="N3762" s="17" t="str">
        <f t="shared" si="363"/>
        <v>10_50-55</v>
      </c>
      <c r="O3762" s="17" t="str">
        <f t="shared" si="364"/>
        <v>5_50-60</v>
      </c>
      <c r="P3762" s="17" t="str">
        <f t="shared" si="365"/>
        <v>05_50-60</v>
      </c>
      <c r="Q3762" s="9" t="s">
        <v>1253</v>
      </c>
      <c r="R3762" s="9" t="s">
        <v>1137</v>
      </c>
      <c r="S3762" s="9">
        <f t="shared" si="361"/>
        <v>1975430</v>
      </c>
      <c r="T3762" s="9">
        <f t="shared" si="362"/>
        <v>26877</v>
      </c>
    </row>
    <row r="3763" spans="1:20" x14ac:dyDescent="0.25">
      <c r="A3763" s="9">
        <v>206</v>
      </c>
      <c r="B3763" s="9" t="s">
        <v>15</v>
      </c>
      <c r="C3763" s="9" t="s">
        <v>1199</v>
      </c>
      <c r="D3763" s="9" t="s">
        <v>228</v>
      </c>
      <c r="E3763" s="9" t="s">
        <v>223</v>
      </c>
      <c r="F3763" s="9" t="s">
        <v>5</v>
      </c>
      <c r="G3763" s="9" t="s">
        <v>518</v>
      </c>
      <c r="H3763" s="9" t="s">
        <v>555</v>
      </c>
      <c r="I3763" s="9">
        <v>14</v>
      </c>
      <c r="J3763" s="9" t="s">
        <v>1200</v>
      </c>
      <c r="L3763" s="9" t="s">
        <v>50</v>
      </c>
      <c r="M3763" s="9">
        <v>80678</v>
      </c>
      <c r="N3763" s="17" t="str">
        <f t="shared" si="363"/>
        <v>16_80-85</v>
      </c>
      <c r="O3763" s="17" t="str">
        <f t="shared" si="364"/>
        <v>8_80-90</v>
      </c>
      <c r="P3763" s="17" t="str">
        <f t="shared" si="365"/>
        <v>08_80&gt;</v>
      </c>
      <c r="Q3763" s="9" t="s">
        <v>1253</v>
      </c>
      <c r="R3763" s="9" t="s">
        <v>1137</v>
      </c>
      <c r="S3763" s="9">
        <f t="shared" si="361"/>
        <v>16619668</v>
      </c>
      <c r="T3763" s="9">
        <f t="shared" si="362"/>
        <v>226118</v>
      </c>
    </row>
    <row r="3764" spans="1:20" x14ac:dyDescent="0.25">
      <c r="A3764" s="9">
        <v>219</v>
      </c>
      <c r="B3764" s="9" t="s">
        <v>15</v>
      </c>
      <c r="C3764" s="9" t="s">
        <v>1107</v>
      </c>
      <c r="D3764" s="9" t="s">
        <v>222</v>
      </c>
      <c r="E3764" s="9" t="s">
        <v>223</v>
      </c>
      <c r="F3764" s="9" t="s">
        <v>5</v>
      </c>
      <c r="G3764" s="9" t="s">
        <v>657</v>
      </c>
      <c r="H3764" s="9" t="s">
        <v>2</v>
      </c>
      <c r="I3764" s="9">
        <v>16</v>
      </c>
      <c r="J3764" s="9" t="s">
        <v>596</v>
      </c>
      <c r="L3764" s="9" t="s">
        <v>50</v>
      </c>
      <c r="M3764" s="9">
        <v>96300</v>
      </c>
      <c r="N3764" s="17" t="str">
        <f t="shared" si="363"/>
        <v>19_95-100</v>
      </c>
      <c r="O3764" s="17" t="str">
        <f t="shared" si="364"/>
        <v>9_90-100</v>
      </c>
      <c r="P3764" s="17" t="str">
        <f t="shared" si="365"/>
        <v>08_80&gt;</v>
      </c>
      <c r="Q3764" s="9" t="s">
        <v>1253</v>
      </c>
      <c r="R3764" s="9" t="s">
        <v>1137</v>
      </c>
      <c r="S3764" s="9">
        <f t="shared" si="361"/>
        <v>21089700</v>
      </c>
      <c r="T3764" s="9">
        <f t="shared" si="362"/>
        <v>286935</v>
      </c>
    </row>
    <row r="3765" spans="1:20" x14ac:dyDescent="0.25">
      <c r="A3765" s="9">
        <v>52</v>
      </c>
      <c r="B3765" s="9" t="s">
        <v>15</v>
      </c>
      <c r="C3765" s="9" t="s">
        <v>1108</v>
      </c>
      <c r="D3765" s="9" t="s">
        <v>222</v>
      </c>
      <c r="E3765" s="9" t="s">
        <v>223</v>
      </c>
      <c r="F3765" s="9" t="s">
        <v>5</v>
      </c>
      <c r="G3765" s="9" t="s">
        <v>657</v>
      </c>
      <c r="H3765" s="9" t="s">
        <v>563</v>
      </c>
      <c r="I3765" s="9">
        <v>16</v>
      </c>
      <c r="J3765" s="9" t="s">
        <v>596</v>
      </c>
      <c r="L3765" s="9" t="s">
        <v>50</v>
      </c>
      <c r="M3765" s="9">
        <v>119990</v>
      </c>
      <c r="N3765" s="17" t="str">
        <f t="shared" si="363"/>
        <v>23_115-120</v>
      </c>
      <c r="O3765" s="17" t="str">
        <f t="shared" si="364"/>
        <v>11_110-120</v>
      </c>
      <c r="P3765" s="17" t="str">
        <f t="shared" si="365"/>
        <v>08_80&gt;</v>
      </c>
      <c r="Q3765" s="9" t="s">
        <v>1253</v>
      </c>
      <c r="R3765" s="9" t="s">
        <v>1137</v>
      </c>
      <c r="S3765" s="9">
        <f t="shared" si="361"/>
        <v>6239480</v>
      </c>
      <c r="T3765" s="9">
        <f t="shared" si="362"/>
        <v>84891</v>
      </c>
    </row>
    <row r="3766" spans="1:20" x14ac:dyDescent="0.25">
      <c r="A3766" s="9">
        <v>90</v>
      </c>
      <c r="B3766" s="9" t="s">
        <v>15</v>
      </c>
      <c r="C3766" s="9" t="s">
        <v>1201</v>
      </c>
      <c r="D3766" s="9" t="s">
        <v>225</v>
      </c>
      <c r="E3766" s="9" t="s">
        <v>223</v>
      </c>
      <c r="F3766" s="9" t="s">
        <v>5</v>
      </c>
      <c r="G3766" s="9" t="s">
        <v>966</v>
      </c>
      <c r="H3766" s="9" t="s">
        <v>1202</v>
      </c>
      <c r="I3766" s="9">
        <v>15</v>
      </c>
      <c r="J3766" s="9" t="s">
        <v>8</v>
      </c>
      <c r="L3766" s="9" t="s">
        <v>50</v>
      </c>
      <c r="M3766" s="9">
        <v>45000</v>
      </c>
      <c r="N3766" s="17" t="str">
        <f t="shared" si="363"/>
        <v>9_45-50</v>
      </c>
      <c r="O3766" s="17" t="str">
        <f t="shared" si="364"/>
        <v>4_40-50</v>
      </c>
      <c r="P3766" s="17" t="str">
        <f t="shared" si="365"/>
        <v>04_40-50</v>
      </c>
      <c r="Q3766" s="9" t="s">
        <v>1253</v>
      </c>
      <c r="R3766" s="9" t="s">
        <v>1137</v>
      </c>
      <c r="S3766" s="9">
        <f t="shared" si="361"/>
        <v>4050000</v>
      </c>
      <c r="T3766" s="9">
        <f t="shared" si="362"/>
        <v>55102</v>
      </c>
    </row>
    <row r="3767" spans="1:20" x14ac:dyDescent="0.25">
      <c r="A3767" s="9">
        <v>15</v>
      </c>
      <c r="B3767" s="9" t="s">
        <v>15</v>
      </c>
      <c r="C3767" s="9" t="s">
        <v>748</v>
      </c>
      <c r="D3767" s="9" t="s">
        <v>225</v>
      </c>
      <c r="E3767" s="9" t="s">
        <v>223</v>
      </c>
      <c r="F3767" s="9" t="s">
        <v>5</v>
      </c>
      <c r="G3767" s="9" t="s">
        <v>350</v>
      </c>
      <c r="H3767" s="9" t="s">
        <v>112</v>
      </c>
      <c r="I3767" s="9">
        <v>15</v>
      </c>
      <c r="J3767" s="9" t="s">
        <v>8</v>
      </c>
      <c r="L3767" s="9" t="s">
        <v>50</v>
      </c>
      <c r="M3767" s="9">
        <v>97657</v>
      </c>
      <c r="N3767" s="17" t="str">
        <f t="shared" si="363"/>
        <v>19_95-100</v>
      </c>
      <c r="O3767" s="17" t="str">
        <f t="shared" si="364"/>
        <v>9_90-100</v>
      </c>
      <c r="P3767" s="17" t="str">
        <f t="shared" si="365"/>
        <v>08_80&gt;</v>
      </c>
      <c r="Q3767" s="9" t="s">
        <v>1253</v>
      </c>
      <c r="R3767" s="9" t="s">
        <v>1137</v>
      </c>
      <c r="S3767" s="9">
        <f t="shared" si="361"/>
        <v>1464855</v>
      </c>
      <c r="T3767" s="9">
        <f t="shared" si="362"/>
        <v>19930</v>
      </c>
    </row>
    <row r="3768" spans="1:20" x14ac:dyDescent="0.25">
      <c r="A3768" s="9">
        <v>515</v>
      </c>
      <c r="B3768" s="9" t="s">
        <v>15</v>
      </c>
      <c r="C3768" s="9" t="s">
        <v>749</v>
      </c>
      <c r="D3768" s="9" t="s">
        <v>229</v>
      </c>
      <c r="E3768" s="9" t="s">
        <v>223</v>
      </c>
      <c r="F3768" s="9" t="s">
        <v>1</v>
      </c>
      <c r="G3768" s="9" t="s">
        <v>97</v>
      </c>
      <c r="H3768" s="9" t="s">
        <v>2</v>
      </c>
      <c r="I3768" s="9">
        <v>11</v>
      </c>
      <c r="J3768" s="9" t="s">
        <v>4</v>
      </c>
      <c r="K3768" s="9" t="s">
        <v>7</v>
      </c>
      <c r="L3768" s="9" t="s">
        <v>50</v>
      </c>
      <c r="M3768" s="9">
        <v>24990</v>
      </c>
      <c r="N3768" s="17" t="str">
        <f t="shared" si="363"/>
        <v>4_20-25</v>
      </c>
      <c r="O3768" s="17" t="str">
        <f t="shared" si="364"/>
        <v>2_20-30</v>
      </c>
      <c r="P3768" s="17" t="str">
        <f t="shared" si="365"/>
        <v>02_20-30</v>
      </c>
      <c r="Q3768" s="9" t="s">
        <v>1253</v>
      </c>
      <c r="R3768" s="9" t="s">
        <v>1137</v>
      </c>
      <c r="S3768" s="9">
        <f t="shared" si="361"/>
        <v>12869850</v>
      </c>
      <c r="T3768" s="9">
        <f t="shared" si="362"/>
        <v>175100</v>
      </c>
    </row>
    <row r="3769" spans="1:20" x14ac:dyDescent="0.25">
      <c r="A3769" s="9">
        <v>117</v>
      </c>
      <c r="B3769" s="9" t="s">
        <v>15</v>
      </c>
      <c r="C3769" s="9" t="s">
        <v>1203</v>
      </c>
      <c r="D3769" s="9" t="s">
        <v>229</v>
      </c>
      <c r="E3769" s="9" t="s">
        <v>223</v>
      </c>
      <c r="F3769" s="9" t="s">
        <v>5</v>
      </c>
      <c r="G3769" s="9" t="s">
        <v>76</v>
      </c>
      <c r="H3769" s="9" t="s">
        <v>2</v>
      </c>
      <c r="I3769" s="9">
        <v>11</v>
      </c>
      <c r="J3769" s="9" t="s">
        <v>4</v>
      </c>
      <c r="K3769" s="9" t="s">
        <v>7</v>
      </c>
      <c r="L3769" s="9" t="s">
        <v>46</v>
      </c>
      <c r="M3769" s="9">
        <v>24990</v>
      </c>
      <c r="N3769" s="17" t="str">
        <f t="shared" si="363"/>
        <v>4_20-25</v>
      </c>
      <c r="O3769" s="17" t="str">
        <f t="shared" si="364"/>
        <v>2_20-30</v>
      </c>
      <c r="P3769" s="17" t="str">
        <f t="shared" si="365"/>
        <v>02_20-30</v>
      </c>
      <c r="Q3769" s="9" t="s">
        <v>1253</v>
      </c>
      <c r="R3769" s="9" t="s">
        <v>1137</v>
      </c>
      <c r="S3769" s="9">
        <f t="shared" si="361"/>
        <v>2923830</v>
      </c>
      <c r="T3769" s="9">
        <f t="shared" si="362"/>
        <v>39780</v>
      </c>
    </row>
    <row r="3770" spans="1:20" x14ac:dyDescent="0.25">
      <c r="A3770" s="9">
        <v>37</v>
      </c>
      <c r="B3770" s="9" t="s">
        <v>15</v>
      </c>
      <c r="C3770" s="9" t="s">
        <v>1204</v>
      </c>
      <c r="D3770" s="9" t="s">
        <v>224</v>
      </c>
      <c r="E3770" s="9" t="s">
        <v>223</v>
      </c>
      <c r="F3770" s="9" t="s">
        <v>5</v>
      </c>
      <c r="G3770" s="9" t="s">
        <v>182</v>
      </c>
      <c r="H3770" s="9" t="s">
        <v>2</v>
      </c>
      <c r="I3770" s="9">
        <v>15</v>
      </c>
      <c r="J3770" s="9" t="s">
        <v>8</v>
      </c>
      <c r="K3770" s="9" t="s">
        <v>7</v>
      </c>
      <c r="L3770" s="9" t="s">
        <v>50</v>
      </c>
      <c r="M3770" s="9">
        <v>64990</v>
      </c>
      <c r="N3770" s="17" t="str">
        <f t="shared" si="363"/>
        <v>12_60-65</v>
      </c>
      <c r="O3770" s="17" t="str">
        <f t="shared" si="364"/>
        <v>6_60-70</v>
      </c>
      <c r="P3770" s="17" t="str">
        <f t="shared" si="365"/>
        <v>06_60-70</v>
      </c>
      <c r="Q3770" s="9" t="s">
        <v>1253</v>
      </c>
      <c r="R3770" s="9" t="s">
        <v>1137</v>
      </c>
      <c r="S3770" s="9">
        <f t="shared" si="361"/>
        <v>2404630</v>
      </c>
      <c r="T3770" s="9">
        <f t="shared" si="362"/>
        <v>32716</v>
      </c>
    </row>
    <row r="3771" spans="1:20" x14ac:dyDescent="0.25">
      <c r="A3771" s="9">
        <v>1083</v>
      </c>
      <c r="B3771" s="9" t="s">
        <v>15</v>
      </c>
      <c r="C3771" s="9" t="s">
        <v>464</v>
      </c>
      <c r="D3771" s="9" t="s">
        <v>225</v>
      </c>
      <c r="E3771" s="9" t="s">
        <v>223</v>
      </c>
      <c r="F3771" s="9" t="s">
        <v>1</v>
      </c>
      <c r="G3771" s="9" t="s">
        <v>1000</v>
      </c>
      <c r="H3771" s="9" t="s">
        <v>1044</v>
      </c>
      <c r="I3771" s="9">
        <v>15</v>
      </c>
      <c r="J3771" s="9" t="s">
        <v>8</v>
      </c>
      <c r="L3771" s="9" t="s">
        <v>50</v>
      </c>
      <c r="M3771" s="9">
        <v>66818</v>
      </c>
      <c r="N3771" s="17" t="str">
        <f t="shared" si="363"/>
        <v>13_65-70</v>
      </c>
      <c r="O3771" s="17" t="str">
        <f t="shared" si="364"/>
        <v>6_60-70</v>
      </c>
      <c r="P3771" s="17" t="str">
        <f t="shared" si="365"/>
        <v>06_60-70</v>
      </c>
      <c r="Q3771" s="9" t="s">
        <v>1253</v>
      </c>
      <c r="R3771" s="9" t="s">
        <v>1137</v>
      </c>
      <c r="S3771" s="9">
        <f t="shared" si="361"/>
        <v>72363894</v>
      </c>
      <c r="T3771" s="9">
        <f t="shared" si="362"/>
        <v>984543</v>
      </c>
    </row>
    <row r="3772" spans="1:20" x14ac:dyDescent="0.25">
      <c r="A3772" s="9">
        <v>5121</v>
      </c>
      <c r="B3772" s="9" t="s">
        <v>15</v>
      </c>
      <c r="C3772" s="9" t="s">
        <v>421</v>
      </c>
      <c r="D3772" s="9" t="s">
        <v>225</v>
      </c>
      <c r="E3772" s="9" t="s">
        <v>223</v>
      </c>
      <c r="F3772" s="9" t="s">
        <v>5</v>
      </c>
      <c r="G3772" s="9" t="s">
        <v>350</v>
      </c>
      <c r="H3772" s="9" t="s">
        <v>1044</v>
      </c>
      <c r="I3772" s="9">
        <v>15</v>
      </c>
      <c r="J3772" s="9" t="s">
        <v>8</v>
      </c>
      <c r="L3772" s="9" t="s">
        <v>50</v>
      </c>
      <c r="M3772" s="9">
        <v>71307</v>
      </c>
      <c r="N3772" s="17" t="str">
        <f t="shared" si="363"/>
        <v>14_70-75</v>
      </c>
      <c r="O3772" s="17" t="str">
        <f t="shared" si="364"/>
        <v>7_70-80</v>
      </c>
      <c r="P3772" s="17" t="str">
        <f t="shared" si="365"/>
        <v>07_70-80</v>
      </c>
      <c r="Q3772" s="9" t="s">
        <v>1253</v>
      </c>
      <c r="R3772" s="9" t="s">
        <v>1137</v>
      </c>
      <c r="S3772" s="9">
        <f t="shared" si="361"/>
        <v>365163147</v>
      </c>
      <c r="T3772" s="9">
        <f t="shared" si="362"/>
        <v>4968206</v>
      </c>
    </row>
    <row r="3773" spans="1:20" x14ac:dyDescent="0.25">
      <c r="A3773" s="9">
        <v>4</v>
      </c>
      <c r="B3773" s="9" t="s">
        <v>15</v>
      </c>
      <c r="C3773" s="9" t="s">
        <v>314</v>
      </c>
      <c r="D3773" s="9" t="s">
        <v>224</v>
      </c>
      <c r="E3773" s="9" t="s">
        <v>223</v>
      </c>
      <c r="F3773" s="9" t="s">
        <v>5</v>
      </c>
      <c r="G3773" s="9" t="s">
        <v>169</v>
      </c>
      <c r="H3773" s="9" t="s">
        <v>2</v>
      </c>
      <c r="I3773" s="9">
        <v>15</v>
      </c>
      <c r="J3773" s="9" t="s">
        <v>8</v>
      </c>
      <c r="L3773" s="9" t="s">
        <v>50</v>
      </c>
      <c r="M3773" s="9">
        <v>28217</v>
      </c>
      <c r="N3773" s="17" t="str">
        <f t="shared" si="363"/>
        <v>5_25-30</v>
      </c>
      <c r="O3773" s="17" t="str">
        <f t="shared" si="364"/>
        <v>2_20-30</v>
      </c>
      <c r="P3773" s="17" t="str">
        <f t="shared" si="365"/>
        <v>02_20-30</v>
      </c>
      <c r="Q3773" s="9" t="s">
        <v>1253</v>
      </c>
      <c r="R3773" s="9" t="s">
        <v>1137</v>
      </c>
      <c r="S3773" s="9">
        <f t="shared" si="361"/>
        <v>112868</v>
      </c>
      <c r="T3773" s="9">
        <f t="shared" si="362"/>
        <v>1536</v>
      </c>
    </row>
    <row r="3774" spans="1:20" x14ac:dyDescent="0.25">
      <c r="A3774" s="9">
        <v>9</v>
      </c>
      <c r="B3774" s="9" t="s">
        <v>15</v>
      </c>
      <c r="C3774" s="9" t="s">
        <v>1109</v>
      </c>
      <c r="D3774" s="9" t="s">
        <v>224</v>
      </c>
      <c r="E3774" s="9" t="s">
        <v>223</v>
      </c>
      <c r="F3774" s="9" t="s">
        <v>5</v>
      </c>
      <c r="G3774" s="9" t="s">
        <v>518</v>
      </c>
      <c r="H3774" s="9" t="s">
        <v>2</v>
      </c>
      <c r="I3774" s="9">
        <v>15</v>
      </c>
      <c r="J3774" s="9" t="s">
        <v>8</v>
      </c>
      <c r="L3774" s="9" t="s">
        <v>50</v>
      </c>
      <c r="M3774" s="9">
        <v>63095</v>
      </c>
      <c r="N3774" s="17" t="str">
        <f t="shared" si="363"/>
        <v>12_60-65</v>
      </c>
      <c r="O3774" s="17" t="str">
        <f t="shared" si="364"/>
        <v>6_60-70</v>
      </c>
      <c r="P3774" s="17" t="str">
        <f t="shared" si="365"/>
        <v>06_60-70</v>
      </c>
      <c r="Q3774" s="9" t="s">
        <v>1253</v>
      </c>
      <c r="R3774" s="9" t="s">
        <v>1137</v>
      </c>
      <c r="S3774" s="9">
        <f t="shared" si="361"/>
        <v>567855</v>
      </c>
      <c r="T3774" s="9">
        <f t="shared" si="362"/>
        <v>7726</v>
      </c>
    </row>
    <row r="3775" spans="1:20" x14ac:dyDescent="0.25">
      <c r="A3775" s="9">
        <v>2606</v>
      </c>
      <c r="B3775" s="9" t="s">
        <v>15</v>
      </c>
      <c r="C3775" s="9" t="s">
        <v>120</v>
      </c>
      <c r="D3775" s="9" t="s">
        <v>224</v>
      </c>
      <c r="E3775" s="9" t="s">
        <v>223</v>
      </c>
      <c r="F3775" s="9" t="s">
        <v>1</v>
      </c>
      <c r="G3775" s="9" t="s">
        <v>97</v>
      </c>
      <c r="H3775" s="9" t="s">
        <v>2</v>
      </c>
      <c r="I3775" s="9">
        <v>15</v>
      </c>
      <c r="J3775" s="9" t="s">
        <v>8</v>
      </c>
      <c r="L3775" s="9" t="s">
        <v>50</v>
      </c>
      <c r="M3775" s="9">
        <v>36221</v>
      </c>
      <c r="N3775" s="17" t="str">
        <f t="shared" si="363"/>
        <v>7_35-40</v>
      </c>
      <c r="O3775" s="17" t="str">
        <f t="shared" si="364"/>
        <v>3_30-40</v>
      </c>
      <c r="P3775" s="17" t="str">
        <f t="shared" si="365"/>
        <v>03_30-40</v>
      </c>
      <c r="Q3775" s="9" t="s">
        <v>1253</v>
      </c>
      <c r="R3775" s="9" t="s">
        <v>1137</v>
      </c>
      <c r="S3775" s="9">
        <f t="shared" si="361"/>
        <v>94391926</v>
      </c>
      <c r="T3775" s="9">
        <f t="shared" si="362"/>
        <v>1284244</v>
      </c>
    </row>
    <row r="3776" spans="1:20" x14ac:dyDescent="0.25">
      <c r="A3776" s="9">
        <v>20</v>
      </c>
      <c r="B3776" s="9" t="s">
        <v>15</v>
      </c>
      <c r="C3776" s="9" t="s">
        <v>167</v>
      </c>
      <c r="D3776" s="9" t="s">
        <v>224</v>
      </c>
      <c r="E3776" s="9" t="s">
        <v>223</v>
      </c>
      <c r="F3776" s="9" t="s">
        <v>1</v>
      </c>
      <c r="G3776" s="9" t="s">
        <v>97</v>
      </c>
      <c r="H3776" s="9" t="s">
        <v>2</v>
      </c>
      <c r="I3776" s="9">
        <v>17</v>
      </c>
      <c r="J3776" s="9" t="s">
        <v>8</v>
      </c>
      <c r="L3776" s="9" t="s">
        <v>50</v>
      </c>
      <c r="M3776" s="9">
        <v>59639</v>
      </c>
      <c r="N3776" s="17" t="str">
        <f t="shared" si="363"/>
        <v>11_55-60</v>
      </c>
      <c r="O3776" s="17" t="str">
        <f t="shared" si="364"/>
        <v>5_50-60</v>
      </c>
      <c r="P3776" s="17" t="str">
        <f t="shared" si="365"/>
        <v>05_50-60</v>
      </c>
      <c r="Q3776" s="9" t="s">
        <v>1253</v>
      </c>
      <c r="R3776" s="9" t="s">
        <v>1137</v>
      </c>
      <c r="S3776" s="9">
        <f t="shared" si="361"/>
        <v>1192780</v>
      </c>
      <c r="T3776" s="9">
        <f t="shared" si="362"/>
        <v>16228</v>
      </c>
    </row>
    <row r="3777" spans="1:20" x14ac:dyDescent="0.25">
      <c r="A3777" s="9">
        <v>655</v>
      </c>
      <c r="B3777" s="9" t="s">
        <v>15</v>
      </c>
      <c r="C3777" s="9" t="s">
        <v>117</v>
      </c>
      <c r="D3777" s="9" t="s">
        <v>225</v>
      </c>
      <c r="E3777" s="9" t="s">
        <v>223</v>
      </c>
      <c r="F3777" s="9" t="s">
        <v>5</v>
      </c>
      <c r="G3777" s="9" t="s">
        <v>75</v>
      </c>
      <c r="H3777" s="9" t="s">
        <v>116</v>
      </c>
      <c r="I3777" s="9">
        <v>17</v>
      </c>
      <c r="J3777" s="9" t="s">
        <v>8</v>
      </c>
      <c r="L3777" s="9" t="s">
        <v>50</v>
      </c>
      <c r="M3777" s="9">
        <v>67201</v>
      </c>
      <c r="N3777" s="17" t="str">
        <f t="shared" si="363"/>
        <v>13_65-70</v>
      </c>
      <c r="O3777" s="17" t="str">
        <f t="shared" si="364"/>
        <v>6_60-70</v>
      </c>
      <c r="P3777" s="17" t="str">
        <f t="shared" si="365"/>
        <v>06_60-70</v>
      </c>
      <c r="Q3777" s="9" t="s">
        <v>1253</v>
      </c>
      <c r="R3777" s="9" t="s">
        <v>1137</v>
      </c>
      <c r="S3777" s="9">
        <f t="shared" si="361"/>
        <v>44016655</v>
      </c>
      <c r="T3777" s="9">
        <f t="shared" si="362"/>
        <v>598866</v>
      </c>
    </row>
    <row r="3778" spans="1:20" x14ac:dyDescent="0.25">
      <c r="A3778" s="9">
        <v>8843</v>
      </c>
      <c r="B3778" s="9" t="s">
        <v>15</v>
      </c>
      <c r="C3778" s="9" t="s">
        <v>750</v>
      </c>
      <c r="D3778" s="9" t="s">
        <v>224</v>
      </c>
      <c r="E3778" s="9" t="s">
        <v>223</v>
      </c>
      <c r="F3778" s="9" t="s">
        <v>1</v>
      </c>
      <c r="G3778" s="9" t="s">
        <v>97</v>
      </c>
      <c r="H3778" s="9" t="s">
        <v>2</v>
      </c>
      <c r="I3778" s="9">
        <v>15</v>
      </c>
      <c r="J3778" s="9" t="s">
        <v>8</v>
      </c>
      <c r="L3778" s="9" t="s">
        <v>50</v>
      </c>
      <c r="M3778" s="9">
        <v>34857</v>
      </c>
      <c r="N3778" s="17" t="str">
        <f t="shared" si="363"/>
        <v>6_30-35</v>
      </c>
      <c r="O3778" s="17" t="str">
        <f t="shared" si="364"/>
        <v>3_30-40</v>
      </c>
      <c r="P3778" s="17" t="str">
        <f t="shared" si="365"/>
        <v>03_30-40</v>
      </c>
      <c r="Q3778" s="9" t="s">
        <v>1253</v>
      </c>
      <c r="R3778" s="9" t="s">
        <v>1137</v>
      </c>
      <c r="S3778" s="9">
        <f t="shared" si="361"/>
        <v>308240451</v>
      </c>
      <c r="T3778" s="9">
        <f t="shared" si="362"/>
        <v>4193748</v>
      </c>
    </row>
    <row r="3779" spans="1:20" x14ac:dyDescent="0.25">
      <c r="A3779" s="9">
        <v>15</v>
      </c>
      <c r="B3779" s="9" t="s">
        <v>15</v>
      </c>
      <c r="C3779" s="9" t="s">
        <v>142</v>
      </c>
      <c r="D3779" s="9" t="s">
        <v>224</v>
      </c>
      <c r="E3779" s="9" t="s">
        <v>223</v>
      </c>
      <c r="F3779" s="9" t="s">
        <v>1</v>
      </c>
      <c r="G3779" s="9" t="s">
        <v>59</v>
      </c>
      <c r="H3779" s="9" t="s">
        <v>2</v>
      </c>
      <c r="I3779" s="9">
        <v>15</v>
      </c>
      <c r="J3779" s="9" t="s">
        <v>8</v>
      </c>
      <c r="L3779" s="9" t="s">
        <v>50</v>
      </c>
      <c r="M3779" s="9">
        <v>30990</v>
      </c>
      <c r="N3779" s="17" t="str">
        <f t="shared" si="363"/>
        <v>6_30-35</v>
      </c>
      <c r="O3779" s="17" t="str">
        <f t="shared" si="364"/>
        <v>3_30-40</v>
      </c>
      <c r="P3779" s="17" t="str">
        <f t="shared" si="365"/>
        <v>03_30-40</v>
      </c>
      <c r="Q3779" s="9" t="s">
        <v>1253</v>
      </c>
      <c r="R3779" s="9" t="s">
        <v>1137</v>
      </c>
      <c r="S3779" s="9">
        <f t="shared" ref="S3779:S3842" si="366">M3779*A3779</f>
        <v>464850</v>
      </c>
      <c r="T3779" s="9">
        <f t="shared" si="362"/>
        <v>6324</v>
      </c>
    </row>
    <row r="3780" spans="1:20" x14ac:dyDescent="0.25">
      <c r="A3780" s="9">
        <v>108</v>
      </c>
      <c r="B3780" s="9" t="s">
        <v>15</v>
      </c>
      <c r="C3780" s="9" t="s">
        <v>432</v>
      </c>
      <c r="D3780" s="9" t="s">
        <v>224</v>
      </c>
      <c r="E3780" s="9" t="s">
        <v>223</v>
      </c>
      <c r="F3780" s="9" t="s">
        <v>5</v>
      </c>
      <c r="G3780" s="9" t="s">
        <v>182</v>
      </c>
      <c r="H3780" s="9" t="s">
        <v>2</v>
      </c>
      <c r="I3780" s="9">
        <v>15</v>
      </c>
      <c r="J3780" s="9" t="s">
        <v>8</v>
      </c>
      <c r="L3780" s="9" t="s">
        <v>50</v>
      </c>
      <c r="M3780" s="9">
        <v>35932</v>
      </c>
      <c r="N3780" s="17" t="str">
        <f t="shared" si="363"/>
        <v>7_35-40</v>
      </c>
      <c r="O3780" s="17" t="str">
        <f t="shared" si="364"/>
        <v>3_30-40</v>
      </c>
      <c r="P3780" s="17" t="str">
        <f t="shared" si="365"/>
        <v>03_30-40</v>
      </c>
      <c r="Q3780" s="9" t="s">
        <v>1253</v>
      </c>
      <c r="R3780" s="9" t="s">
        <v>1137</v>
      </c>
      <c r="S3780" s="9">
        <f t="shared" si="366"/>
        <v>3880656</v>
      </c>
      <c r="T3780" s="9">
        <f t="shared" ref="T3780:T3843" si="367">ROUND(S3780/73.5,0)</f>
        <v>52798</v>
      </c>
    </row>
    <row r="3781" spans="1:20" x14ac:dyDescent="0.25">
      <c r="A3781" s="9">
        <v>26</v>
      </c>
      <c r="B3781" s="9" t="s">
        <v>15</v>
      </c>
      <c r="C3781" s="9" t="s">
        <v>1205</v>
      </c>
      <c r="D3781" s="9" t="s">
        <v>225</v>
      </c>
      <c r="E3781" s="9" t="s">
        <v>223</v>
      </c>
      <c r="F3781" s="9" t="s">
        <v>5</v>
      </c>
      <c r="G3781" s="9" t="s">
        <v>966</v>
      </c>
      <c r="H3781" s="9" t="s">
        <v>1206</v>
      </c>
      <c r="I3781" s="9">
        <v>17</v>
      </c>
      <c r="J3781" s="9" t="s">
        <v>8</v>
      </c>
      <c r="L3781" s="9" t="s">
        <v>50</v>
      </c>
      <c r="M3781" s="9">
        <v>65000</v>
      </c>
      <c r="N3781" s="17" t="str">
        <f t="shared" si="363"/>
        <v>13_65-70</v>
      </c>
      <c r="O3781" s="17" t="str">
        <f t="shared" si="364"/>
        <v>6_60-70</v>
      </c>
      <c r="P3781" s="17" t="str">
        <f t="shared" si="365"/>
        <v>06_60-70</v>
      </c>
      <c r="Q3781" s="9" t="s">
        <v>1253</v>
      </c>
      <c r="R3781" s="9" t="s">
        <v>1137</v>
      </c>
      <c r="S3781" s="9">
        <f t="shared" si="366"/>
        <v>1690000</v>
      </c>
      <c r="T3781" s="9">
        <f t="shared" si="367"/>
        <v>22993</v>
      </c>
    </row>
    <row r="3782" spans="1:20" x14ac:dyDescent="0.25">
      <c r="A3782" s="9">
        <v>11</v>
      </c>
      <c r="B3782" s="9" t="s">
        <v>15</v>
      </c>
      <c r="C3782" s="9" t="s">
        <v>1207</v>
      </c>
      <c r="D3782" s="9" t="s">
        <v>225</v>
      </c>
      <c r="E3782" s="9" t="s">
        <v>223</v>
      </c>
      <c r="F3782" s="9" t="s">
        <v>1</v>
      </c>
      <c r="G3782" s="9" t="s">
        <v>661</v>
      </c>
      <c r="H3782" s="9" t="s">
        <v>1054</v>
      </c>
      <c r="I3782" s="9">
        <v>15</v>
      </c>
      <c r="J3782" s="9" t="s">
        <v>8</v>
      </c>
      <c r="L3782" s="9" t="s">
        <v>50</v>
      </c>
      <c r="M3782" s="9">
        <v>105526</v>
      </c>
      <c r="N3782" s="17" t="str">
        <f t="shared" si="363"/>
        <v>21_105-110</v>
      </c>
      <c r="O3782" s="17" t="str">
        <f t="shared" si="364"/>
        <v>10_100-110</v>
      </c>
      <c r="P3782" s="17" t="str">
        <f t="shared" si="365"/>
        <v>08_80&gt;</v>
      </c>
      <c r="Q3782" s="9" t="s">
        <v>1253</v>
      </c>
      <c r="R3782" s="9" t="s">
        <v>1137</v>
      </c>
      <c r="S3782" s="9">
        <f t="shared" si="366"/>
        <v>1160786</v>
      </c>
      <c r="T3782" s="9">
        <f t="shared" si="367"/>
        <v>15793</v>
      </c>
    </row>
    <row r="3783" spans="1:20" x14ac:dyDescent="0.25">
      <c r="A3783" s="9">
        <v>868</v>
      </c>
      <c r="B3783" s="9" t="s">
        <v>15</v>
      </c>
      <c r="C3783" s="9" t="s">
        <v>938</v>
      </c>
      <c r="D3783" s="9" t="s">
        <v>225</v>
      </c>
      <c r="E3783" s="9" t="s">
        <v>223</v>
      </c>
      <c r="F3783" s="9" t="s">
        <v>1</v>
      </c>
      <c r="G3783" s="9" t="s">
        <v>661</v>
      </c>
      <c r="H3783" s="9" t="s">
        <v>788</v>
      </c>
      <c r="I3783" s="9">
        <v>15</v>
      </c>
      <c r="J3783" s="9" t="s">
        <v>1208</v>
      </c>
      <c r="L3783" s="9" t="s">
        <v>50</v>
      </c>
      <c r="M3783" s="9">
        <v>124838</v>
      </c>
      <c r="N3783" s="17" t="str">
        <f t="shared" si="363"/>
        <v>24_120-125</v>
      </c>
      <c r="O3783" s="17" t="str">
        <f t="shared" si="364"/>
        <v>12_120-130</v>
      </c>
      <c r="P3783" s="17" t="str">
        <f t="shared" si="365"/>
        <v>08_80&gt;</v>
      </c>
      <c r="Q3783" s="9" t="s">
        <v>1253</v>
      </c>
      <c r="R3783" s="9" t="s">
        <v>1137</v>
      </c>
      <c r="S3783" s="9">
        <f t="shared" si="366"/>
        <v>108359384</v>
      </c>
      <c r="T3783" s="9">
        <f t="shared" si="367"/>
        <v>1474277</v>
      </c>
    </row>
    <row r="3784" spans="1:20" x14ac:dyDescent="0.25">
      <c r="A3784" s="9">
        <v>212</v>
      </c>
      <c r="B3784" s="9" t="s">
        <v>15</v>
      </c>
      <c r="C3784" s="9" t="s">
        <v>427</v>
      </c>
      <c r="D3784" s="9" t="s">
        <v>225</v>
      </c>
      <c r="E3784" s="9" t="s">
        <v>223</v>
      </c>
      <c r="F3784" s="9" t="s">
        <v>1</v>
      </c>
      <c r="G3784" s="9" t="s">
        <v>1000</v>
      </c>
      <c r="H3784" s="9" t="s">
        <v>197</v>
      </c>
      <c r="I3784" s="9">
        <v>15</v>
      </c>
      <c r="J3784" s="9" t="s">
        <v>8</v>
      </c>
      <c r="L3784" s="9" t="s">
        <v>50</v>
      </c>
      <c r="M3784" s="9">
        <v>92272</v>
      </c>
      <c r="N3784" s="17" t="str">
        <f t="shared" si="363"/>
        <v>18_90-95</v>
      </c>
      <c r="O3784" s="17" t="str">
        <f t="shared" si="364"/>
        <v>9_90-100</v>
      </c>
      <c r="P3784" s="17" t="str">
        <f t="shared" si="365"/>
        <v>08_80&gt;</v>
      </c>
      <c r="Q3784" s="9" t="s">
        <v>1253</v>
      </c>
      <c r="R3784" s="9" t="s">
        <v>1137</v>
      </c>
      <c r="S3784" s="9">
        <f t="shared" si="366"/>
        <v>19561664</v>
      </c>
      <c r="T3784" s="9">
        <f t="shared" si="367"/>
        <v>266145</v>
      </c>
    </row>
    <row r="3785" spans="1:20" x14ac:dyDescent="0.25">
      <c r="A3785" s="9">
        <v>80</v>
      </c>
      <c r="B3785" s="9" t="s">
        <v>15</v>
      </c>
      <c r="C3785" s="9" t="s">
        <v>1110</v>
      </c>
      <c r="D3785" s="9" t="s">
        <v>225</v>
      </c>
      <c r="E3785" s="9" t="s">
        <v>223</v>
      </c>
      <c r="F3785" s="9" t="s">
        <v>5</v>
      </c>
      <c r="G3785" s="9" t="s">
        <v>657</v>
      </c>
      <c r="H3785" s="9" t="s">
        <v>1111</v>
      </c>
      <c r="I3785" s="9">
        <v>15</v>
      </c>
      <c r="J3785" s="9" t="s">
        <v>8</v>
      </c>
      <c r="L3785" s="9" t="s">
        <v>50</v>
      </c>
      <c r="M3785" s="9">
        <v>102657</v>
      </c>
      <c r="N3785" s="17" t="str">
        <f t="shared" si="363"/>
        <v>20_100-105</v>
      </c>
      <c r="O3785" s="17" t="str">
        <f t="shared" si="364"/>
        <v>10_100-110</v>
      </c>
      <c r="P3785" s="17" t="str">
        <f t="shared" si="365"/>
        <v>08_80&gt;</v>
      </c>
      <c r="Q3785" s="9" t="s">
        <v>1253</v>
      </c>
      <c r="R3785" s="9" t="s">
        <v>1137</v>
      </c>
      <c r="S3785" s="9">
        <f t="shared" si="366"/>
        <v>8212560</v>
      </c>
      <c r="T3785" s="9">
        <f t="shared" si="367"/>
        <v>111736</v>
      </c>
    </row>
    <row r="3786" spans="1:20" x14ac:dyDescent="0.25">
      <c r="A3786" s="9">
        <v>37</v>
      </c>
      <c r="B3786" s="9" t="s">
        <v>15</v>
      </c>
      <c r="C3786" s="9" t="s">
        <v>1209</v>
      </c>
      <c r="D3786" s="9" t="s">
        <v>225</v>
      </c>
      <c r="E3786" s="9" t="s">
        <v>223</v>
      </c>
      <c r="F3786" s="9" t="s">
        <v>5</v>
      </c>
      <c r="G3786" s="9" t="s">
        <v>657</v>
      </c>
      <c r="H3786" s="9" t="s">
        <v>784</v>
      </c>
      <c r="I3786" s="9">
        <v>15</v>
      </c>
      <c r="J3786" s="9" t="s">
        <v>8</v>
      </c>
      <c r="L3786" s="9" t="s">
        <v>50</v>
      </c>
      <c r="M3786" s="9">
        <v>125293</v>
      </c>
      <c r="N3786" s="17" t="str">
        <f t="shared" si="363"/>
        <v>25_125-130</v>
      </c>
      <c r="O3786" s="17" t="str">
        <f t="shared" si="364"/>
        <v>12_120-130</v>
      </c>
      <c r="P3786" s="17" t="str">
        <f t="shared" si="365"/>
        <v>08_80&gt;</v>
      </c>
      <c r="Q3786" s="9" t="s">
        <v>1253</v>
      </c>
      <c r="R3786" s="9" t="s">
        <v>1137</v>
      </c>
      <c r="S3786" s="9">
        <f t="shared" si="366"/>
        <v>4635841</v>
      </c>
      <c r="T3786" s="9">
        <f t="shared" si="367"/>
        <v>63073</v>
      </c>
    </row>
    <row r="3787" spans="1:20" x14ac:dyDescent="0.25">
      <c r="A3787" s="9">
        <v>176</v>
      </c>
      <c r="B3787" s="9" t="s">
        <v>15</v>
      </c>
      <c r="C3787" s="9" t="s">
        <v>1112</v>
      </c>
      <c r="D3787" s="9" t="s">
        <v>225</v>
      </c>
      <c r="E3787" s="9" t="s">
        <v>223</v>
      </c>
      <c r="F3787" s="9" t="s">
        <v>1</v>
      </c>
      <c r="G3787" s="9" t="s">
        <v>661</v>
      </c>
      <c r="H3787" s="9" t="s">
        <v>788</v>
      </c>
      <c r="I3787" s="9">
        <v>17</v>
      </c>
      <c r="J3787" s="9" t="s">
        <v>8</v>
      </c>
      <c r="L3787" s="9" t="s">
        <v>50</v>
      </c>
      <c r="M3787" s="9">
        <v>125133</v>
      </c>
      <c r="N3787" s="17" t="str">
        <f t="shared" si="363"/>
        <v>25_125-130</v>
      </c>
      <c r="O3787" s="17" t="str">
        <f t="shared" si="364"/>
        <v>12_120-130</v>
      </c>
      <c r="P3787" s="17" t="str">
        <f t="shared" si="365"/>
        <v>08_80&gt;</v>
      </c>
      <c r="Q3787" s="9" t="s">
        <v>1253</v>
      </c>
      <c r="R3787" s="9" t="s">
        <v>1137</v>
      </c>
      <c r="S3787" s="9">
        <f t="shared" si="366"/>
        <v>22023408</v>
      </c>
      <c r="T3787" s="9">
        <f t="shared" si="367"/>
        <v>299638</v>
      </c>
    </row>
    <row r="3788" spans="1:20" x14ac:dyDescent="0.25">
      <c r="A3788" s="9">
        <v>465</v>
      </c>
      <c r="B3788" s="9" t="s">
        <v>15</v>
      </c>
      <c r="C3788" s="9" t="s">
        <v>752</v>
      </c>
      <c r="D3788" s="9" t="s">
        <v>225</v>
      </c>
      <c r="E3788" s="9" t="s">
        <v>223</v>
      </c>
      <c r="F3788" s="9" t="s">
        <v>1</v>
      </c>
      <c r="G3788" s="9" t="s">
        <v>1000</v>
      </c>
      <c r="H3788" s="9" t="s">
        <v>153</v>
      </c>
      <c r="I3788" s="9">
        <v>17</v>
      </c>
      <c r="J3788" s="9" t="s">
        <v>8</v>
      </c>
      <c r="L3788" s="9" t="s">
        <v>50</v>
      </c>
      <c r="M3788" s="9">
        <v>88390</v>
      </c>
      <c r="N3788" s="17" t="str">
        <f t="shared" si="363"/>
        <v>17_85-90</v>
      </c>
      <c r="O3788" s="17" t="str">
        <f t="shared" si="364"/>
        <v>8_80-90</v>
      </c>
      <c r="P3788" s="17" t="str">
        <f t="shared" si="365"/>
        <v>08_80&gt;</v>
      </c>
      <c r="Q3788" s="9" t="s">
        <v>1253</v>
      </c>
      <c r="R3788" s="9" t="s">
        <v>1137</v>
      </c>
      <c r="S3788" s="9">
        <f t="shared" si="366"/>
        <v>41101350</v>
      </c>
      <c r="T3788" s="9">
        <f t="shared" si="367"/>
        <v>559202</v>
      </c>
    </row>
    <row r="3789" spans="1:20" x14ac:dyDescent="0.25">
      <c r="A3789" s="9">
        <v>2</v>
      </c>
      <c r="B3789" s="9" t="s">
        <v>15</v>
      </c>
      <c r="C3789" s="9" t="s">
        <v>465</v>
      </c>
      <c r="D3789" s="9" t="s">
        <v>225</v>
      </c>
      <c r="E3789" s="9" t="s">
        <v>223</v>
      </c>
      <c r="F3789" s="9" t="s">
        <v>5</v>
      </c>
      <c r="G3789" s="9" t="s">
        <v>350</v>
      </c>
      <c r="H3789" s="9" t="s">
        <v>147</v>
      </c>
      <c r="I3789" s="9">
        <v>17</v>
      </c>
      <c r="J3789" s="9" t="s">
        <v>8</v>
      </c>
      <c r="L3789" s="9" t="s">
        <v>50</v>
      </c>
      <c r="M3789" s="9">
        <v>92990</v>
      </c>
      <c r="N3789" s="17" t="str">
        <f t="shared" si="363"/>
        <v>18_90-95</v>
      </c>
      <c r="O3789" s="17" t="str">
        <f t="shared" si="364"/>
        <v>9_90-100</v>
      </c>
      <c r="P3789" s="17" t="str">
        <f t="shared" si="365"/>
        <v>08_80&gt;</v>
      </c>
      <c r="Q3789" s="9" t="s">
        <v>1253</v>
      </c>
      <c r="R3789" s="9" t="s">
        <v>1137</v>
      </c>
      <c r="S3789" s="9">
        <f t="shared" si="366"/>
        <v>185980</v>
      </c>
      <c r="T3789" s="9">
        <f t="shared" si="367"/>
        <v>2530</v>
      </c>
    </row>
    <row r="3790" spans="1:20" x14ac:dyDescent="0.25">
      <c r="A3790" s="9">
        <v>9</v>
      </c>
      <c r="B3790" s="9" t="s">
        <v>15</v>
      </c>
      <c r="C3790" s="9" t="s">
        <v>1210</v>
      </c>
      <c r="D3790" s="9" t="s">
        <v>225</v>
      </c>
      <c r="E3790" s="9" t="s">
        <v>223</v>
      </c>
      <c r="F3790" s="9" t="s">
        <v>5</v>
      </c>
      <c r="G3790" s="9" t="s">
        <v>657</v>
      </c>
      <c r="H3790" s="9" t="s">
        <v>1111</v>
      </c>
      <c r="I3790" s="9">
        <v>17</v>
      </c>
      <c r="J3790" s="9" t="s">
        <v>8</v>
      </c>
      <c r="L3790" s="9" t="s">
        <v>50</v>
      </c>
      <c r="M3790" s="9">
        <v>130190</v>
      </c>
      <c r="N3790" s="17" t="str">
        <f t="shared" si="363"/>
        <v>26_130-135</v>
      </c>
      <c r="O3790" s="17" t="str">
        <f t="shared" si="364"/>
        <v>13_130-140</v>
      </c>
      <c r="P3790" s="17" t="str">
        <f t="shared" si="365"/>
        <v>08_80&gt;</v>
      </c>
      <c r="Q3790" s="9" t="s">
        <v>1253</v>
      </c>
      <c r="R3790" s="9" t="s">
        <v>1137</v>
      </c>
      <c r="S3790" s="9">
        <f t="shared" si="366"/>
        <v>1171710</v>
      </c>
      <c r="T3790" s="9">
        <f t="shared" si="367"/>
        <v>15942</v>
      </c>
    </row>
    <row r="3791" spans="1:20" x14ac:dyDescent="0.25">
      <c r="A3791" s="9">
        <v>52</v>
      </c>
      <c r="B3791" s="9" t="s">
        <v>15</v>
      </c>
      <c r="C3791" s="9" t="s">
        <v>1211</v>
      </c>
      <c r="D3791" s="9" t="s">
        <v>225</v>
      </c>
      <c r="E3791" s="9" t="s">
        <v>223</v>
      </c>
      <c r="F3791" s="9" t="s">
        <v>1</v>
      </c>
      <c r="G3791" s="9" t="s">
        <v>661</v>
      </c>
      <c r="H3791" s="9" t="s">
        <v>1111</v>
      </c>
      <c r="I3791" s="9">
        <v>16</v>
      </c>
      <c r="J3791" s="9" t="s">
        <v>1208</v>
      </c>
      <c r="L3791" s="9" t="s">
        <v>50</v>
      </c>
      <c r="M3791" s="9">
        <v>119019</v>
      </c>
      <c r="N3791" s="17" t="str">
        <f t="shared" si="363"/>
        <v>23_115-120</v>
      </c>
      <c r="O3791" s="17" t="str">
        <f t="shared" si="364"/>
        <v>11_110-120</v>
      </c>
      <c r="P3791" s="17" t="str">
        <f t="shared" si="365"/>
        <v>08_80&gt;</v>
      </c>
      <c r="Q3791" s="9" t="s">
        <v>1253</v>
      </c>
      <c r="R3791" s="9" t="s">
        <v>1137</v>
      </c>
      <c r="S3791" s="9">
        <f t="shared" si="366"/>
        <v>6188988</v>
      </c>
      <c r="T3791" s="9">
        <f t="shared" si="367"/>
        <v>84204</v>
      </c>
    </row>
    <row r="3792" spans="1:20" x14ac:dyDescent="0.25">
      <c r="A3792" s="9">
        <v>486</v>
      </c>
      <c r="B3792" s="9" t="s">
        <v>15</v>
      </c>
      <c r="C3792" s="9" t="s">
        <v>1045</v>
      </c>
      <c r="D3792" s="9" t="s">
        <v>225</v>
      </c>
      <c r="E3792" s="9" t="s">
        <v>223</v>
      </c>
      <c r="F3792" s="9" t="s">
        <v>1</v>
      </c>
      <c r="G3792" s="9" t="s">
        <v>661</v>
      </c>
      <c r="H3792" s="9" t="s">
        <v>788</v>
      </c>
      <c r="I3792" s="9">
        <v>16</v>
      </c>
      <c r="J3792" s="9" t="s">
        <v>1113</v>
      </c>
      <c r="L3792" s="9" t="s">
        <v>50</v>
      </c>
      <c r="M3792" s="9">
        <v>141325</v>
      </c>
      <c r="N3792" s="17" t="str">
        <f t="shared" si="363"/>
        <v>28_140-145</v>
      </c>
      <c r="O3792" s="17" t="str">
        <f t="shared" si="364"/>
        <v>14_140-150</v>
      </c>
      <c r="P3792" s="17" t="str">
        <f t="shared" si="365"/>
        <v>08_80&gt;</v>
      </c>
      <c r="Q3792" s="9" t="s">
        <v>1253</v>
      </c>
      <c r="R3792" s="9" t="s">
        <v>1137</v>
      </c>
      <c r="S3792" s="9">
        <f t="shared" si="366"/>
        <v>68683950</v>
      </c>
      <c r="T3792" s="9">
        <f t="shared" si="367"/>
        <v>934476</v>
      </c>
    </row>
    <row r="3793" spans="1:20" x14ac:dyDescent="0.25">
      <c r="A3793" s="9">
        <v>45</v>
      </c>
      <c r="B3793" s="9" t="s">
        <v>15</v>
      </c>
      <c r="C3793" s="9" t="s">
        <v>1114</v>
      </c>
      <c r="D3793" s="9" t="s">
        <v>225</v>
      </c>
      <c r="E3793" s="9" t="s">
        <v>223</v>
      </c>
      <c r="F3793" s="9" t="s">
        <v>5</v>
      </c>
      <c r="G3793" s="9" t="s">
        <v>657</v>
      </c>
      <c r="H3793" s="9" t="s">
        <v>1011</v>
      </c>
      <c r="I3793" s="9">
        <v>16</v>
      </c>
      <c r="J3793" s="9" t="s">
        <v>43</v>
      </c>
      <c r="L3793" s="9" t="s">
        <v>50</v>
      </c>
      <c r="M3793" s="9">
        <v>149213</v>
      </c>
      <c r="N3793" s="17" t="str">
        <f t="shared" si="363"/>
        <v>29_145-150</v>
      </c>
      <c r="O3793" s="17" t="str">
        <f t="shared" si="364"/>
        <v>14_140-150</v>
      </c>
      <c r="P3793" s="17" t="str">
        <f t="shared" si="365"/>
        <v>08_80&gt;</v>
      </c>
      <c r="Q3793" s="9" t="s">
        <v>1253</v>
      </c>
      <c r="R3793" s="9" t="s">
        <v>1137</v>
      </c>
      <c r="S3793" s="9">
        <f t="shared" si="366"/>
        <v>6714585</v>
      </c>
      <c r="T3793" s="9">
        <f t="shared" si="367"/>
        <v>91355</v>
      </c>
    </row>
    <row r="3794" spans="1:20" x14ac:dyDescent="0.25">
      <c r="A3794" s="9">
        <v>33</v>
      </c>
      <c r="B3794" s="9" t="s">
        <v>15</v>
      </c>
      <c r="C3794" s="9" t="s">
        <v>428</v>
      </c>
      <c r="D3794" s="9" t="s">
        <v>225</v>
      </c>
      <c r="E3794" s="9" t="s">
        <v>223</v>
      </c>
      <c r="F3794" s="9" t="s">
        <v>5</v>
      </c>
      <c r="G3794" s="9" t="s">
        <v>350</v>
      </c>
      <c r="H3794" s="9" t="s">
        <v>1115</v>
      </c>
      <c r="I3794" s="9">
        <v>15</v>
      </c>
      <c r="J3794" s="9" t="s">
        <v>8</v>
      </c>
      <c r="L3794" s="9" t="s">
        <v>50</v>
      </c>
      <c r="M3794" s="9">
        <v>96711</v>
      </c>
      <c r="N3794" s="17" t="str">
        <f t="shared" si="363"/>
        <v>19_95-100</v>
      </c>
      <c r="O3794" s="17" t="str">
        <f t="shared" si="364"/>
        <v>9_90-100</v>
      </c>
      <c r="P3794" s="17" t="str">
        <f t="shared" si="365"/>
        <v>08_80&gt;</v>
      </c>
      <c r="Q3794" s="9" t="s">
        <v>1253</v>
      </c>
      <c r="R3794" s="9" t="s">
        <v>1137</v>
      </c>
      <c r="S3794" s="9">
        <f t="shared" si="366"/>
        <v>3191463</v>
      </c>
      <c r="T3794" s="9">
        <f t="shared" si="367"/>
        <v>43421</v>
      </c>
    </row>
    <row r="3795" spans="1:20" x14ac:dyDescent="0.25">
      <c r="A3795" s="9">
        <v>2</v>
      </c>
      <c r="B3795" s="9" t="s">
        <v>15</v>
      </c>
      <c r="C3795" s="9" t="s">
        <v>422</v>
      </c>
      <c r="D3795" s="9" t="s">
        <v>225</v>
      </c>
      <c r="E3795" s="9" t="s">
        <v>223</v>
      </c>
      <c r="F3795" s="9" t="s">
        <v>5</v>
      </c>
      <c r="G3795" s="9" t="s">
        <v>350</v>
      </c>
      <c r="H3795" s="9" t="s">
        <v>197</v>
      </c>
      <c r="I3795" s="9">
        <v>15</v>
      </c>
      <c r="J3795" s="9" t="s">
        <v>8</v>
      </c>
      <c r="L3795" s="9" t="s">
        <v>50</v>
      </c>
      <c r="M3795" s="9">
        <v>86657</v>
      </c>
      <c r="N3795" s="17" t="str">
        <f t="shared" si="363"/>
        <v>17_85-90</v>
      </c>
      <c r="O3795" s="17" t="str">
        <f t="shared" si="364"/>
        <v>8_80-90</v>
      </c>
      <c r="P3795" s="17" t="str">
        <f t="shared" si="365"/>
        <v>08_80&gt;</v>
      </c>
      <c r="Q3795" s="9" t="s">
        <v>1253</v>
      </c>
      <c r="R3795" s="9" t="s">
        <v>1137</v>
      </c>
      <c r="S3795" s="9">
        <f t="shared" si="366"/>
        <v>173314</v>
      </c>
      <c r="T3795" s="9">
        <f t="shared" si="367"/>
        <v>2358</v>
      </c>
    </row>
    <row r="3796" spans="1:20" x14ac:dyDescent="0.25">
      <c r="A3796" s="9">
        <v>413</v>
      </c>
      <c r="B3796" s="9" t="s">
        <v>15</v>
      </c>
      <c r="C3796" s="9" t="s">
        <v>986</v>
      </c>
      <c r="D3796" s="9" t="s">
        <v>225</v>
      </c>
      <c r="E3796" s="9" t="s">
        <v>223</v>
      </c>
      <c r="F3796" s="9" t="s">
        <v>1</v>
      </c>
      <c r="G3796" s="9" t="s">
        <v>661</v>
      </c>
      <c r="H3796" s="9" t="s">
        <v>1116</v>
      </c>
      <c r="I3796" s="9">
        <v>16</v>
      </c>
      <c r="J3796" s="9" t="s">
        <v>43</v>
      </c>
      <c r="L3796" s="9" t="s">
        <v>50</v>
      </c>
      <c r="M3796" s="9">
        <v>174100</v>
      </c>
      <c r="N3796" s="17" t="str">
        <f t="shared" ref="N3796:N3859" si="368">CONCATENATE(ROUNDDOWN(M3796/5000,0),"_",ROUNDDOWN(M3796/5000,0)*5,"-",ROUNDUP((M3796+1)/5000,0)*5)</f>
        <v>34_170-175</v>
      </c>
      <c r="O3796" s="17" t="str">
        <f t="shared" ref="O3796:O3859" si="369">CONCATENATE(ROUNDDOWN(M3796/10000,0),"_",ROUNDDOWN(M3796/10000,0)*10,"-",ROUNDUP((M3796+1)/10000,0)*10)</f>
        <v>17_170-180</v>
      </c>
      <c r="P3796" s="17" t="str">
        <f t="shared" ref="P3796:P3859" si="370">IF(M3796&lt;20000,"01_&lt;20",IF(M3796&lt;80000,CONCATENATE(IF((ROUNDDOWN(M3796/10000,0)+1)&lt;10,0,),ROUNDDOWN(M3796/10000,0),"_",ROUNDDOWN(M3796/10000,0)*10,"-",ROUNDUP((M3796+1)/10000,0)*10),"08_80&gt;"))</f>
        <v>08_80&gt;</v>
      </c>
      <c r="Q3796" s="9" t="s">
        <v>1253</v>
      </c>
      <c r="R3796" s="9" t="s">
        <v>1137</v>
      </c>
      <c r="S3796" s="9">
        <f t="shared" si="366"/>
        <v>71903300</v>
      </c>
      <c r="T3796" s="9">
        <f t="shared" si="367"/>
        <v>978276</v>
      </c>
    </row>
    <row r="3797" spans="1:20" x14ac:dyDescent="0.25">
      <c r="A3797" s="9">
        <v>19</v>
      </c>
      <c r="B3797" s="9" t="s">
        <v>15</v>
      </c>
      <c r="C3797" s="9" t="s">
        <v>1212</v>
      </c>
      <c r="D3797" s="9" t="s">
        <v>225</v>
      </c>
      <c r="E3797" s="9" t="s">
        <v>223</v>
      </c>
      <c r="F3797" s="9" t="s">
        <v>5</v>
      </c>
      <c r="G3797" s="9" t="s">
        <v>657</v>
      </c>
      <c r="H3797" s="9" t="s">
        <v>788</v>
      </c>
      <c r="I3797" s="9">
        <v>16</v>
      </c>
      <c r="J3797" s="9" t="s">
        <v>43</v>
      </c>
      <c r="L3797" s="9" t="s">
        <v>50</v>
      </c>
      <c r="M3797" s="9">
        <v>179980</v>
      </c>
      <c r="N3797" s="17" t="str">
        <f t="shared" si="368"/>
        <v>35_175-180</v>
      </c>
      <c r="O3797" s="17" t="str">
        <f t="shared" si="369"/>
        <v>17_170-180</v>
      </c>
      <c r="P3797" s="17" t="str">
        <f t="shared" si="370"/>
        <v>08_80&gt;</v>
      </c>
      <c r="Q3797" s="9" t="s">
        <v>1253</v>
      </c>
      <c r="R3797" s="9" t="s">
        <v>1137</v>
      </c>
      <c r="S3797" s="9">
        <f t="shared" si="366"/>
        <v>3419620</v>
      </c>
      <c r="T3797" s="9">
        <f t="shared" si="367"/>
        <v>46525</v>
      </c>
    </row>
    <row r="3798" spans="1:20" x14ac:dyDescent="0.25">
      <c r="A3798" s="9">
        <v>2</v>
      </c>
      <c r="B3798" s="9" t="s">
        <v>15</v>
      </c>
      <c r="C3798" s="9" t="s">
        <v>502</v>
      </c>
      <c r="D3798" s="9" t="s">
        <v>225</v>
      </c>
      <c r="E3798" s="9" t="s">
        <v>223</v>
      </c>
      <c r="F3798" s="9" t="s">
        <v>5</v>
      </c>
      <c r="G3798" s="9" t="s">
        <v>350</v>
      </c>
      <c r="H3798" s="9" t="s">
        <v>342</v>
      </c>
      <c r="I3798" s="9">
        <v>15</v>
      </c>
      <c r="J3798" s="9" t="s">
        <v>8</v>
      </c>
      <c r="L3798" s="9" t="s">
        <v>50</v>
      </c>
      <c r="M3798" s="9">
        <v>178790</v>
      </c>
      <c r="N3798" s="17" t="str">
        <f t="shared" si="368"/>
        <v>35_175-180</v>
      </c>
      <c r="O3798" s="17" t="str">
        <f t="shared" si="369"/>
        <v>17_170-180</v>
      </c>
      <c r="P3798" s="17" t="str">
        <f t="shared" si="370"/>
        <v>08_80&gt;</v>
      </c>
      <c r="Q3798" s="9" t="s">
        <v>1253</v>
      </c>
      <c r="R3798" s="9" t="s">
        <v>1137</v>
      </c>
      <c r="S3798" s="9">
        <f t="shared" si="366"/>
        <v>357580</v>
      </c>
      <c r="T3798" s="9">
        <f t="shared" si="367"/>
        <v>4865</v>
      </c>
    </row>
    <row r="3799" spans="1:20" x14ac:dyDescent="0.25">
      <c r="A3799" s="9">
        <v>7</v>
      </c>
      <c r="B3799" s="9" t="s">
        <v>15</v>
      </c>
      <c r="C3799" s="9" t="s">
        <v>939</v>
      </c>
      <c r="D3799" s="9" t="s">
        <v>225</v>
      </c>
      <c r="E3799" s="9" t="s">
        <v>223</v>
      </c>
      <c r="F3799" s="9" t="s">
        <v>5</v>
      </c>
      <c r="G3799" s="9" t="s">
        <v>350</v>
      </c>
      <c r="H3799" s="9" t="s">
        <v>98</v>
      </c>
      <c r="I3799" s="9">
        <v>15</v>
      </c>
      <c r="J3799" s="9" t="s">
        <v>8</v>
      </c>
      <c r="L3799" s="9" t="s">
        <v>50</v>
      </c>
      <c r="M3799" s="9">
        <v>222990</v>
      </c>
      <c r="N3799" s="17" t="str">
        <f t="shared" si="368"/>
        <v>44_220-225</v>
      </c>
      <c r="O3799" s="17" t="str">
        <f t="shared" si="369"/>
        <v>22_220-230</v>
      </c>
      <c r="P3799" s="17" t="str">
        <f t="shared" si="370"/>
        <v>08_80&gt;</v>
      </c>
      <c r="Q3799" s="9" t="s">
        <v>1253</v>
      </c>
      <c r="R3799" s="9" t="s">
        <v>1137</v>
      </c>
      <c r="S3799" s="9">
        <f t="shared" si="366"/>
        <v>1560930</v>
      </c>
      <c r="T3799" s="9">
        <f t="shared" si="367"/>
        <v>21237</v>
      </c>
    </row>
    <row r="3800" spans="1:20" x14ac:dyDescent="0.25">
      <c r="A3800" s="9">
        <v>6</v>
      </c>
      <c r="B3800" s="9" t="s">
        <v>15</v>
      </c>
      <c r="C3800" s="9" t="s">
        <v>858</v>
      </c>
      <c r="D3800" s="9" t="s">
        <v>225</v>
      </c>
      <c r="E3800" s="9" t="s">
        <v>223</v>
      </c>
      <c r="F3800" s="9" t="s">
        <v>5</v>
      </c>
      <c r="G3800" s="9" t="s">
        <v>350</v>
      </c>
      <c r="H3800" s="9" t="s">
        <v>1117</v>
      </c>
      <c r="I3800" s="9">
        <v>15</v>
      </c>
      <c r="J3800" s="9" t="s">
        <v>8</v>
      </c>
      <c r="L3800" s="9" t="s">
        <v>50</v>
      </c>
      <c r="M3800" s="9">
        <v>150490</v>
      </c>
      <c r="N3800" s="17" t="str">
        <f t="shared" si="368"/>
        <v>30_150-155</v>
      </c>
      <c r="O3800" s="17" t="str">
        <f t="shared" si="369"/>
        <v>15_150-160</v>
      </c>
      <c r="P3800" s="17" t="str">
        <f t="shared" si="370"/>
        <v>08_80&gt;</v>
      </c>
      <c r="Q3800" s="9" t="s">
        <v>1253</v>
      </c>
      <c r="R3800" s="9" t="s">
        <v>1137</v>
      </c>
      <c r="S3800" s="9">
        <f t="shared" si="366"/>
        <v>902940</v>
      </c>
      <c r="T3800" s="9">
        <f t="shared" si="367"/>
        <v>12285</v>
      </c>
    </row>
    <row r="3801" spans="1:20" x14ac:dyDescent="0.25">
      <c r="A3801" s="9">
        <v>192</v>
      </c>
      <c r="B3801" s="9" t="s">
        <v>15</v>
      </c>
      <c r="C3801" s="9" t="s">
        <v>1118</v>
      </c>
      <c r="D3801" s="9" t="s">
        <v>228</v>
      </c>
      <c r="E3801" s="9" t="s">
        <v>227</v>
      </c>
      <c r="F3801" s="9" t="s">
        <v>1</v>
      </c>
      <c r="G3801" s="9" t="s">
        <v>1183</v>
      </c>
      <c r="H3801" s="9" t="s">
        <v>2</v>
      </c>
      <c r="I3801" s="9">
        <v>13</v>
      </c>
      <c r="J3801" s="9" t="s">
        <v>596</v>
      </c>
      <c r="L3801" s="9" t="s">
        <v>50</v>
      </c>
      <c r="M3801" s="9">
        <v>69840</v>
      </c>
      <c r="N3801" s="17" t="str">
        <f t="shared" si="368"/>
        <v>13_65-70</v>
      </c>
      <c r="O3801" s="17" t="str">
        <f t="shared" si="369"/>
        <v>6_60-70</v>
      </c>
      <c r="P3801" s="17" t="str">
        <f t="shared" si="370"/>
        <v>06_60-70</v>
      </c>
      <c r="Q3801" s="9" t="s">
        <v>1253</v>
      </c>
      <c r="R3801" s="9" t="s">
        <v>1137</v>
      </c>
      <c r="S3801" s="9">
        <f t="shared" si="366"/>
        <v>13409280</v>
      </c>
      <c r="T3801" s="9">
        <f t="shared" si="367"/>
        <v>182439</v>
      </c>
    </row>
    <row r="3802" spans="1:20" x14ac:dyDescent="0.25">
      <c r="A3802" s="9">
        <v>315</v>
      </c>
      <c r="B3802" s="9" t="s">
        <v>15</v>
      </c>
      <c r="C3802" s="9" t="s">
        <v>595</v>
      </c>
      <c r="D3802" s="9" t="s">
        <v>228</v>
      </c>
      <c r="E3802" s="9" t="s">
        <v>227</v>
      </c>
      <c r="F3802" s="9" t="s">
        <v>5</v>
      </c>
      <c r="G3802" s="9" t="s">
        <v>518</v>
      </c>
      <c r="H3802" s="9" t="s">
        <v>2</v>
      </c>
      <c r="I3802" s="9">
        <v>13</v>
      </c>
      <c r="J3802" s="9" t="s">
        <v>596</v>
      </c>
      <c r="L3802" s="9" t="s">
        <v>50</v>
      </c>
      <c r="M3802" s="9">
        <v>85940</v>
      </c>
      <c r="N3802" s="17" t="str">
        <f t="shared" si="368"/>
        <v>17_85-90</v>
      </c>
      <c r="O3802" s="17" t="str">
        <f t="shared" si="369"/>
        <v>8_80-90</v>
      </c>
      <c r="P3802" s="17" t="str">
        <f t="shared" si="370"/>
        <v>08_80&gt;</v>
      </c>
      <c r="Q3802" s="9" t="s">
        <v>1253</v>
      </c>
      <c r="R3802" s="9" t="s">
        <v>1137</v>
      </c>
      <c r="S3802" s="9">
        <f t="shared" si="366"/>
        <v>27071100</v>
      </c>
      <c r="T3802" s="9">
        <f t="shared" si="367"/>
        <v>368314</v>
      </c>
    </row>
    <row r="3803" spans="1:20" x14ac:dyDescent="0.25">
      <c r="A3803" s="9">
        <v>640</v>
      </c>
      <c r="B3803" s="9" t="s">
        <v>15</v>
      </c>
      <c r="C3803" s="9" t="s">
        <v>1119</v>
      </c>
      <c r="D3803" s="9" t="s">
        <v>228</v>
      </c>
      <c r="E3803" s="9" t="s">
        <v>227</v>
      </c>
      <c r="F3803" s="9" t="s">
        <v>1</v>
      </c>
      <c r="G3803" s="9" t="s">
        <v>823</v>
      </c>
      <c r="H3803" s="9" t="s">
        <v>2</v>
      </c>
      <c r="I3803" s="9">
        <v>14</v>
      </c>
      <c r="J3803" s="9" t="s">
        <v>8</v>
      </c>
      <c r="L3803" s="9" t="s">
        <v>50</v>
      </c>
      <c r="M3803" s="9">
        <v>56528</v>
      </c>
      <c r="N3803" s="17" t="str">
        <f t="shared" si="368"/>
        <v>11_55-60</v>
      </c>
      <c r="O3803" s="17" t="str">
        <f t="shared" si="369"/>
        <v>5_50-60</v>
      </c>
      <c r="P3803" s="17" t="str">
        <f t="shared" si="370"/>
        <v>05_50-60</v>
      </c>
      <c r="Q3803" s="9" t="s">
        <v>1253</v>
      </c>
      <c r="R3803" s="9" t="s">
        <v>1137</v>
      </c>
      <c r="S3803" s="9">
        <f t="shared" si="366"/>
        <v>36177920</v>
      </c>
      <c r="T3803" s="9">
        <f t="shared" si="367"/>
        <v>492217</v>
      </c>
    </row>
    <row r="3804" spans="1:20" x14ac:dyDescent="0.25">
      <c r="A3804" s="9">
        <v>434</v>
      </c>
      <c r="B3804" s="9" t="s">
        <v>15</v>
      </c>
      <c r="C3804" s="9" t="s">
        <v>753</v>
      </c>
      <c r="D3804" s="9" t="s">
        <v>228</v>
      </c>
      <c r="E3804" s="9" t="s">
        <v>227</v>
      </c>
      <c r="F3804" s="9" t="s">
        <v>1</v>
      </c>
      <c r="G3804" s="9" t="s">
        <v>303</v>
      </c>
      <c r="H3804" s="9" t="s">
        <v>2</v>
      </c>
      <c r="I3804" s="9">
        <v>14</v>
      </c>
      <c r="J3804" s="9" t="s">
        <v>8</v>
      </c>
      <c r="L3804" s="9" t="s">
        <v>50</v>
      </c>
      <c r="M3804" s="9">
        <v>53888</v>
      </c>
      <c r="N3804" s="17" t="str">
        <f t="shared" si="368"/>
        <v>10_50-55</v>
      </c>
      <c r="O3804" s="17" t="str">
        <f t="shared" si="369"/>
        <v>5_50-60</v>
      </c>
      <c r="P3804" s="17" t="str">
        <f t="shared" si="370"/>
        <v>05_50-60</v>
      </c>
      <c r="Q3804" s="9" t="s">
        <v>1253</v>
      </c>
      <c r="R3804" s="9" t="s">
        <v>1137</v>
      </c>
      <c r="S3804" s="9">
        <f t="shared" si="366"/>
        <v>23387392</v>
      </c>
      <c r="T3804" s="9">
        <f t="shared" si="367"/>
        <v>318196</v>
      </c>
    </row>
    <row r="3805" spans="1:20" x14ac:dyDescent="0.25">
      <c r="A3805" s="9">
        <v>44</v>
      </c>
      <c r="B3805" s="9" t="s">
        <v>15</v>
      </c>
      <c r="C3805" s="9" t="s">
        <v>299</v>
      </c>
      <c r="D3805" s="9" t="s">
        <v>228</v>
      </c>
      <c r="E3805" s="9" t="s">
        <v>227</v>
      </c>
      <c r="F3805" s="9" t="s">
        <v>5</v>
      </c>
      <c r="G3805" s="9" t="s">
        <v>169</v>
      </c>
      <c r="H3805" s="9" t="s">
        <v>2</v>
      </c>
      <c r="I3805" s="9">
        <v>14</v>
      </c>
      <c r="J3805" s="9" t="s">
        <v>8</v>
      </c>
      <c r="L3805" s="9" t="s">
        <v>50</v>
      </c>
      <c r="M3805" s="9">
        <v>55730</v>
      </c>
      <c r="N3805" s="17" t="str">
        <f t="shared" si="368"/>
        <v>11_55-60</v>
      </c>
      <c r="O3805" s="17" t="str">
        <f t="shared" si="369"/>
        <v>5_50-60</v>
      </c>
      <c r="P3805" s="17" t="str">
        <f t="shared" si="370"/>
        <v>05_50-60</v>
      </c>
      <c r="Q3805" s="9" t="s">
        <v>1253</v>
      </c>
      <c r="R3805" s="9" t="s">
        <v>1137</v>
      </c>
      <c r="S3805" s="9">
        <f t="shared" si="366"/>
        <v>2452120</v>
      </c>
      <c r="T3805" s="9">
        <f t="shared" si="367"/>
        <v>33362</v>
      </c>
    </row>
    <row r="3806" spans="1:20" x14ac:dyDescent="0.25">
      <c r="A3806" s="9">
        <v>160</v>
      </c>
      <c r="B3806" s="9" t="s">
        <v>15</v>
      </c>
      <c r="C3806" s="9" t="s">
        <v>597</v>
      </c>
      <c r="D3806" s="9" t="s">
        <v>228</v>
      </c>
      <c r="E3806" s="9" t="s">
        <v>227</v>
      </c>
      <c r="F3806" s="9" t="s">
        <v>5</v>
      </c>
      <c r="G3806" s="9" t="s">
        <v>518</v>
      </c>
      <c r="H3806" s="9" t="s">
        <v>2</v>
      </c>
      <c r="I3806" s="9">
        <v>14</v>
      </c>
      <c r="J3806" s="9" t="s">
        <v>8</v>
      </c>
      <c r="L3806" s="9" t="s">
        <v>50</v>
      </c>
      <c r="M3806" s="9">
        <v>65667</v>
      </c>
      <c r="N3806" s="17" t="str">
        <f t="shared" si="368"/>
        <v>13_65-70</v>
      </c>
      <c r="O3806" s="17" t="str">
        <f t="shared" si="369"/>
        <v>6_60-70</v>
      </c>
      <c r="P3806" s="17" t="str">
        <f t="shared" si="370"/>
        <v>06_60-70</v>
      </c>
      <c r="Q3806" s="9" t="s">
        <v>1253</v>
      </c>
      <c r="R3806" s="9" t="s">
        <v>1137</v>
      </c>
      <c r="S3806" s="9">
        <f t="shared" si="366"/>
        <v>10506720</v>
      </c>
      <c r="T3806" s="9">
        <f t="shared" si="367"/>
        <v>142949</v>
      </c>
    </row>
    <row r="3807" spans="1:20" x14ac:dyDescent="0.25">
      <c r="A3807" s="9">
        <v>149</v>
      </c>
      <c r="B3807" s="9" t="s">
        <v>15</v>
      </c>
      <c r="C3807" s="9" t="s">
        <v>754</v>
      </c>
      <c r="D3807" s="9" t="s">
        <v>228</v>
      </c>
      <c r="E3807" s="9" t="s">
        <v>227</v>
      </c>
      <c r="F3807" s="9" t="s">
        <v>5</v>
      </c>
      <c r="G3807" s="9" t="s">
        <v>518</v>
      </c>
      <c r="H3807" s="9" t="s">
        <v>2</v>
      </c>
      <c r="I3807" s="9">
        <v>14</v>
      </c>
      <c r="J3807" s="9" t="s">
        <v>8</v>
      </c>
      <c r="K3807" s="9" t="s">
        <v>7</v>
      </c>
      <c r="L3807" s="9" t="s">
        <v>50</v>
      </c>
      <c r="M3807" s="9">
        <v>82881</v>
      </c>
      <c r="N3807" s="17" t="str">
        <f t="shared" si="368"/>
        <v>16_80-85</v>
      </c>
      <c r="O3807" s="17" t="str">
        <f t="shared" si="369"/>
        <v>8_80-90</v>
      </c>
      <c r="P3807" s="17" t="str">
        <f t="shared" si="370"/>
        <v>08_80&gt;</v>
      </c>
      <c r="Q3807" s="9" t="s">
        <v>1253</v>
      </c>
      <c r="R3807" s="9" t="s">
        <v>1137</v>
      </c>
      <c r="S3807" s="9">
        <f t="shared" si="366"/>
        <v>12349269</v>
      </c>
      <c r="T3807" s="9">
        <f t="shared" si="367"/>
        <v>168017</v>
      </c>
    </row>
    <row r="3808" spans="1:20" x14ac:dyDescent="0.25">
      <c r="A3808" s="9">
        <v>1035</v>
      </c>
      <c r="B3808" s="9" t="s">
        <v>15</v>
      </c>
      <c r="C3808" s="9" t="s">
        <v>1213</v>
      </c>
      <c r="D3808" s="9" t="s">
        <v>224</v>
      </c>
      <c r="E3808" s="9" t="s">
        <v>227</v>
      </c>
      <c r="F3808" s="9" t="s">
        <v>1</v>
      </c>
      <c r="G3808" s="9" t="s">
        <v>823</v>
      </c>
      <c r="H3808" s="9" t="s">
        <v>2</v>
      </c>
      <c r="I3808" s="9">
        <v>15</v>
      </c>
      <c r="J3808" s="9" t="s">
        <v>8</v>
      </c>
      <c r="L3808" s="9" t="s">
        <v>50</v>
      </c>
      <c r="M3808" s="9">
        <v>54990</v>
      </c>
      <c r="N3808" s="17" t="str">
        <f t="shared" si="368"/>
        <v>10_50-55</v>
      </c>
      <c r="O3808" s="17" t="str">
        <f t="shared" si="369"/>
        <v>5_50-60</v>
      </c>
      <c r="P3808" s="17" t="str">
        <f t="shared" si="370"/>
        <v>05_50-60</v>
      </c>
      <c r="Q3808" s="9" t="s">
        <v>1253</v>
      </c>
      <c r="R3808" s="9" t="s">
        <v>1137</v>
      </c>
      <c r="S3808" s="9">
        <f t="shared" si="366"/>
        <v>56914650</v>
      </c>
      <c r="T3808" s="9">
        <f t="shared" si="367"/>
        <v>774349</v>
      </c>
    </row>
    <row r="3809" spans="1:20" x14ac:dyDescent="0.25">
      <c r="A3809" s="9">
        <v>1394</v>
      </c>
      <c r="B3809" s="9" t="s">
        <v>15</v>
      </c>
      <c r="C3809" s="9" t="s">
        <v>598</v>
      </c>
      <c r="D3809" s="9" t="s">
        <v>224</v>
      </c>
      <c r="E3809" s="9" t="s">
        <v>227</v>
      </c>
      <c r="F3809" s="9" t="s">
        <v>1</v>
      </c>
      <c r="G3809" s="9" t="s">
        <v>303</v>
      </c>
      <c r="H3809" s="9" t="s">
        <v>2</v>
      </c>
      <c r="I3809" s="9">
        <v>15</v>
      </c>
      <c r="J3809" s="9" t="s">
        <v>8</v>
      </c>
      <c r="L3809" s="9" t="s">
        <v>50</v>
      </c>
      <c r="M3809" s="9">
        <v>57968</v>
      </c>
      <c r="N3809" s="17" t="str">
        <f t="shared" si="368"/>
        <v>11_55-60</v>
      </c>
      <c r="O3809" s="17" t="str">
        <f t="shared" si="369"/>
        <v>5_50-60</v>
      </c>
      <c r="P3809" s="17" t="str">
        <f t="shared" si="370"/>
        <v>05_50-60</v>
      </c>
      <c r="Q3809" s="9" t="s">
        <v>1253</v>
      </c>
      <c r="R3809" s="9" t="s">
        <v>1137</v>
      </c>
      <c r="S3809" s="9">
        <f t="shared" si="366"/>
        <v>80807392</v>
      </c>
      <c r="T3809" s="9">
        <f t="shared" si="367"/>
        <v>1099420</v>
      </c>
    </row>
    <row r="3810" spans="1:20" x14ac:dyDescent="0.25">
      <c r="A3810" s="9">
        <v>333</v>
      </c>
      <c r="B3810" s="9" t="s">
        <v>15</v>
      </c>
      <c r="C3810" s="9" t="s">
        <v>232</v>
      </c>
      <c r="D3810" s="9" t="s">
        <v>224</v>
      </c>
      <c r="E3810" s="9" t="s">
        <v>227</v>
      </c>
      <c r="F3810" s="9" t="s">
        <v>5</v>
      </c>
      <c r="G3810" s="9" t="s">
        <v>182</v>
      </c>
      <c r="H3810" s="9" t="s">
        <v>2</v>
      </c>
      <c r="I3810" s="9">
        <v>15</v>
      </c>
      <c r="J3810" s="9" t="s">
        <v>8</v>
      </c>
      <c r="L3810" s="9" t="s">
        <v>50</v>
      </c>
      <c r="M3810" s="9">
        <v>58424</v>
      </c>
      <c r="N3810" s="17" t="str">
        <f t="shared" si="368"/>
        <v>11_55-60</v>
      </c>
      <c r="O3810" s="17" t="str">
        <f t="shared" si="369"/>
        <v>5_50-60</v>
      </c>
      <c r="P3810" s="17" t="str">
        <f t="shared" si="370"/>
        <v>05_50-60</v>
      </c>
      <c r="Q3810" s="9" t="s">
        <v>1253</v>
      </c>
      <c r="R3810" s="9" t="s">
        <v>1137</v>
      </c>
      <c r="S3810" s="9">
        <f t="shared" si="366"/>
        <v>19455192</v>
      </c>
      <c r="T3810" s="9">
        <f t="shared" si="367"/>
        <v>264696</v>
      </c>
    </row>
    <row r="3811" spans="1:20" x14ac:dyDescent="0.25">
      <c r="A3811" s="9">
        <v>3417</v>
      </c>
      <c r="B3811" s="9" t="s">
        <v>15</v>
      </c>
      <c r="C3811" s="9" t="s">
        <v>568</v>
      </c>
      <c r="D3811" s="9" t="s">
        <v>224</v>
      </c>
      <c r="E3811" s="9" t="s">
        <v>227</v>
      </c>
      <c r="F3811" s="9" t="s">
        <v>5</v>
      </c>
      <c r="G3811" s="9" t="s">
        <v>518</v>
      </c>
      <c r="H3811" s="9" t="s">
        <v>2</v>
      </c>
      <c r="I3811" s="9">
        <v>15</v>
      </c>
      <c r="J3811" s="9" t="s">
        <v>8</v>
      </c>
      <c r="L3811" s="9" t="s">
        <v>50</v>
      </c>
      <c r="M3811" s="9">
        <v>66295</v>
      </c>
      <c r="N3811" s="17" t="str">
        <f t="shared" si="368"/>
        <v>13_65-70</v>
      </c>
      <c r="O3811" s="17" t="str">
        <f t="shared" si="369"/>
        <v>6_60-70</v>
      </c>
      <c r="P3811" s="17" t="str">
        <f t="shared" si="370"/>
        <v>06_60-70</v>
      </c>
      <c r="Q3811" s="9" t="s">
        <v>1253</v>
      </c>
      <c r="R3811" s="9" t="s">
        <v>1137</v>
      </c>
      <c r="S3811" s="9">
        <f t="shared" si="366"/>
        <v>226530015</v>
      </c>
      <c r="T3811" s="9">
        <f t="shared" si="367"/>
        <v>3082041</v>
      </c>
    </row>
    <row r="3812" spans="1:20" x14ac:dyDescent="0.25">
      <c r="A3812" s="9">
        <v>253</v>
      </c>
      <c r="B3812" s="9" t="s">
        <v>15</v>
      </c>
      <c r="C3812" s="9" t="s">
        <v>624</v>
      </c>
      <c r="D3812" s="9" t="s">
        <v>225</v>
      </c>
      <c r="E3812" s="9" t="s">
        <v>227</v>
      </c>
      <c r="F3812" s="9" t="s">
        <v>5</v>
      </c>
      <c r="G3812" s="9" t="s">
        <v>350</v>
      </c>
      <c r="H3812" s="9" t="s">
        <v>112</v>
      </c>
      <c r="I3812" s="9">
        <v>15</v>
      </c>
      <c r="J3812" s="9" t="s">
        <v>8</v>
      </c>
      <c r="L3812" s="9" t="s">
        <v>50</v>
      </c>
      <c r="M3812" s="9">
        <v>93490</v>
      </c>
      <c r="N3812" s="17" t="str">
        <f t="shared" si="368"/>
        <v>18_90-95</v>
      </c>
      <c r="O3812" s="17" t="str">
        <f t="shared" si="369"/>
        <v>9_90-100</v>
      </c>
      <c r="P3812" s="17" t="str">
        <f t="shared" si="370"/>
        <v>08_80&gt;</v>
      </c>
      <c r="Q3812" s="9" t="s">
        <v>1253</v>
      </c>
      <c r="R3812" s="9" t="s">
        <v>1137</v>
      </c>
      <c r="S3812" s="9">
        <f t="shared" si="366"/>
        <v>23652970</v>
      </c>
      <c r="T3812" s="9">
        <f t="shared" si="367"/>
        <v>321809</v>
      </c>
    </row>
    <row r="3813" spans="1:20" x14ac:dyDescent="0.25">
      <c r="A3813" s="9">
        <v>227</v>
      </c>
      <c r="B3813" s="9" t="s">
        <v>15</v>
      </c>
      <c r="C3813" s="9" t="s">
        <v>757</v>
      </c>
      <c r="D3813" s="9" t="s">
        <v>228</v>
      </c>
      <c r="E3813" s="9" t="s">
        <v>227</v>
      </c>
      <c r="F3813" s="9" t="s">
        <v>5</v>
      </c>
      <c r="G3813" s="9" t="s">
        <v>518</v>
      </c>
      <c r="H3813" s="9" t="s">
        <v>2</v>
      </c>
      <c r="I3813" s="9">
        <v>14</v>
      </c>
      <c r="J3813" s="9" t="s">
        <v>8</v>
      </c>
      <c r="L3813" s="9" t="s">
        <v>50</v>
      </c>
      <c r="M3813" s="9">
        <v>73976</v>
      </c>
      <c r="N3813" s="17" t="str">
        <f t="shared" si="368"/>
        <v>14_70-75</v>
      </c>
      <c r="O3813" s="17" t="str">
        <f t="shared" si="369"/>
        <v>7_70-80</v>
      </c>
      <c r="P3813" s="17" t="str">
        <f t="shared" si="370"/>
        <v>07_70-80</v>
      </c>
      <c r="Q3813" s="9" t="s">
        <v>1253</v>
      </c>
      <c r="R3813" s="9" t="s">
        <v>1137</v>
      </c>
      <c r="S3813" s="9">
        <f t="shared" si="366"/>
        <v>16792552</v>
      </c>
      <c r="T3813" s="9">
        <f t="shared" si="367"/>
        <v>228470</v>
      </c>
    </row>
    <row r="3814" spans="1:20" x14ac:dyDescent="0.25">
      <c r="A3814" s="9">
        <v>1128</v>
      </c>
      <c r="B3814" s="9" t="s">
        <v>15</v>
      </c>
      <c r="C3814" s="9" t="s">
        <v>216</v>
      </c>
      <c r="D3814" s="9" t="s">
        <v>228</v>
      </c>
      <c r="E3814" s="9" t="s">
        <v>227</v>
      </c>
      <c r="F3814" s="9" t="s">
        <v>5</v>
      </c>
      <c r="G3814" s="9" t="s">
        <v>169</v>
      </c>
      <c r="H3814" s="9" t="s">
        <v>454</v>
      </c>
      <c r="I3814" s="9">
        <v>14</v>
      </c>
      <c r="J3814" s="9" t="s">
        <v>8</v>
      </c>
      <c r="L3814" s="9" t="s">
        <v>50</v>
      </c>
      <c r="M3814" s="9">
        <v>77766</v>
      </c>
      <c r="N3814" s="17" t="str">
        <f t="shared" si="368"/>
        <v>15_75-80</v>
      </c>
      <c r="O3814" s="17" t="str">
        <f t="shared" si="369"/>
        <v>7_70-80</v>
      </c>
      <c r="P3814" s="17" t="str">
        <f t="shared" si="370"/>
        <v>07_70-80</v>
      </c>
      <c r="Q3814" s="9" t="s">
        <v>1253</v>
      </c>
      <c r="R3814" s="9" t="s">
        <v>1137</v>
      </c>
      <c r="S3814" s="9">
        <f t="shared" si="366"/>
        <v>87720048</v>
      </c>
      <c r="T3814" s="9">
        <f t="shared" si="367"/>
        <v>1193470</v>
      </c>
    </row>
    <row r="3815" spans="1:20" x14ac:dyDescent="0.25">
      <c r="A3815" s="9">
        <v>36</v>
      </c>
      <c r="B3815" s="9" t="s">
        <v>15</v>
      </c>
      <c r="C3815" s="9" t="s">
        <v>758</v>
      </c>
      <c r="D3815" s="9" t="s">
        <v>224</v>
      </c>
      <c r="E3815" s="9" t="s">
        <v>227</v>
      </c>
      <c r="F3815" s="9" t="s">
        <v>5</v>
      </c>
      <c r="G3815" s="9" t="s">
        <v>518</v>
      </c>
      <c r="H3815" s="9" t="s">
        <v>2</v>
      </c>
      <c r="I3815" s="9">
        <v>15</v>
      </c>
      <c r="J3815" s="9" t="s">
        <v>8</v>
      </c>
      <c r="L3815" s="9" t="s">
        <v>50</v>
      </c>
      <c r="M3815" s="9">
        <v>75911</v>
      </c>
      <c r="N3815" s="17" t="str">
        <f t="shared" si="368"/>
        <v>15_75-80</v>
      </c>
      <c r="O3815" s="17" t="str">
        <f t="shared" si="369"/>
        <v>7_70-80</v>
      </c>
      <c r="P3815" s="17" t="str">
        <f t="shared" si="370"/>
        <v>07_70-80</v>
      </c>
      <c r="Q3815" s="9" t="s">
        <v>1253</v>
      </c>
      <c r="R3815" s="9" t="s">
        <v>1137</v>
      </c>
      <c r="S3815" s="9">
        <f t="shared" si="366"/>
        <v>2732796</v>
      </c>
      <c r="T3815" s="9">
        <f t="shared" si="367"/>
        <v>37181</v>
      </c>
    </row>
    <row r="3816" spans="1:20" x14ac:dyDescent="0.25">
      <c r="A3816" s="9">
        <v>213</v>
      </c>
      <c r="B3816" s="9" t="s">
        <v>15</v>
      </c>
      <c r="C3816" s="9" t="s">
        <v>217</v>
      </c>
      <c r="D3816" s="9" t="s">
        <v>224</v>
      </c>
      <c r="E3816" s="9" t="s">
        <v>227</v>
      </c>
      <c r="F3816" s="9" t="s">
        <v>5</v>
      </c>
      <c r="G3816" s="9" t="s">
        <v>169</v>
      </c>
      <c r="H3816" s="9" t="s">
        <v>2</v>
      </c>
      <c r="I3816" s="9">
        <v>15</v>
      </c>
      <c r="J3816" s="9" t="s">
        <v>8</v>
      </c>
      <c r="L3816" s="9" t="s">
        <v>50</v>
      </c>
      <c r="M3816" s="9">
        <v>61447</v>
      </c>
      <c r="N3816" s="17" t="str">
        <f t="shared" si="368"/>
        <v>12_60-65</v>
      </c>
      <c r="O3816" s="17" t="str">
        <f t="shared" si="369"/>
        <v>6_60-70</v>
      </c>
      <c r="P3816" s="17" t="str">
        <f t="shared" si="370"/>
        <v>06_60-70</v>
      </c>
      <c r="Q3816" s="9" t="s">
        <v>1253</v>
      </c>
      <c r="R3816" s="9" t="s">
        <v>1137</v>
      </c>
      <c r="S3816" s="9">
        <f t="shared" si="366"/>
        <v>13088211</v>
      </c>
      <c r="T3816" s="9">
        <f t="shared" si="367"/>
        <v>178071</v>
      </c>
    </row>
    <row r="3817" spans="1:20" x14ac:dyDescent="0.25">
      <c r="A3817" s="9">
        <v>180</v>
      </c>
      <c r="B3817" s="9" t="s">
        <v>15</v>
      </c>
      <c r="C3817" s="9" t="s">
        <v>218</v>
      </c>
      <c r="D3817" s="9" t="s">
        <v>228</v>
      </c>
      <c r="E3817" s="9" t="s">
        <v>227</v>
      </c>
      <c r="F3817" s="9" t="s">
        <v>5</v>
      </c>
      <c r="G3817" s="9" t="s">
        <v>169</v>
      </c>
      <c r="H3817" s="9" t="s">
        <v>2</v>
      </c>
      <c r="I3817" s="9">
        <v>13</v>
      </c>
      <c r="J3817" s="9" t="s">
        <v>8</v>
      </c>
      <c r="L3817" s="9" t="s">
        <v>50</v>
      </c>
      <c r="M3817" s="9">
        <v>79990</v>
      </c>
      <c r="N3817" s="17" t="str">
        <f t="shared" si="368"/>
        <v>15_75-80</v>
      </c>
      <c r="O3817" s="17" t="str">
        <f t="shared" si="369"/>
        <v>7_70-80</v>
      </c>
      <c r="P3817" s="17" t="str">
        <f t="shared" si="370"/>
        <v>07_70-80</v>
      </c>
      <c r="Q3817" s="9" t="s">
        <v>1253</v>
      </c>
      <c r="R3817" s="9" t="s">
        <v>1137</v>
      </c>
      <c r="S3817" s="9">
        <f t="shared" si="366"/>
        <v>14398200</v>
      </c>
      <c r="T3817" s="9">
        <f t="shared" si="367"/>
        <v>195894</v>
      </c>
    </row>
    <row r="3818" spans="1:20" x14ac:dyDescent="0.25">
      <c r="A3818" s="9">
        <v>231</v>
      </c>
      <c r="B3818" s="9" t="s">
        <v>15</v>
      </c>
      <c r="C3818" s="9" t="s">
        <v>599</v>
      </c>
      <c r="D3818" s="9" t="s">
        <v>228</v>
      </c>
      <c r="E3818" s="9" t="s">
        <v>227</v>
      </c>
      <c r="F3818" s="9" t="s">
        <v>5</v>
      </c>
      <c r="G3818" s="9" t="s">
        <v>518</v>
      </c>
      <c r="H3818" s="9" t="s">
        <v>2</v>
      </c>
      <c r="I3818" s="9">
        <v>13</v>
      </c>
      <c r="J3818" s="9" t="s">
        <v>8</v>
      </c>
      <c r="L3818" s="9" t="s">
        <v>50</v>
      </c>
      <c r="M3818" s="9">
        <v>75789</v>
      </c>
      <c r="N3818" s="17" t="str">
        <f t="shared" si="368"/>
        <v>15_75-80</v>
      </c>
      <c r="O3818" s="17" t="str">
        <f t="shared" si="369"/>
        <v>7_70-80</v>
      </c>
      <c r="P3818" s="17" t="str">
        <f t="shared" si="370"/>
        <v>07_70-80</v>
      </c>
      <c r="Q3818" s="9" t="s">
        <v>1253</v>
      </c>
      <c r="R3818" s="9" t="s">
        <v>1137</v>
      </c>
      <c r="S3818" s="9">
        <f t="shared" si="366"/>
        <v>17507259</v>
      </c>
      <c r="T3818" s="9">
        <f t="shared" si="367"/>
        <v>238194</v>
      </c>
    </row>
    <row r="3819" spans="1:20" x14ac:dyDescent="0.25">
      <c r="A3819" s="9">
        <v>147</v>
      </c>
      <c r="B3819" s="9" t="s">
        <v>15</v>
      </c>
      <c r="C3819" s="9" t="s">
        <v>219</v>
      </c>
      <c r="D3819" s="9" t="s">
        <v>228</v>
      </c>
      <c r="E3819" s="9" t="s">
        <v>227</v>
      </c>
      <c r="F3819" s="9" t="s">
        <v>5</v>
      </c>
      <c r="G3819" s="9" t="s">
        <v>169</v>
      </c>
      <c r="H3819" s="9" t="s">
        <v>2</v>
      </c>
      <c r="I3819" s="9">
        <v>13</v>
      </c>
      <c r="J3819" s="9" t="s">
        <v>8</v>
      </c>
      <c r="K3819" s="9" t="s">
        <v>7</v>
      </c>
      <c r="L3819" s="9" t="s">
        <v>50</v>
      </c>
      <c r="M3819" s="9">
        <v>84760</v>
      </c>
      <c r="N3819" s="17" t="str">
        <f t="shared" si="368"/>
        <v>16_80-85</v>
      </c>
      <c r="O3819" s="17" t="str">
        <f t="shared" si="369"/>
        <v>8_80-90</v>
      </c>
      <c r="P3819" s="17" t="str">
        <f t="shared" si="370"/>
        <v>08_80&gt;</v>
      </c>
      <c r="Q3819" s="9" t="s">
        <v>1253</v>
      </c>
      <c r="R3819" s="9" t="s">
        <v>1137</v>
      </c>
      <c r="S3819" s="9">
        <f t="shared" si="366"/>
        <v>12459720</v>
      </c>
      <c r="T3819" s="9">
        <f t="shared" si="367"/>
        <v>169520</v>
      </c>
    </row>
    <row r="3820" spans="1:20" x14ac:dyDescent="0.25">
      <c r="A3820" s="9">
        <v>18</v>
      </c>
      <c r="B3820" s="9" t="s">
        <v>15</v>
      </c>
      <c r="C3820" s="9" t="s">
        <v>760</v>
      </c>
      <c r="D3820" s="9" t="s">
        <v>228</v>
      </c>
      <c r="E3820" s="9" t="s">
        <v>227</v>
      </c>
      <c r="F3820" s="9" t="s">
        <v>5</v>
      </c>
      <c r="G3820" s="9" t="s">
        <v>518</v>
      </c>
      <c r="H3820" s="9" t="s">
        <v>2</v>
      </c>
      <c r="I3820" s="9">
        <v>13</v>
      </c>
      <c r="J3820" s="9" t="s">
        <v>8</v>
      </c>
      <c r="K3820" s="9" t="s">
        <v>7</v>
      </c>
      <c r="L3820" s="9" t="s">
        <v>50</v>
      </c>
      <c r="M3820" s="9">
        <v>91603</v>
      </c>
      <c r="N3820" s="17" t="str">
        <f t="shared" si="368"/>
        <v>18_90-95</v>
      </c>
      <c r="O3820" s="17" t="str">
        <f t="shared" si="369"/>
        <v>9_90-100</v>
      </c>
      <c r="P3820" s="17" t="str">
        <f t="shared" si="370"/>
        <v>08_80&gt;</v>
      </c>
      <c r="Q3820" s="9" t="s">
        <v>1253</v>
      </c>
      <c r="R3820" s="9" t="s">
        <v>1137</v>
      </c>
      <c r="S3820" s="9">
        <f t="shared" si="366"/>
        <v>1648854</v>
      </c>
      <c r="T3820" s="9">
        <f t="shared" si="367"/>
        <v>22433</v>
      </c>
    </row>
    <row r="3821" spans="1:20" x14ac:dyDescent="0.25">
      <c r="A3821" s="9">
        <v>681</v>
      </c>
      <c r="B3821" s="9" t="s">
        <v>15</v>
      </c>
      <c r="C3821" s="9" t="s">
        <v>600</v>
      </c>
      <c r="D3821" s="9" t="s">
        <v>228</v>
      </c>
      <c r="E3821" s="9" t="s">
        <v>227</v>
      </c>
      <c r="F3821" s="9" t="s">
        <v>1</v>
      </c>
      <c r="G3821" s="9" t="s">
        <v>303</v>
      </c>
      <c r="H3821" s="9" t="s">
        <v>2</v>
      </c>
      <c r="I3821" s="9">
        <v>14</v>
      </c>
      <c r="J3821" s="9" t="s">
        <v>8</v>
      </c>
      <c r="K3821" s="9" t="s">
        <v>7</v>
      </c>
      <c r="L3821" s="9" t="s">
        <v>50</v>
      </c>
      <c r="M3821" s="9">
        <v>107749</v>
      </c>
      <c r="N3821" s="17" t="str">
        <f t="shared" si="368"/>
        <v>21_105-110</v>
      </c>
      <c r="O3821" s="17" t="str">
        <f t="shared" si="369"/>
        <v>10_100-110</v>
      </c>
      <c r="P3821" s="17" t="str">
        <f t="shared" si="370"/>
        <v>08_80&gt;</v>
      </c>
      <c r="Q3821" s="9" t="s">
        <v>1253</v>
      </c>
      <c r="R3821" s="9" t="s">
        <v>1137</v>
      </c>
      <c r="S3821" s="9">
        <f t="shared" si="366"/>
        <v>73377069</v>
      </c>
      <c r="T3821" s="9">
        <f t="shared" si="367"/>
        <v>998327</v>
      </c>
    </row>
    <row r="3822" spans="1:20" x14ac:dyDescent="0.25">
      <c r="A3822" s="9">
        <v>27</v>
      </c>
      <c r="B3822" s="9" t="s">
        <v>15</v>
      </c>
      <c r="C3822" s="9" t="s">
        <v>530</v>
      </c>
      <c r="D3822" s="9" t="s">
        <v>230</v>
      </c>
      <c r="E3822" s="9" t="s">
        <v>227</v>
      </c>
      <c r="F3822" s="9" t="s">
        <v>5</v>
      </c>
      <c r="G3822" s="9" t="s">
        <v>350</v>
      </c>
      <c r="H3822" s="9" t="s">
        <v>601</v>
      </c>
      <c r="I3822" s="9">
        <v>15</v>
      </c>
      <c r="J3822" s="9" t="s">
        <v>52</v>
      </c>
      <c r="L3822" s="9" t="s">
        <v>50</v>
      </c>
      <c r="M3822" s="9">
        <v>287210</v>
      </c>
      <c r="N3822" s="17" t="str">
        <f t="shared" si="368"/>
        <v>57_285-290</v>
      </c>
      <c r="O3822" s="17" t="str">
        <f t="shared" si="369"/>
        <v>28_280-290</v>
      </c>
      <c r="P3822" s="17" t="str">
        <f t="shared" si="370"/>
        <v>08_80&gt;</v>
      </c>
      <c r="Q3822" s="9" t="s">
        <v>1253</v>
      </c>
      <c r="R3822" s="9" t="s">
        <v>1137</v>
      </c>
      <c r="S3822" s="9">
        <f t="shared" si="366"/>
        <v>7754670</v>
      </c>
      <c r="T3822" s="9">
        <f t="shared" si="367"/>
        <v>105506</v>
      </c>
    </row>
    <row r="3823" spans="1:20" x14ac:dyDescent="0.25">
      <c r="A3823" s="9">
        <v>20</v>
      </c>
      <c r="B3823" s="9" t="s">
        <v>15</v>
      </c>
      <c r="C3823" s="9" t="s">
        <v>470</v>
      </c>
      <c r="D3823" s="9" t="s">
        <v>230</v>
      </c>
      <c r="E3823" s="9" t="s">
        <v>227</v>
      </c>
      <c r="F3823" s="9" t="s">
        <v>5</v>
      </c>
      <c r="G3823" s="9" t="s">
        <v>169</v>
      </c>
      <c r="H3823" s="9" t="s">
        <v>187</v>
      </c>
      <c r="I3823" s="9">
        <v>14</v>
      </c>
      <c r="J3823" s="9" t="s">
        <v>52</v>
      </c>
      <c r="L3823" s="9" t="s">
        <v>50</v>
      </c>
      <c r="M3823" s="9">
        <v>128600</v>
      </c>
      <c r="N3823" s="17" t="str">
        <f t="shared" si="368"/>
        <v>25_125-130</v>
      </c>
      <c r="O3823" s="17" t="str">
        <f t="shared" si="369"/>
        <v>12_120-130</v>
      </c>
      <c r="P3823" s="17" t="str">
        <f t="shared" si="370"/>
        <v>08_80&gt;</v>
      </c>
      <c r="Q3823" s="9" t="s">
        <v>1253</v>
      </c>
      <c r="R3823" s="9" t="s">
        <v>1137</v>
      </c>
      <c r="S3823" s="9">
        <f t="shared" si="366"/>
        <v>2572000</v>
      </c>
      <c r="T3823" s="9">
        <f t="shared" si="367"/>
        <v>34993</v>
      </c>
    </row>
    <row r="3824" spans="1:20" x14ac:dyDescent="0.25">
      <c r="A3824" s="9">
        <v>11</v>
      </c>
      <c r="B3824" s="9" t="s">
        <v>15</v>
      </c>
      <c r="C3824" s="9" t="s">
        <v>988</v>
      </c>
      <c r="D3824" s="9" t="s">
        <v>230</v>
      </c>
      <c r="E3824" s="9" t="s">
        <v>227</v>
      </c>
      <c r="F3824" s="9" t="s">
        <v>5</v>
      </c>
      <c r="G3824" s="9" t="s">
        <v>518</v>
      </c>
      <c r="H3824" s="9" t="s">
        <v>929</v>
      </c>
      <c r="I3824" s="9">
        <v>14</v>
      </c>
      <c r="J3824" s="9" t="s">
        <v>52</v>
      </c>
      <c r="L3824" s="9" t="s">
        <v>50</v>
      </c>
      <c r="M3824" s="9">
        <v>122903</v>
      </c>
      <c r="N3824" s="17" t="str">
        <f t="shared" si="368"/>
        <v>24_120-125</v>
      </c>
      <c r="O3824" s="17" t="str">
        <f t="shared" si="369"/>
        <v>12_120-130</v>
      </c>
      <c r="P3824" s="17" t="str">
        <f t="shared" si="370"/>
        <v>08_80&gt;</v>
      </c>
      <c r="Q3824" s="9" t="s">
        <v>1253</v>
      </c>
      <c r="R3824" s="9" t="s">
        <v>1137</v>
      </c>
      <c r="S3824" s="9">
        <f t="shared" si="366"/>
        <v>1351933</v>
      </c>
      <c r="T3824" s="9">
        <f t="shared" si="367"/>
        <v>18394</v>
      </c>
    </row>
    <row r="3825" spans="1:20" x14ac:dyDescent="0.25">
      <c r="A3825" s="9">
        <v>61</v>
      </c>
      <c r="B3825" s="9" t="s">
        <v>15</v>
      </c>
      <c r="C3825" s="9" t="s">
        <v>552</v>
      </c>
      <c r="D3825" s="9" t="s">
        <v>230</v>
      </c>
      <c r="E3825" s="9" t="s">
        <v>227</v>
      </c>
      <c r="F3825" s="9" t="s">
        <v>5</v>
      </c>
      <c r="G3825" s="9" t="s">
        <v>350</v>
      </c>
      <c r="H3825" s="9" t="s">
        <v>157</v>
      </c>
      <c r="I3825" s="9">
        <v>15</v>
      </c>
      <c r="J3825" s="9" t="s">
        <v>52</v>
      </c>
      <c r="L3825" s="9" t="s">
        <v>50</v>
      </c>
      <c r="M3825" s="9">
        <v>217828</v>
      </c>
      <c r="N3825" s="17" t="str">
        <f t="shared" si="368"/>
        <v>43_215-220</v>
      </c>
      <c r="O3825" s="17" t="str">
        <f t="shared" si="369"/>
        <v>21_210-220</v>
      </c>
      <c r="P3825" s="17" t="str">
        <f t="shared" si="370"/>
        <v>08_80&gt;</v>
      </c>
      <c r="Q3825" s="9" t="s">
        <v>1253</v>
      </c>
      <c r="R3825" s="9" t="s">
        <v>1137</v>
      </c>
      <c r="S3825" s="9">
        <f t="shared" si="366"/>
        <v>13287508</v>
      </c>
      <c r="T3825" s="9">
        <f t="shared" si="367"/>
        <v>180782</v>
      </c>
    </row>
    <row r="3826" spans="1:20" x14ac:dyDescent="0.25">
      <c r="A3826" s="9">
        <v>20</v>
      </c>
      <c r="B3826" s="9" t="s">
        <v>15</v>
      </c>
      <c r="C3826" s="9" t="s">
        <v>471</v>
      </c>
      <c r="D3826" s="9" t="s">
        <v>230</v>
      </c>
      <c r="E3826" s="9" t="s">
        <v>227</v>
      </c>
      <c r="F3826" s="9" t="s">
        <v>5</v>
      </c>
      <c r="G3826" s="9" t="s">
        <v>169</v>
      </c>
      <c r="H3826" s="9" t="s">
        <v>186</v>
      </c>
      <c r="I3826" s="9">
        <v>15</v>
      </c>
      <c r="J3826" s="9" t="s">
        <v>8</v>
      </c>
      <c r="L3826" s="9" t="s">
        <v>50</v>
      </c>
      <c r="M3826" s="9">
        <v>143980</v>
      </c>
      <c r="N3826" s="17" t="str">
        <f t="shared" si="368"/>
        <v>28_140-145</v>
      </c>
      <c r="O3826" s="17" t="str">
        <f t="shared" si="369"/>
        <v>14_140-150</v>
      </c>
      <c r="P3826" s="17" t="str">
        <f t="shared" si="370"/>
        <v>08_80&gt;</v>
      </c>
      <c r="Q3826" s="9" t="s">
        <v>1253</v>
      </c>
      <c r="R3826" s="9" t="s">
        <v>1137</v>
      </c>
      <c r="S3826" s="9">
        <f t="shared" si="366"/>
        <v>2879600</v>
      </c>
      <c r="T3826" s="9">
        <f t="shared" si="367"/>
        <v>39178</v>
      </c>
    </row>
    <row r="3827" spans="1:20" x14ac:dyDescent="0.25">
      <c r="A3827" s="9">
        <v>32</v>
      </c>
      <c r="B3827" s="9" t="s">
        <v>15</v>
      </c>
      <c r="C3827" s="9" t="s">
        <v>1047</v>
      </c>
      <c r="D3827" s="9" t="s">
        <v>230</v>
      </c>
      <c r="E3827" s="9" t="s">
        <v>227</v>
      </c>
      <c r="F3827" s="9" t="s">
        <v>5</v>
      </c>
      <c r="G3827" s="9" t="s">
        <v>518</v>
      </c>
      <c r="H3827" s="9" t="s">
        <v>1048</v>
      </c>
      <c r="I3827" s="9">
        <v>15</v>
      </c>
      <c r="J3827" s="9" t="s">
        <v>8</v>
      </c>
      <c r="L3827" s="9" t="s">
        <v>50</v>
      </c>
      <c r="M3827" s="9">
        <v>135460</v>
      </c>
      <c r="N3827" s="17" t="str">
        <f t="shared" si="368"/>
        <v>27_135-140</v>
      </c>
      <c r="O3827" s="17" t="str">
        <f t="shared" si="369"/>
        <v>13_130-140</v>
      </c>
      <c r="P3827" s="17" t="str">
        <f t="shared" si="370"/>
        <v>08_80&gt;</v>
      </c>
      <c r="Q3827" s="9" t="s">
        <v>1253</v>
      </c>
      <c r="R3827" s="9" t="s">
        <v>1137</v>
      </c>
      <c r="S3827" s="9">
        <f t="shared" si="366"/>
        <v>4334720</v>
      </c>
      <c r="T3827" s="9">
        <f t="shared" si="367"/>
        <v>58976</v>
      </c>
    </row>
    <row r="3828" spans="1:20" x14ac:dyDescent="0.25">
      <c r="A3828" s="9">
        <v>37</v>
      </c>
      <c r="B3828" s="9" t="s">
        <v>15</v>
      </c>
      <c r="C3828" s="9" t="s">
        <v>531</v>
      </c>
      <c r="D3828" s="9" t="s">
        <v>230</v>
      </c>
      <c r="E3828" s="9" t="s">
        <v>227</v>
      </c>
      <c r="F3828" s="9" t="s">
        <v>5</v>
      </c>
      <c r="G3828" s="9" t="s">
        <v>350</v>
      </c>
      <c r="H3828" s="9" t="s">
        <v>532</v>
      </c>
      <c r="I3828" s="9">
        <v>15</v>
      </c>
      <c r="J3828" s="9" t="s">
        <v>8</v>
      </c>
      <c r="L3828" s="9" t="s">
        <v>50</v>
      </c>
      <c r="M3828" s="9">
        <v>168450</v>
      </c>
      <c r="N3828" s="17" t="str">
        <f t="shared" si="368"/>
        <v>33_165-170</v>
      </c>
      <c r="O3828" s="17" t="str">
        <f t="shared" si="369"/>
        <v>16_160-170</v>
      </c>
      <c r="P3828" s="17" t="str">
        <f t="shared" si="370"/>
        <v>08_80&gt;</v>
      </c>
      <c r="Q3828" s="9" t="s">
        <v>1253</v>
      </c>
      <c r="R3828" s="9" t="s">
        <v>1137</v>
      </c>
      <c r="S3828" s="9">
        <f t="shared" si="366"/>
        <v>6232650</v>
      </c>
      <c r="T3828" s="9">
        <f t="shared" si="367"/>
        <v>84798</v>
      </c>
    </row>
    <row r="3829" spans="1:20" x14ac:dyDescent="0.25">
      <c r="A3829" s="9">
        <v>1</v>
      </c>
      <c r="B3829" s="9" t="s">
        <v>15</v>
      </c>
      <c r="C3829" s="9" t="s">
        <v>553</v>
      </c>
      <c r="D3829" s="9" t="s">
        <v>230</v>
      </c>
      <c r="E3829" s="9" t="s">
        <v>227</v>
      </c>
      <c r="F3829" s="9" t="s">
        <v>5</v>
      </c>
      <c r="G3829" s="9" t="s">
        <v>350</v>
      </c>
      <c r="H3829" s="9" t="s">
        <v>554</v>
      </c>
      <c r="I3829" s="9">
        <v>17</v>
      </c>
      <c r="J3829" s="9" t="s">
        <v>52</v>
      </c>
      <c r="L3829" s="9" t="s">
        <v>50</v>
      </c>
      <c r="M3829" s="9">
        <v>184800</v>
      </c>
      <c r="N3829" s="17" t="str">
        <f t="shared" si="368"/>
        <v>36_180-185</v>
      </c>
      <c r="O3829" s="17" t="str">
        <f t="shared" si="369"/>
        <v>18_180-190</v>
      </c>
      <c r="P3829" s="17" t="str">
        <f t="shared" si="370"/>
        <v>08_80&gt;</v>
      </c>
      <c r="Q3829" s="9" t="s">
        <v>1253</v>
      </c>
      <c r="R3829" s="9" t="s">
        <v>1137</v>
      </c>
      <c r="S3829" s="9">
        <f t="shared" si="366"/>
        <v>184800</v>
      </c>
      <c r="T3829" s="9">
        <f t="shared" si="367"/>
        <v>2514</v>
      </c>
    </row>
    <row r="3830" spans="1:20" x14ac:dyDescent="0.25">
      <c r="A3830" s="9">
        <v>473</v>
      </c>
      <c r="B3830" s="9" t="s">
        <v>15</v>
      </c>
      <c r="C3830" s="9" t="s">
        <v>472</v>
      </c>
      <c r="D3830" s="9" t="s">
        <v>228</v>
      </c>
      <c r="E3830" s="9" t="s">
        <v>227</v>
      </c>
      <c r="F3830" s="9" t="s">
        <v>1</v>
      </c>
      <c r="G3830" s="9" t="s">
        <v>303</v>
      </c>
      <c r="H3830" s="9" t="s">
        <v>2</v>
      </c>
      <c r="I3830" s="9">
        <v>14</v>
      </c>
      <c r="J3830" s="9" t="s">
        <v>8</v>
      </c>
      <c r="L3830" s="9" t="s">
        <v>50</v>
      </c>
      <c r="M3830" s="9">
        <v>86211</v>
      </c>
      <c r="N3830" s="17" t="str">
        <f t="shared" si="368"/>
        <v>17_85-90</v>
      </c>
      <c r="O3830" s="17" t="str">
        <f t="shared" si="369"/>
        <v>8_80-90</v>
      </c>
      <c r="P3830" s="17" t="str">
        <f t="shared" si="370"/>
        <v>08_80&gt;</v>
      </c>
      <c r="Q3830" s="9" t="s">
        <v>1253</v>
      </c>
      <c r="R3830" s="9" t="s">
        <v>1137</v>
      </c>
      <c r="S3830" s="9">
        <f t="shared" si="366"/>
        <v>40777803</v>
      </c>
      <c r="T3830" s="9">
        <f t="shared" si="367"/>
        <v>554800</v>
      </c>
    </row>
    <row r="3831" spans="1:20" x14ac:dyDescent="0.25">
      <c r="A3831" s="9">
        <v>1</v>
      </c>
      <c r="B3831" s="9" t="s">
        <v>15</v>
      </c>
      <c r="C3831" s="9" t="s">
        <v>1228</v>
      </c>
      <c r="D3831" s="9" t="s">
        <v>228</v>
      </c>
      <c r="E3831" s="9" t="s">
        <v>227</v>
      </c>
      <c r="F3831" s="9" t="s">
        <v>1</v>
      </c>
      <c r="G3831" s="9" t="s">
        <v>1183</v>
      </c>
      <c r="H3831" s="9" t="s">
        <v>2</v>
      </c>
      <c r="I3831" s="9">
        <v>14</v>
      </c>
      <c r="J3831" s="9" t="s">
        <v>8</v>
      </c>
      <c r="L3831" s="9" t="s">
        <v>50</v>
      </c>
      <c r="M3831" s="9">
        <v>103210</v>
      </c>
      <c r="N3831" s="17" t="str">
        <f t="shared" si="368"/>
        <v>20_100-105</v>
      </c>
      <c r="O3831" s="17" t="str">
        <f t="shared" si="369"/>
        <v>10_100-110</v>
      </c>
      <c r="P3831" s="17" t="str">
        <f t="shared" si="370"/>
        <v>08_80&gt;</v>
      </c>
      <c r="Q3831" s="9" t="s">
        <v>1253</v>
      </c>
      <c r="R3831" s="9" t="s">
        <v>1137</v>
      </c>
      <c r="S3831" s="9">
        <f t="shared" si="366"/>
        <v>103210</v>
      </c>
      <c r="T3831" s="9">
        <f t="shared" si="367"/>
        <v>1404</v>
      </c>
    </row>
    <row r="3832" spans="1:20" x14ac:dyDescent="0.25">
      <c r="A3832" s="9">
        <v>1149</v>
      </c>
      <c r="B3832" s="9" t="s">
        <v>15</v>
      </c>
      <c r="C3832" s="9" t="s">
        <v>371</v>
      </c>
      <c r="D3832" s="9" t="s">
        <v>228</v>
      </c>
      <c r="E3832" s="9" t="s">
        <v>227</v>
      </c>
      <c r="F3832" s="9" t="s">
        <v>5</v>
      </c>
      <c r="G3832" s="9" t="s">
        <v>169</v>
      </c>
      <c r="H3832" s="9" t="s">
        <v>2</v>
      </c>
      <c r="I3832" s="9">
        <v>14</v>
      </c>
      <c r="J3832" s="9" t="s">
        <v>52</v>
      </c>
      <c r="L3832" s="9" t="s">
        <v>50</v>
      </c>
      <c r="M3832" s="9">
        <v>96739</v>
      </c>
      <c r="N3832" s="17" t="str">
        <f t="shared" si="368"/>
        <v>19_95-100</v>
      </c>
      <c r="O3832" s="17" t="str">
        <f t="shared" si="369"/>
        <v>9_90-100</v>
      </c>
      <c r="P3832" s="17" t="str">
        <f t="shared" si="370"/>
        <v>08_80&gt;</v>
      </c>
      <c r="Q3832" s="9" t="s">
        <v>1253</v>
      </c>
      <c r="R3832" s="9" t="s">
        <v>1137</v>
      </c>
      <c r="S3832" s="9">
        <f t="shared" si="366"/>
        <v>111153111</v>
      </c>
      <c r="T3832" s="9">
        <f t="shared" si="367"/>
        <v>1512287</v>
      </c>
    </row>
    <row r="3833" spans="1:20" x14ac:dyDescent="0.25">
      <c r="A3833" s="9">
        <v>77</v>
      </c>
      <c r="B3833" s="9" t="s">
        <v>15</v>
      </c>
      <c r="C3833" s="9" t="s">
        <v>989</v>
      </c>
      <c r="D3833" s="9" t="s">
        <v>228</v>
      </c>
      <c r="E3833" s="9" t="s">
        <v>227</v>
      </c>
      <c r="F3833" s="9" t="s">
        <v>5</v>
      </c>
      <c r="G3833" s="9" t="s">
        <v>518</v>
      </c>
      <c r="H3833" s="9" t="s">
        <v>2</v>
      </c>
      <c r="I3833" s="9">
        <v>14</v>
      </c>
      <c r="J3833" s="9" t="s">
        <v>52</v>
      </c>
      <c r="L3833" s="9" t="s">
        <v>50</v>
      </c>
      <c r="M3833" s="9">
        <v>130907</v>
      </c>
      <c r="N3833" s="17" t="str">
        <f t="shared" si="368"/>
        <v>26_130-135</v>
      </c>
      <c r="O3833" s="17" t="str">
        <f t="shared" si="369"/>
        <v>13_130-140</v>
      </c>
      <c r="P3833" s="17" t="str">
        <f t="shared" si="370"/>
        <v>08_80&gt;</v>
      </c>
      <c r="Q3833" s="9" t="s">
        <v>1253</v>
      </c>
      <c r="R3833" s="9" t="s">
        <v>1137</v>
      </c>
      <c r="S3833" s="9">
        <f t="shared" si="366"/>
        <v>10079839</v>
      </c>
      <c r="T3833" s="9">
        <f t="shared" si="367"/>
        <v>137141</v>
      </c>
    </row>
    <row r="3834" spans="1:20" x14ac:dyDescent="0.25">
      <c r="A3834" s="9">
        <v>62</v>
      </c>
      <c r="B3834" s="9" t="s">
        <v>15</v>
      </c>
      <c r="C3834" s="9" t="s">
        <v>506</v>
      </c>
      <c r="D3834" s="9" t="s">
        <v>228</v>
      </c>
      <c r="E3834" s="9" t="s">
        <v>227</v>
      </c>
      <c r="F3834" s="9" t="s">
        <v>1</v>
      </c>
      <c r="G3834" s="9" t="s">
        <v>303</v>
      </c>
      <c r="H3834" s="9" t="s">
        <v>2</v>
      </c>
      <c r="I3834" s="9">
        <v>14</v>
      </c>
      <c r="J3834" s="9" t="s">
        <v>8</v>
      </c>
      <c r="L3834" s="9" t="s">
        <v>50</v>
      </c>
      <c r="M3834" s="9">
        <v>115364</v>
      </c>
      <c r="N3834" s="17" t="str">
        <f t="shared" si="368"/>
        <v>23_115-120</v>
      </c>
      <c r="O3834" s="17" t="str">
        <f t="shared" si="369"/>
        <v>11_110-120</v>
      </c>
      <c r="P3834" s="17" t="str">
        <f t="shared" si="370"/>
        <v>08_80&gt;</v>
      </c>
      <c r="Q3834" s="9" t="s">
        <v>1253</v>
      </c>
      <c r="R3834" s="9" t="s">
        <v>1137</v>
      </c>
      <c r="S3834" s="9">
        <f t="shared" si="366"/>
        <v>7152568</v>
      </c>
      <c r="T3834" s="9">
        <f t="shared" si="367"/>
        <v>97314</v>
      </c>
    </row>
    <row r="3835" spans="1:20" x14ac:dyDescent="0.25">
      <c r="A3835" s="9">
        <v>115</v>
      </c>
      <c r="B3835" s="9" t="s">
        <v>15</v>
      </c>
      <c r="C3835" s="9" t="s">
        <v>372</v>
      </c>
      <c r="D3835" s="9" t="s">
        <v>228</v>
      </c>
      <c r="E3835" s="9" t="s">
        <v>227</v>
      </c>
      <c r="F3835" s="9" t="s">
        <v>5</v>
      </c>
      <c r="G3835" s="9" t="s">
        <v>169</v>
      </c>
      <c r="H3835" s="9" t="s">
        <v>2</v>
      </c>
      <c r="I3835" s="9">
        <v>14</v>
      </c>
      <c r="J3835" s="9" t="s">
        <v>8</v>
      </c>
      <c r="L3835" s="9" t="s">
        <v>50</v>
      </c>
      <c r="M3835" s="9">
        <v>126613</v>
      </c>
      <c r="N3835" s="17" t="str">
        <f t="shared" si="368"/>
        <v>25_125-130</v>
      </c>
      <c r="O3835" s="17" t="str">
        <f t="shared" si="369"/>
        <v>12_120-130</v>
      </c>
      <c r="P3835" s="17" t="str">
        <f t="shared" si="370"/>
        <v>08_80&gt;</v>
      </c>
      <c r="Q3835" s="9" t="s">
        <v>1253</v>
      </c>
      <c r="R3835" s="9" t="s">
        <v>1137</v>
      </c>
      <c r="S3835" s="9">
        <f t="shared" si="366"/>
        <v>14560495</v>
      </c>
      <c r="T3835" s="9">
        <f t="shared" si="367"/>
        <v>198102</v>
      </c>
    </row>
    <row r="3836" spans="1:20" x14ac:dyDescent="0.25">
      <c r="A3836" s="9">
        <v>1</v>
      </c>
      <c r="B3836" s="9" t="s">
        <v>15</v>
      </c>
      <c r="C3836" s="9" t="s">
        <v>1229</v>
      </c>
      <c r="D3836" s="9" t="s">
        <v>228</v>
      </c>
      <c r="E3836" s="9" t="s">
        <v>227</v>
      </c>
      <c r="F3836" s="9" t="s">
        <v>5</v>
      </c>
      <c r="G3836" s="9" t="s">
        <v>518</v>
      </c>
      <c r="H3836" s="9" t="s">
        <v>2</v>
      </c>
      <c r="I3836" s="9">
        <v>14</v>
      </c>
      <c r="J3836" s="9" t="s">
        <v>8</v>
      </c>
      <c r="L3836" s="9" t="s">
        <v>50</v>
      </c>
      <c r="M3836" s="9">
        <v>101220</v>
      </c>
      <c r="N3836" s="17" t="str">
        <f t="shared" si="368"/>
        <v>20_100-105</v>
      </c>
      <c r="O3836" s="17" t="str">
        <f t="shared" si="369"/>
        <v>10_100-110</v>
      </c>
      <c r="P3836" s="17" t="str">
        <f t="shared" si="370"/>
        <v>08_80&gt;</v>
      </c>
      <c r="Q3836" s="9" t="s">
        <v>1253</v>
      </c>
      <c r="R3836" s="9" t="s">
        <v>1137</v>
      </c>
      <c r="S3836" s="9">
        <f t="shared" si="366"/>
        <v>101220</v>
      </c>
      <c r="T3836" s="9">
        <f t="shared" si="367"/>
        <v>1377</v>
      </c>
    </row>
    <row r="3837" spans="1:20" x14ac:dyDescent="0.25">
      <c r="A3837" s="9">
        <v>183</v>
      </c>
      <c r="B3837" s="9" t="s">
        <v>15</v>
      </c>
      <c r="C3837" s="9" t="s">
        <v>423</v>
      </c>
      <c r="D3837" s="9" t="s">
        <v>222</v>
      </c>
      <c r="E3837" s="9" t="s">
        <v>227</v>
      </c>
      <c r="F3837" s="9" t="s">
        <v>5</v>
      </c>
      <c r="G3837" s="9" t="s">
        <v>169</v>
      </c>
      <c r="H3837" s="9" t="s">
        <v>367</v>
      </c>
      <c r="I3837" s="9">
        <v>15</v>
      </c>
      <c r="J3837" s="9" t="s">
        <v>8</v>
      </c>
      <c r="L3837" s="9" t="s">
        <v>50</v>
      </c>
      <c r="M3837" s="9">
        <v>114160</v>
      </c>
      <c r="N3837" s="17" t="str">
        <f t="shared" si="368"/>
        <v>22_110-115</v>
      </c>
      <c r="O3837" s="17" t="str">
        <f t="shared" si="369"/>
        <v>11_110-120</v>
      </c>
      <c r="P3837" s="17" t="str">
        <f t="shared" si="370"/>
        <v>08_80&gt;</v>
      </c>
      <c r="Q3837" s="9" t="s">
        <v>1253</v>
      </c>
      <c r="R3837" s="9" t="s">
        <v>1137</v>
      </c>
      <c r="S3837" s="9">
        <f t="shared" si="366"/>
        <v>20891280</v>
      </c>
      <c r="T3837" s="9">
        <f t="shared" si="367"/>
        <v>284235</v>
      </c>
    </row>
    <row r="3838" spans="1:20" x14ac:dyDescent="0.25">
      <c r="A3838" s="9">
        <v>98</v>
      </c>
      <c r="B3838" s="9" t="s">
        <v>15</v>
      </c>
      <c r="C3838" s="9" t="s">
        <v>1050</v>
      </c>
      <c r="D3838" s="9" t="s">
        <v>224</v>
      </c>
      <c r="E3838" s="9" t="s">
        <v>227</v>
      </c>
      <c r="F3838" s="9" t="s">
        <v>5</v>
      </c>
      <c r="G3838" s="9" t="s">
        <v>169</v>
      </c>
      <c r="H3838" s="9" t="s">
        <v>2</v>
      </c>
      <c r="I3838" s="9">
        <v>15</v>
      </c>
      <c r="J3838" s="9" t="s">
        <v>8</v>
      </c>
      <c r="K3838" s="9" t="s">
        <v>7</v>
      </c>
      <c r="L3838" s="9" t="s">
        <v>50</v>
      </c>
      <c r="M3838" s="9">
        <v>170750</v>
      </c>
      <c r="N3838" s="17" t="str">
        <f t="shared" si="368"/>
        <v>34_170-175</v>
      </c>
      <c r="O3838" s="17" t="str">
        <f t="shared" si="369"/>
        <v>17_170-180</v>
      </c>
      <c r="P3838" s="17" t="str">
        <f t="shared" si="370"/>
        <v>08_80&gt;</v>
      </c>
      <c r="Q3838" s="9" t="s">
        <v>1253</v>
      </c>
      <c r="R3838" s="9" t="s">
        <v>1137</v>
      </c>
      <c r="S3838" s="9">
        <f t="shared" si="366"/>
        <v>16733500</v>
      </c>
      <c r="T3838" s="9">
        <f t="shared" si="367"/>
        <v>227667</v>
      </c>
    </row>
    <row r="3839" spans="1:20" x14ac:dyDescent="0.25">
      <c r="A3839" s="9">
        <v>13</v>
      </c>
      <c r="B3839" s="9" t="s">
        <v>15</v>
      </c>
      <c r="C3839" s="9" t="s">
        <v>990</v>
      </c>
      <c r="D3839" s="9" t="s">
        <v>222</v>
      </c>
      <c r="E3839" s="9" t="s">
        <v>227</v>
      </c>
      <c r="F3839" s="9" t="s">
        <v>5</v>
      </c>
      <c r="G3839" s="9" t="s">
        <v>518</v>
      </c>
      <c r="H3839" s="9" t="s">
        <v>555</v>
      </c>
      <c r="I3839" s="9">
        <v>15</v>
      </c>
      <c r="J3839" s="9" t="s">
        <v>8</v>
      </c>
      <c r="L3839" s="9" t="s">
        <v>50</v>
      </c>
      <c r="M3839" s="9">
        <v>130823</v>
      </c>
      <c r="N3839" s="17" t="str">
        <f t="shared" si="368"/>
        <v>26_130-135</v>
      </c>
      <c r="O3839" s="17" t="str">
        <f t="shared" si="369"/>
        <v>13_130-140</v>
      </c>
      <c r="P3839" s="17" t="str">
        <f t="shared" si="370"/>
        <v>08_80&gt;</v>
      </c>
      <c r="Q3839" s="9" t="s">
        <v>1253</v>
      </c>
      <c r="R3839" s="9" t="s">
        <v>1137</v>
      </c>
      <c r="S3839" s="9">
        <f t="shared" si="366"/>
        <v>1700699</v>
      </c>
      <c r="T3839" s="9">
        <f t="shared" si="367"/>
        <v>23139</v>
      </c>
    </row>
    <row r="3840" spans="1:20" x14ac:dyDescent="0.25">
      <c r="A3840" s="9">
        <v>21</v>
      </c>
      <c r="B3840" s="9" t="s">
        <v>15</v>
      </c>
      <c r="C3840" s="9" t="s">
        <v>861</v>
      </c>
      <c r="D3840" s="9" t="s">
        <v>225</v>
      </c>
      <c r="E3840" s="9" t="s">
        <v>227</v>
      </c>
      <c r="F3840" s="9" t="s">
        <v>5</v>
      </c>
      <c r="G3840" s="9" t="s">
        <v>350</v>
      </c>
      <c r="H3840" s="9" t="s">
        <v>99</v>
      </c>
      <c r="I3840" s="9">
        <v>15</v>
      </c>
      <c r="J3840" s="9" t="s">
        <v>55</v>
      </c>
      <c r="L3840" s="9" t="s">
        <v>50</v>
      </c>
      <c r="M3840" s="9">
        <v>270823</v>
      </c>
      <c r="N3840" s="17" t="str">
        <f t="shared" si="368"/>
        <v>54_270-275</v>
      </c>
      <c r="O3840" s="17" t="str">
        <f t="shared" si="369"/>
        <v>27_270-280</v>
      </c>
      <c r="P3840" s="17" t="str">
        <f t="shared" si="370"/>
        <v>08_80&gt;</v>
      </c>
      <c r="Q3840" s="9" t="s">
        <v>1253</v>
      </c>
      <c r="R3840" s="9" t="s">
        <v>1137</v>
      </c>
      <c r="S3840" s="9">
        <f t="shared" si="366"/>
        <v>5687283</v>
      </c>
      <c r="T3840" s="9">
        <f t="shared" si="367"/>
        <v>77378</v>
      </c>
    </row>
    <row r="3841" spans="1:20" x14ac:dyDescent="0.25">
      <c r="A3841" s="9">
        <v>17</v>
      </c>
      <c r="B3841" s="9" t="s">
        <v>15</v>
      </c>
      <c r="C3841" s="9" t="s">
        <v>556</v>
      </c>
      <c r="D3841" s="9" t="s">
        <v>222</v>
      </c>
      <c r="E3841" s="9" t="s">
        <v>227</v>
      </c>
      <c r="F3841" s="9" t="s">
        <v>5</v>
      </c>
      <c r="G3841" s="9" t="s">
        <v>350</v>
      </c>
      <c r="H3841" s="9" t="s">
        <v>557</v>
      </c>
      <c r="I3841" s="9">
        <v>15</v>
      </c>
      <c r="J3841" s="9" t="s">
        <v>52</v>
      </c>
      <c r="L3841" s="9" t="s">
        <v>50</v>
      </c>
      <c r="M3841" s="9">
        <v>107510</v>
      </c>
      <c r="N3841" s="17" t="str">
        <f t="shared" si="368"/>
        <v>21_105-110</v>
      </c>
      <c r="O3841" s="17" t="str">
        <f t="shared" si="369"/>
        <v>10_100-110</v>
      </c>
      <c r="P3841" s="17" t="str">
        <f t="shared" si="370"/>
        <v>08_80&gt;</v>
      </c>
      <c r="Q3841" s="9" t="s">
        <v>1253</v>
      </c>
      <c r="R3841" s="9" t="s">
        <v>1137</v>
      </c>
      <c r="S3841" s="9">
        <f t="shared" si="366"/>
        <v>1827670</v>
      </c>
      <c r="T3841" s="9">
        <f t="shared" si="367"/>
        <v>24866</v>
      </c>
    </row>
    <row r="3842" spans="1:20" x14ac:dyDescent="0.25">
      <c r="A3842" s="9">
        <v>118</v>
      </c>
      <c r="B3842" s="9" t="s">
        <v>15</v>
      </c>
      <c r="C3842" s="9" t="s">
        <v>373</v>
      </c>
      <c r="D3842" s="9" t="s">
        <v>228</v>
      </c>
      <c r="E3842" s="9" t="s">
        <v>227</v>
      </c>
      <c r="F3842" s="9" t="s">
        <v>5</v>
      </c>
      <c r="G3842" s="9" t="s">
        <v>169</v>
      </c>
      <c r="H3842" s="9" t="s">
        <v>2</v>
      </c>
      <c r="I3842" s="9">
        <v>14</v>
      </c>
      <c r="J3842" s="9" t="s">
        <v>52</v>
      </c>
      <c r="K3842" s="9" t="s">
        <v>7</v>
      </c>
      <c r="L3842" s="9" t="s">
        <v>50</v>
      </c>
      <c r="M3842" s="9">
        <v>147294</v>
      </c>
      <c r="N3842" s="17" t="str">
        <f t="shared" si="368"/>
        <v>29_145-150</v>
      </c>
      <c r="O3842" s="17" t="str">
        <f t="shared" si="369"/>
        <v>14_140-150</v>
      </c>
      <c r="P3842" s="17" t="str">
        <f t="shared" si="370"/>
        <v>08_80&gt;</v>
      </c>
      <c r="Q3842" s="9" t="s">
        <v>1253</v>
      </c>
      <c r="R3842" s="9" t="s">
        <v>1137</v>
      </c>
      <c r="S3842" s="9">
        <f t="shared" si="366"/>
        <v>17380692</v>
      </c>
      <c r="T3842" s="9">
        <f t="shared" si="367"/>
        <v>236472</v>
      </c>
    </row>
    <row r="3843" spans="1:20" x14ac:dyDescent="0.25">
      <c r="A3843" s="9">
        <v>157</v>
      </c>
      <c r="B3843" s="9" t="s">
        <v>15</v>
      </c>
      <c r="C3843" s="9" t="s">
        <v>991</v>
      </c>
      <c r="D3843" s="9" t="s">
        <v>228</v>
      </c>
      <c r="E3843" s="9" t="s">
        <v>227</v>
      </c>
      <c r="F3843" s="9" t="s">
        <v>5</v>
      </c>
      <c r="G3843" s="9" t="s">
        <v>518</v>
      </c>
      <c r="H3843" s="9" t="s">
        <v>2</v>
      </c>
      <c r="I3843" s="9">
        <v>14</v>
      </c>
      <c r="J3843" s="9" t="s">
        <v>992</v>
      </c>
      <c r="L3843" s="9" t="s">
        <v>50</v>
      </c>
      <c r="M3843" s="9">
        <v>132770</v>
      </c>
      <c r="N3843" s="17" t="str">
        <f t="shared" si="368"/>
        <v>26_130-135</v>
      </c>
      <c r="O3843" s="17" t="str">
        <f t="shared" si="369"/>
        <v>13_130-140</v>
      </c>
      <c r="P3843" s="17" t="str">
        <f t="shared" si="370"/>
        <v>08_80&gt;</v>
      </c>
      <c r="Q3843" s="9" t="s">
        <v>1253</v>
      </c>
      <c r="R3843" s="9" t="s">
        <v>1137</v>
      </c>
      <c r="S3843" s="9">
        <f t="shared" ref="S3843:S3906" si="371">M3843*A3843</f>
        <v>20844890</v>
      </c>
      <c r="T3843" s="9">
        <f t="shared" si="367"/>
        <v>283604</v>
      </c>
    </row>
    <row r="3844" spans="1:20" x14ac:dyDescent="0.25">
      <c r="A3844" s="9">
        <v>13</v>
      </c>
      <c r="B3844" s="9" t="s">
        <v>15</v>
      </c>
      <c r="C3844" s="9" t="s">
        <v>558</v>
      </c>
      <c r="D3844" s="9" t="s">
        <v>225</v>
      </c>
      <c r="E3844" s="9" t="s">
        <v>227</v>
      </c>
      <c r="F3844" s="9" t="s">
        <v>5</v>
      </c>
      <c r="G3844" s="9" t="s">
        <v>350</v>
      </c>
      <c r="H3844" s="9" t="s">
        <v>112</v>
      </c>
      <c r="I3844" s="9">
        <v>15</v>
      </c>
      <c r="J3844" s="9" t="s">
        <v>52</v>
      </c>
      <c r="L3844" s="9" t="s">
        <v>50</v>
      </c>
      <c r="M3844" s="9">
        <v>219465</v>
      </c>
      <c r="N3844" s="17" t="str">
        <f t="shared" si="368"/>
        <v>43_215-220</v>
      </c>
      <c r="O3844" s="17" t="str">
        <f t="shared" si="369"/>
        <v>21_210-220</v>
      </c>
      <c r="P3844" s="17" t="str">
        <f t="shared" si="370"/>
        <v>08_80&gt;</v>
      </c>
      <c r="Q3844" s="9" t="s">
        <v>1253</v>
      </c>
      <c r="R3844" s="9" t="s">
        <v>1137</v>
      </c>
      <c r="S3844" s="9">
        <f t="shared" si="371"/>
        <v>2853045</v>
      </c>
      <c r="T3844" s="9">
        <f t="shared" ref="T3844:T3907" si="372">ROUND(S3844/73.5,0)</f>
        <v>38817</v>
      </c>
    </row>
    <row r="3845" spans="1:20" x14ac:dyDescent="0.25">
      <c r="A3845" s="9">
        <v>56</v>
      </c>
      <c r="B3845" s="9" t="s">
        <v>15</v>
      </c>
      <c r="C3845" s="9" t="s">
        <v>765</v>
      </c>
      <c r="D3845" s="9" t="s">
        <v>228</v>
      </c>
      <c r="E3845" s="9" t="s">
        <v>227</v>
      </c>
      <c r="F3845" s="9" t="s">
        <v>5</v>
      </c>
      <c r="G3845" s="9" t="s">
        <v>518</v>
      </c>
      <c r="H3845" s="9" t="s">
        <v>2</v>
      </c>
      <c r="I3845" s="9">
        <v>13</v>
      </c>
      <c r="J3845" s="9" t="s">
        <v>766</v>
      </c>
      <c r="K3845" s="9" t="s">
        <v>7</v>
      </c>
      <c r="L3845" s="9" t="s">
        <v>50</v>
      </c>
      <c r="M3845" s="9">
        <v>162737</v>
      </c>
      <c r="N3845" s="17" t="str">
        <f t="shared" si="368"/>
        <v>32_160-165</v>
      </c>
      <c r="O3845" s="17" t="str">
        <f t="shared" si="369"/>
        <v>16_160-170</v>
      </c>
      <c r="P3845" s="17" t="str">
        <f t="shared" si="370"/>
        <v>08_80&gt;</v>
      </c>
      <c r="Q3845" s="9" t="s">
        <v>1253</v>
      </c>
      <c r="R3845" s="9" t="s">
        <v>1137</v>
      </c>
      <c r="S3845" s="9">
        <f t="shared" si="371"/>
        <v>9113272</v>
      </c>
      <c r="T3845" s="9">
        <f t="shared" si="372"/>
        <v>123990</v>
      </c>
    </row>
    <row r="3846" spans="1:20" x14ac:dyDescent="0.25">
      <c r="A3846" s="9">
        <v>7</v>
      </c>
      <c r="B3846" s="9" t="s">
        <v>15</v>
      </c>
      <c r="C3846" s="9" t="s">
        <v>473</v>
      </c>
      <c r="D3846" s="9" t="s">
        <v>228</v>
      </c>
      <c r="E3846" s="9" t="s">
        <v>227</v>
      </c>
      <c r="F3846" s="9" t="s">
        <v>5</v>
      </c>
      <c r="G3846" s="9" t="s">
        <v>93</v>
      </c>
      <c r="H3846" s="9" t="s">
        <v>2</v>
      </c>
      <c r="I3846" s="9">
        <v>13</v>
      </c>
      <c r="J3846" s="9" t="s">
        <v>474</v>
      </c>
      <c r="K3846" s="9" t="s">
        <v>7</v>
      </c>
      <c r="L3846" s="9" t="s">
        <v>50</v>
      </c>
      <c r="M3846" s="9">
        <v>163970</v>
      </c>
      <c r="N3846" s="17" t="str">
        <f t="shared" si="368"/>
        <v>32_160-165</v>
      </c>
      <c r="O3846" s="17" t="str">
        <f t="shared" si="369"/>
        <v>16_160-170</v>
      </c>
      <c r="P3846" s="17" t="str">
        <f t="shared" si="370"/>
        <v>08_80&gt;</v>
      </c>
      <c r="Q3846" s="9" t="s">
        <v>1253</v>
      </c>
      <c r="R3846" s="9" t="s">
        <v>1137</v>
      </c>
      <c r="S3846" s="9">
        <f t="shared" si="371"/>
        <v>1147790</v>
      </c>
      <c r="T3846" s="9">
        <f t="shared" si="372"/>
        <v>15616</v>
      </c>
    </row>
    <row r="3847" spans="1:20" x14ac:dyDescent="0.25">
      <c r="A3847" s="9">
        <v>11</v>
      </c>
      <c r="B3847" s="9" t="s">
        <v>15</v>
      </c>
      <c r="C3847" s="9" t="s">
        <v>955</v>
      </c>
      <c r="D3847" s="9" t="s">
        <v>228</v>
      </c>
      <c r="E3847" s="9" t="s">
        <v>227</v>
      </c>
      <c r="F3847" s="9" t="s">
        <v>5</v>
      </c>
      <c r="G3847" s="9" t="s">
        <v>518</v>
      </c>
      <c r="H3847" s="9" t="s">
        <v>2</v>
      </c>
      <c r="I3847" s="9">
        <v>13</v>
      </c>
      <c r="J3847" s="9" t="s">
        <v>808</v>
      </c>
      <c r="K3847" s="9" t="s">
        <v>7</v>
      </c>
      <c r="L3847" s="9" t="s">
        <v>50</v>
      </c>
      <c r="M3847" s="9">
        <v>212130</v>
      </c>
      <c r="N3847" s="17" t="str">
        <f t="shared" si="368"/>
        <v>42_210-215</v>
      </c>
      <c r="O3847" s="17" t="str">
        <f t="shared" si="369"/>
        <v>21_210-220</v>
      </c>
      <c r="P3847" s="17" t="str">
        <f t="shared" si="370"/>
        <v>08_80&gt;</v>
      </c>
      <c r="Q3847" s="9" t="s">
        <v>1253</v>
      </c>
      <c r="R3847" s="9" t="s">
        <v>1137</v>
      </c>
      <c r="S3847" s="9">
        <f t="shared" si="371"/>
        <v>2333430</v>
      </c>
      <c r="T3847" s="9">
        <f t="shared" si="372"/>
        <v>31747</v>
      </c>
    </row>
    <row r="3848" spans="1:20" x14ac:dyDescent="0.25">
      <c r="A3848" s="9">
        <v>53</v>
      </c>
      <c r="B3848" s="9" t="s">
        <v>15</v>
      </c>
      <c r="C3848" s="9" t="s">
        <v>424</v>
      </c>
      <c r="D3848" s="9" t="s">
        <v>228</v>
      </c>
      <c r="E3848" s="9" t="s">
        <v>227</v>
      </c>
      <c r="F3848" s="9" t="s">
        <v>5</v>
      </c>
      <c r="G3848" s="9" t="s">
        <v>169</v>
      </c>
      <c r="H3848" s="9" t="s">
        <v>2</v>
      </c>
      <c r="I3848" s="9">
        <v>14</v>
      </c>
      <c r="J3848" s="9" t="s">
        <v>763</v>
      </c>
      <c r="K3848" s="9" t="s">
        <v>7</v>
      </c>
      <c r="L3848" s="9" t="s">
        <v>50</v>
      </c>
      <c r="M3848" s="9">
        <v>175213</v>
      </c>
      <c r="N3848" s="17" t="str">
        <f t="shared" si="368"/>
        <v>35_175-180</v>
      </c>
      <c r="O3848" s="17" t="str">
        <f t="shared" si="369"/>
        <v>17_170-180</v>
      </c>
      <c r="P3848" s="17" t="str">
        <f t="shared" si="370"/>
        <v>08_80&gt;</v>
      </c>
      <c r="Q3848" s="9" t="s">
        <v>1253</v>
      </c>
      <c r="R3848" s="9" t="s">
        <v>1137</v>
      </c>
      <c r="S3848" s="9">
        <f t="shared" si="371"/>
        <v>9286289</v>
      </c>
      <c r="T3848" s="9">
        <f t="shared" si="372"/>
        <v>126344</v>
      </c>
    </row>
    <row r="3849" spans="1:20" x14ac:dyDescent="0.25">
      <c r="A3849" s="9">
        <v>2</v>
      </c>
      <c r="B3849" s="9" t="s">
        <v>15</v>
      </c>
      <c r="C3849" s="9" t="s">
        <v>944</v>
      </c>
      <c r="D3849" s="9" t="s">
        <v>228</v>
      </c>
      <c r="E3849" s="9" t="s">
        <v>227</v>
      </c>
      <c r="F3849" s="9" t="s">
        <v>5</v>
      </c>
      <c r="G3849" s="9" t="s">
        <v>518</v>
      </c>
      <c r="H3849" s="9" t="s">
        <v>2</v>
      </c>
      <c r="I3849" s="9">
        <v>14</v>
      </c>
      <c r="J3849" s="9" t="s">
        <v>179</v>
      </c>
      <c r="K3849" s="9" t="s">
        <v>7</v>
      </c>
      <c r="L3849" s="9" t="s">
        <v>50</v>
      </c>
      <c r="M3849" s="9">
        <v>142190</v>
      </c>
      <c r="N3849" s="17" t="str">
        <f t="shared" si="368"/>
        <v>28_140-145</v>
      </c>
      <c r="O3849" s="17" t="str">
        <f t="shared" si="369"/>
        <v>14_140-150</v>
      </c>
      <c r="P3849" s="17" t="str">
        <f t="shared" si="370"/>
        <v>08_80&gt;</v>
      </c>
      <c r="Q3849" s="9" t="s">
        <v>1253</v>
      </c>
      <c r="R3849" s="9" t="s">
        <v>1137</v>
      </c>
      <c r="S3849" s="9">
        <f t="shared" si="371"/>
        <v>284380</v>
      </c>
      <c r="T3849" s="9">
        <f t="shared" si="372"/>
        <v>3869</v>
      </c>
    </row>
    <row r="3850" spans="1:20" x14ac:dyDescent="0.25">
      <c r="A3850" s="9">
        <v>2</v>
      </c>
      <c r="B3850" s="9" t="s">
        <v>15</v>
      </c>
      <c r="C3850" s="9" t="s">
        <v>500</v>
      </c>
      <c r="D3850" s="9" t="s">
        <v>228</v>
      </c>
      <c r="E3850" s="9" t="s">
        <v>227</v>
      </c>
      <c r="F3850" s="9" t="s">
        <v>1</v>
      </c>
      <c r="G3850" s="9" t="s">
        <v>303</v>
      </c>
      <c r="H3850" s="9" t="s">
        <v>2</v>
      </c>
      <c r="I3850" s="9">
        <v>13</v>
      </c>
      <c r="J3850" s="9" t="s">
        <v>8</v>
      </c>
      <c r="L3850" s="9" t="s">
        <v>50</v>
      </c>
      <c r="M3850" s="9">
        <v>95760</v>
      </c>
      <c r="N3850" s="17" t="str">
        <f t="shared" si="368"/>
        <v>19_95-100</v>
      </c>
      <c r="O3850" s="17" t="str">
        <f t="shared" si="369"/>
        <v>9_90-100</v>
      </c>
      <c r="P3850" s="17" t="str">
        <f t="shared" si="370"/>
        <v>08_80&gt;</v>
      </c>
      <c r="Q3850" s="9" t="s">
        <v>1253</v>
      </c>
      <c r="R3850" s="9" t="s">
        <v>1137</v>
      </c>
      <c r="S3850" s="9">
        <f t="shared" si="371"/>
        <v>191520</v>
      </c>
      <c r="T3850" s="9">
        <f t="shared" si="372"/>
        <v>2606</v>
      </c>
    </row>
    <row r="3851" spans="1:20" x14ac:dyDescent="0.25">
      <c r="A3851" s="9">
        <v>208</v>
      </c>
      <c r="B3851" s="9" t="s">
        <v>15</v>
      </c>
      <c r="C3851" s="9" t="s">
        <v>369</v>
      </c>
      <c r="D3851" s="9" t="s">
        <v>228</v>
      </c>
      <c r="E3851" s="9" t="s">
        <v>227</v>
      </c>
      <c r="F3851" s="9" t="s">
        <v>5</v>
      </c>
      <c r="G3851" s="9" t="s">
        <v>169</v>
      </c>
      <c r="H3851" s="9" t="s">
        <v>2</v>
      </c>
      <c r="I3851" s="9">
        <v>13</v>
      </c>
      <c r="J3851" s="9" t="s">
        <v>8</v>
      </c>
      <c r="L3851" s="9" t="s">
        <v>50</v>
      </c>
      <c r="M3851" s="9">
        <v>118140</v>
      </c>
      <c r="N3851" s="17" t="str">
        <f t="shared" si="368"/>
        <v>23_115-120</v>
      </c>
      <c r="O3851" s="17" t="str">
        <f t="shared" si="369"/>
        <v>11_110-120</v>
      </c>
      <c r="P3851" s="17" t="str">
        <f t="shared" si="370"/>
        <v>08_80&gt;</v>
      </c>
      <c r="Q3851" s="9" t="s">
        <v>1253</v>
      </c>
      <c r="R3851" s="9" t="s">
        <v>1137</v>
      </c>
      <c r="S3851" s="9">
        <f t="shared" si="371"/>
        <v>24573120</v>
      </c>
      <c r="T3851" s="9">
        <f t="shared" si="372"/>
        <v>334328</v>
      </c>
    </row>
    <row r="3852" spans="1:20" x14ac:dyDescent="0.25">
      <c r="A3852" s="9">
        <v>43</v>
      </c>
      <c r="B3852" s="9" t="s">
        <v>15</v>
      </c>
      <c r="C3852" s="9" t="s">
        <v>1214</v>
      </c>
      <c r="D3852" s="9" t="s">
        <v>228</v>
      </c>
      <c r="E3852" s="9" t="s">
        <v>227</v>
      </c>
      <c r="F3852" s="9" t="s">
        <v>5</v>
      </c>
      <c r="G3852" s="9" t="s">
        <v>518</v>
      </c>
      <c r="H3852" s="9" t="s">
        <v>2</v>
      </c>
      <c r="I3852" s="9">
        <v>13</v>
      </c>
      <c r="J3852" s="9" t="s">
        <v>596</v>
      </c>
      <c r="L3852" s="9" t="s">
        <v>50</v>
      </c>
      <c r="M3852" s="9">
        <v>111010</v>
      </c>
      <c r="N3852" s="17" t="str">
        <f t="shared" si="368"/>
        <v>22_110-115</v>
      </c>
      <c r="O3852" s="17" t="str">
        <f t="shared" si="369"/>
        <v>11_110-120</v>
      </c>
      <c r="P3852" s="17" t="str">
        <f t="shared" si="370"/>
        <v>08_80&gt;</v>
      </c>
      <c r="Q3852" s="9" t="s">
        <v>1253</v>
      </c>
      <c r="R3852" s="9" t="s">
        <v>1137</v>
      </c>
      <c r="S3852" s="9">
        <f t="shared" si="371"/>
        <v>4773430</v>
      </c>
      <c r="T3852" s="9">
        <f t="shared" si="372"/>
        <v>64945</v>
      </c>
    </row>
    <row r="3853" spans="1:20" x14ac:dyDescent="0.25">
      <c r="A3853" s="9">
        <v>12</v>
      </c>
      <c r="B3853" s="9" t="s">
        <v>15</v>
      </c>
      <c r="C3853" s="9" t="s">
        <v>1215</v>
      </c>
      <c r="D3853" s="9" t="s">
        <v>228</v>
      </c>
      <c r="E3853" s="9" t="s">
        <v>227</v>
      </c>
      <c r="F3853" s="9" t="s">
        <v>5</v>
      </c>
      <c r="G3853" s="9" t="s">
        <v>518</v>
      </c>
      <c r="H3853" s="9" t="s">
        <v>2</v>
      </c>
      <c r="I3853" s="9">
        <v>13</v>
      </c>
      <c r="J3853" s="9" t="s">
        <v>179</v>
      </c>
      <c r="K3853" s="9" t="s">
        <v>7</v>
      </c>
      <c r="L3853" s="9" t="s">
        <v>50</v>
      </c>
      <c r="M3853" s="9">
        <v>114510</v>
      </c>
      <c r="N3853" s="17" t="str">
        <f t="shared" si="368"/>
        <v>22_110-115</v>
      </c>
      <c r="O3853" s="17" t="str">
        <f t="shared" si="369"/>
        <v>11_110-120</v>
      </c>
      <c r="P3853" s="17" t="str">
        <f t="shared" si="370"/>
        <v>08_80&gt;</v>
      </c>
      <c r="Q3853" s="9" t="s">
        <v>1253</v>
      </c>
      <c r="R3853" s="9" t="s">
        <v>1137</v>
      </c>
      <c r="S3853" s="9">
        <f t="shared" si="371"/>
        <v>1374120</v>
      </c>
      <c r="T3853" s="9">
        <f t="shared" si="372"/>
        <v>18696</v>
      </c>
    </row>
    <row r="3854" spans="1:20" x14ac:dyDescent="0.25">
      <c r="A3854" s="9">
        <v>29</v>
      </c>
      <c r="B3854" s="9" t="s">
        <v>15</v>
      </c>
      <c r="C3854" s="9" t="s">
        <v>468</v>
      </c>
      <c r="D3854" s="9" t="s">
        <v>228</v>
      </c>
      <c r="E3854" s="9" t="s">
        <v>227</v>
      </c>
      <c r="F3854" s="9" t="s">
        <v>5</v>
      </c>
      <c r="G3854" s="9" t="s">
        <v>169</v>
      </c>
      <c r="H3854" s="9" t="s">
        <v>2</v>
      </c>
      <c r="I3854" s="9">
        <v>13</v>
      </c>
      <c r="J3854" s="9" t="s">
        <v>8</v>
      </c>
      <c r="K3854" s="9" t="s">
        <v>7</v>
      </c>
      <c r="L3854" s="9" t="s">
        <v>50</v>
      </c>
      <c r="M3854" s="9">
        <v>140982</v>
      </c>
      <c r="N3854" s="17" t="str">
        <f t="shared" si="368"/>
        <v>28_140-145</v>
      </c>
      <c r="O3854" s="17" t="str">
        <f t="shared" si="369"/>
        <v>14_140-150</v>
      </c>
      <c r="P3854" s="17" t="str">
        <f t="shared" si="370"/>
        <v>08_80&gt;</v>
      </c>
      <c r="Q3854" s="9" t="s">
        <v>1253</v>
      </c>
      <c r="R3854" s="9" t="s">
        <v>1137</v>
      </c>
      <c r="S3854" s="9">
        <f t="shared" si="371"/>
        <v>4088478</v>
      </c>
      <c r="T3854" s="9">
        <f t="shared" si="372"/>
        <v>55626</v>
      </c>
    </row>
    <row r="3855" spans="1:20" x14ac:dyDescent="0.25">
      <c r="A3855" s="9">
        <v>2</v>
      </c>
      <c r="B3855" s="9" t="s">
        <v>15</v>
      </c>
      <c r="C3855" s="9" t="s">
        <v>315</v>
      </c>
      <c r="D3855" s="9" t="s">
        <v>224</v>
      </c>
      <c r="E3855" s="9" t="s">
        <v>227</v>
      </c>
      <c r="F3855" s="9" t="s">
        <v>5</v>
      </c>
      <c r="G3855" s="9" t="s">
        <v>60</v>
      </c>
      <c r="H3855" s="9" t="s">
        <v>2</v>
      </c>
      <c r="I3855" s="9">
        <v>15</v>
      </c>
      <c r="J3855" s="9" t="s">
        <v>8</v>
      </c>
      <c r="L3855" s="9" t="s">
        <v>50</v>
      </c>
      <c r="M3855" s="9">
        <v>39437</v>
      </c>
      <c r="N3855" s="17" t="str">
        <f t="shared" si="368"/>
        <v>7_35-40</v>
      </c>
      <c r="O3855" s="17" t="str">
        <f t="shared" si="369"/>
        <v>3_30-40</v>
      </c>
      <c r="P3855" s="17" t="str">
        <f t="shared" si="370"/>
        <v>03_30-40</v>
      </c>
      <c r="Q3855" s="9" t="s">
        <v>1253</v>
      </c>
      <c r="R3855" s="9" t="s">
        <v>1137</v>
      </c>
      <c r="S3855" s="9">
        <f t="shared" si="371"/>
        <v>78874</v>
      </c>
      <c r="T3855" s="9">
        <f t="shared" si="372"/>
        <v>1073</v>
      </c>
    </row>
    <row r="3856" spans="1:20" x14ac:dyDescent="0.25">
      <c r="A3856" s="9">
        <v>39</v>
      </c>
      <c r="B3856" s="9" t="s">
        <v>15</v>
      </c>
      <c r="C3856" s="9" t="s">
        <v>1051</v>
      </c>
      <c r="D3856" s="9" t="s">
        <v>228</v>
      </c>
      <c r="E3856" s="9" t="s">
        <v>227</v>
      </c>
      <c r="F3856" s="9" t="s">
        <v>1</v>
      </c>
      <c r="G3856" s="9" t="s">
        <v>823</v>
      </c>
      <c r="H3856" s="9" t="s">
        <v>2</v>
      </c>
      <c r="I3856" s="9">
        <v>14</v>
      </c>
      <c r="J3856" s="9" t="s">
        <v>8</v>
      </c>
      <c r="L3856" s="9" t="s">
        <v>50</v>
      </c>
      <c r="M3856" s="9">
        <v>63055</v>
      </c>
      <c r="N3856" s="17" t="str">
        <f t="shared" si="368"/>
        <v>12_60-65</v>
      </c>
      <c r="O3856" s="17" t="str">
        <f t="shared" si="369"/>
        <v>6_60-70</v>
      </c>
      <c r="P3856" s="17" t="str">
        <f t="shared" si="370"/>
        <v>06_60-70</v>
      </c>
      <c r="Q3856" s="9" t="s">
        <v>1253</v>
      </c>
      <c r="R3856" s="9" t="s">
        <v>1137</v>
      </c>
      <c r="S3856" s="9">
        <f t="shared" si="371"/>
        <v>2459145</v>
      </c>
      <c r="T3856" s="9">
        <f t="shared" si="372"/>
        <v>33458</v>
      </c>
    </row>
    <row r="3857" spans="1:20" x14ac:dyDescent="0.25">
      <c r="A3857" s="9">
        <v>79</v>
      </c>
      <c r="B3857" s="9" t="s">
        <v>15</v>
      </c>
      <c r="C3857" s="9" t="s">
        <v>1120</v>
      </c>
      <c r="D3857" s="9" t="s">
        <v>228</v>
      </c>
      <c r="E3857" s="9" t="s">
        <v>227</v>
      </c>
      <c r="F3857" s="9" t="s">
        <v>5</v>
      </c>
      <c r="G3857" s="9" t="s">
        <v>518</v>
      </c>
      <c r="H3857" s="9" t="s">
        <v>2</v>
      </c>
      <c r="I3857" s="9">
        <v>14</v>
      </c>
      <c r="J3857" s="9" t="s">
        <v>8</v>
      </c>
      <c r="L3857" s="9" t="s">
        <v>50</v>
      </c>
      <c r="M3857" s="9">
        <v>35107</v>
      </c>
      <c r="N3857" s="17" t="str">
        <f t="shared" si="368"/>
        <v>7_35-40</v>
      </c>
      <c r="O3857" s="17" t="str">
        <f t="shared" si="369"/>
        <v>3_30-40</v>
      </c>
      <c r="P3857" s="17" t="str">
        <f t="shared" si="370"/>
        <v>03_30-40</v>
      </c>
      <c r="Q3857" s="9" t="s">
        <v>1253</v>
      </c>
      <c r="R3857" s="9" t="s">
        <v>1137</v>
      </c>
      <c r="S3857" s="9">
        <f t="shared" si="371"/>
        <v>2773453</v>
      </c>
      <c r="T3857" s="9">
        <f t="shared" si="372"/>
        <v>37734</v>
      </c>
    </row>
    <row r="3858" spans="1:20" x14ac:dyDescent="0.25">
      <c r="A3858" s="9">
        <v>67</v>
      </c>
      <c r="B3858" s="9" t="s">
        <v>15</v>
      </c>
      <c r="C3858" s="9" t="s">
        <v>316</v>
      </c>
      <c r="D3858" s="9" t="s">
        <v>224</v>
      </c>
      <c r="E3858" s="9" t="s">
        <v>227</v>
      </c>
      <c r="F3858" s="9" t="s">
        <v>1</v>
      </c>
      <c r="G3858" s="9" t="s">
        <v>59</v>
      </c>
      <c r="H3858" s="9" t="s">
        <v>2</v>
      </c>
      <c r="I3858" s="9">
        <v>15</v>
      </c>
      <c r="J3858" s="9" t="s">
        <v>8</v>
      </c>
      <c r="L3858" s="9" t="s">
        <v>50</v>
      </c>
      <c r="M3858" s="9">
        <v>27905</v>
      </c>
      <c r="N3858" s="17" t="str">
        <f t="shared" si="368"/>
        <v>5_25-30</v>
      </c>
      <c r="O3858" s="17" t="str">
        <f t="shared" si="369"/>
        <v>2_20-30</v>
      </c>
      <c r="P3858" s="17" t="str">
        <f t="shared" si="370"/>
        <v>02_20-30</v>
      </c>
      <c r="Q3858" s="9" t="s">
        <v>1253</v>
      </c>
      <c r="R3858" s="9" t="s">
        <v>1137</v>
      </c>
      <c r="S3858" s="9">
        <f t="shared" si="371"/>
        <v>1869635</v>
      </c>
      <c r="T3858" s="9">
        <f t="shared" si="372"/>
        <v>25437</v>
      </c>
    </row>
    <row r="3859" spans="1:20" x14ac:dyDescent="0.25">
      <c r="A3859" s="9">
        <v>292</v>
      </c>
      <c r="B3859" s="9" t="s">
        <v>15</v>
      </c>
      <c r="C3859" s="9" t="s">
        <v>425</v>
      </c>
      <c r="D3859" s="9" t="s">
        <v>228</v>
      </c>
      <c r="E3859" s="9" t="s">
        <v>227</v>
      </c>
      <c r="F3859" s="9" t="s">
        <v>1</v>
      </c>
      <c r="G3859" s="9" t="s">
        <v>97</v>
      </c>
      <c r="H3859" s="9" t="s">
        <v>2</v>
      </c>
      <c r="I3859" s="9">
        <v>14</v>
      </c>
      <c r="J3859" s="9" t="s">
        <v>8</v>
      </c>
      <c r="L3859" s="9" t="s">
        <v>50</v>
      </c>
      <c r="M3859" s="9">
        <v>34803</v>
      </c>
      <c r="N3859" s="17" t="str">
        <f t="shared" si="368"/>
        <v>6_30-35</v>
      </c>
      <c r="O3859" s="17" t="str">
        <f t="shared" si="369"/>
        <v>3_30-40</v>
      </c>
      <c r="P3859" s="17" t="str">
        <f t="shared" si="370"/>
        <v>03_30-40</v>
      </c>
      <c r="Q3859" s="9" t="s">
        <v>1253</v>
      </c>
      <c r="R3859" s="9" t="s">
        <v>1137</v>
      </c>
      <c r="S3859" s="9">
        <f t="shared" si="371"/>
        <v>10162476</v>
      </c>
      <c r="T3859" s="9">
        <f t="shared" si="372"/>
        <v>138265</v>
      </c>
    </row>
    <row r="3860" spans="1:20" x14ac:dyDescent="0.25">
      <c r="A3860" s="9">
        <v>108</v>
      </c>
      <c r="B3860" s="9" t="s">
        <v>15</v>
      </c>
      <c r="C3860" s="9" t="s">
        <v>767</v>
      </c>
      <c r="D3860" s="9" t="s">
        <v>228</v>
      </c>
      <c r="E3860" s="9" t="s">
        <v>227</v>
      </c>
      <c r="F3860" s="9" t="s">
        <v>5</v>
      </c>
      <c r="G3860" s="9" t="s">
        <v>76</v>
      </c>
      <c r="H3860" s="9" t="s">
        <v>2</v>
      </c>
      <c r="I3860" s="9">
        <v>14</v>
      </c>
      <c r="J3860" s="9" t="s">
        <v>8</v>
      </c>
      <c r="L3860" s="9" t="s">
        <v>46</v>
      </c>
      <c r="M3860" s="9">
        <v>23645</v>
      </c>
      <c r="N3860" s="17" t="str">
        <f t="shared" ref="N3860:N3923" si="373">CONCATENATE(ROUNDDOWN(M3860/5000,0),"_",ROUNDDOWN(M3860/5000,0)*5,"-",ROUNDUP((M3860+1)/5000,0)*5)</f>
        <v>4_20-25</v>
      </c>
      <c r="O3860" s="17" t="str">
        <f t="shared" ref="O3860:O3923" si="374">CONCATENATE(ROUNDDOWN(M3860/10000,0),"_",ROUNDDOWN(M3860/10000,0)*10,"-",ROUNDUP((M3860+1)/10000,0)*10)</f>
        <v>2_20-30</v>
      </c>
      <c r="P3860" s="17" t="str">
        <f t="shared" ref="P3860:P3923" si="375">IF(M3860&lt;20000,"01_&lt;20",IF(M3860&lt;80000,CONCATENATE(IF((ROUNDDOWN(M3860/10000,0)+1)&lt;10,0,),ROUNDDOWN(M3860/10000,0),"_",ROUNDDOWN(M3860/10000,0)*10,"-",ROUNDUP((M3860+1)/10000,0)*10),"08_80&gt;"))</f>
        <v>02_20-30</v>
      </c>
      <c r="Q3860" s="9" t="s">
        <v>1253</v>
      </c>
      <c r="R3860" s="9" t="s">
        <v>1137</v>
      </c>
      <c r="S3860" s="9">
        <f t="shared" si="371"/>
        <v>2553660</v>
      </c>
      <c r="T3860" s="9">
        <f t="shared" si="372"/>
        <v>34744</v>
      </c>
    </row>
    <row r="3861" spans="1:20" x14ac:dyDescent="0.25">
      <c r="A3861" s="9">
        <v>169</v>
      </c>
      <c r="B3861" s="9" t="s">
        <v>15</v>
      </c>
      <c r="C3861" s="9" t="s">
        <v>320</v>
      </c>
      <c r="D3861" s="9" t="s">
        <v>228</v>
      </c>
      <c r="E3861" s="9" t="s">
        <v>227</v>
      </c>
      <c r="F3861" s="9" t="s">
        <v>5</v>
      </c>
      <c r="G3861" s="9" t="s">
        <v>182</v>
      </c>
      <c r="H3861" s="9" t="s">
        <v>2</v>
      </c>
      <c r="I3861" s="9">
        <v>14</v>
      </c>
      <c r="J3861" s="9" t="s">
        <v>8</v>
      </c>
      <c r="L3861" s="9" t="s">
        <v>50</v>
      </c>
      <c r="M3861" s="9">
        <v>48137</v>
      </c>
      <c r="N3861" s="17" t="str">
        <f t="shared" si="373"/>
        <v>9_45-50</v>
      </c>
      <c r="O3861" s="17" t="str">
        <f t="shared" si="374"/>
        <v>4_40-50</v>
      </c>
      <c r="P3861" s="17" t="str">
        <f t="shared" si="375"/>
        <v>04_40-50</v>
      </c>
      <c r="Q3861" s="9" t="s">
        <v>1253</v>
      </c>
      <c r="R3861" s="9" t="s">
        <v>1137</v>
      </c>
      <c r="S3861" s="9">
        <f t="shared" si="371"/>
        <v>8135153</v>
      </c>
      <c r="T3861" s="9">
        <f t="shared" si="372"/>
        <v>110682</v>
      </c>
    </row>
    <row r="3862" spans="1:20" x14ac:dyDescent="0.25">
      <c r="A3862" s="9">
        <v>4</v>
      </c>
      <c r="B3862" s="9" t="s">
        <v>15</v>
      </c>
      <c r="C3862" s="9" t="s">
        <v>1216</v>
      </c>
      <c r="D3862" s="9" t="s">
        <v>228</v>
      </c>
      <c r="E3862" s="9" t="s">
        <v>227</v>
      </c>
      <c r="F3862" s="9" t="s">
        <v>5</v>
      </c>
      <c r="G3862" s="9" t="s">
        <v>169</v>
      </c>
      <c r="H3862" s="9" t="s">
        <v>2</v>
      </c>
      <c r="I3862" s="9">
        <v>14</v>
      </c>
      <c r="J3862" s="9" t="s">
        <v>8</v>
      </c>
      <c r="L3862" s="9" t="s">
        <v>50</v>
      </c>
      <c r="M3862" s="9">
        <v>37620</v>
      </c>
      <c r="N3862" s="17" t="str">
        <f t="shared" si="373"/>
        <v>7_35-40</v>
      </c>
      <c r="O3862" s="17" t="str">
        <f t="shared" si="374"/>
        <v>3_30-40</v>
      </c>
      <c r="P3862" s="17" t="str">
        <f t="shared" si="375"/>
        <v>03_30-40</v>
      </c>
      <c r="Q3862" s="9" t="s">
        <v>1253</v>
      </c>
      <c r="R3862" s="9" t="s">
        <v>1137</v>
      </c>
      <c r="S3862" s="9">
        <f t="shared" si="371"/>
        <v>150480</v>
      </c>
      <c r="T3862" s="9">
        <f t="shared" si="372"/>
        <v>2047</v>
      </c>
    </row>
    <row r="3863" spans="1:20" x14ac:dyDescent="0.25">
      <c r="A3863" s="9">
        <v>34</v>
      </c>
      <c r="B3863" s="9" t="s">
        <v>15</v>
      </c>
      <c r="C3863" s="9" t="s">
        <v>1121</v>
      </c>
      <c r="D3863" s="9" t="s">
        <v>224</v>
      </c>
      <c r="E3863" s="9" t="s">
        <v>227</v>
      </c>
      <c r="F3863" s="9" t="s">
        <v>5</v>
      </c>
      <c r="G3863" s="9" t="s">
        <v>518</v>
      </c>
      <c r="H3863" s="9" t="s">
        <v>2</v>
      </c>
      <c r="I3863" s="9">
        <v>15</v>
      </c>
      <c r="J3863" s="9" t="s">
        <v>8</v>
      </c>
      <c r="L3863" s="9" t="s">
        <v>50</v>
      </c>
      <c r="M3863" s="9">
        <v>49917</v>
      </c>
      <c r="N3863" s="17" t="str">
        <f t="shared" si="373"/>
        <v>9_45-50</v>
      </c>
      <c r="O3863" s="17" t="str">
        <f t="shared" si="374"/>
        <v>4_40-50</v>
      </c>
      <c r="P3863" s="17" t="str">
        <f t="shared" si="375"/>
        <v>04_40-50</v>
      </c>
      <c r="Q3863" s="9" t="s">
        <v>1253</v>
      </c>
      <c r="R3863" s="9" t="s">
        <v>1137</v>
      </c>
      <c r="S3863" s="9">
        <f t="shared" si="371"/>
        <v>1697178</v>
      </c>
      <c r="T3863" s="9">
        <f t="shared" si="372"/>
        <v>23091</v>
      </c>
    </row>
    <row r="3864" spans="1:20" x14ac:dyDescent="0.25">
      <c r="A3864" s="9">
        <v>37</v>
      </c>
      <c r="B3864" s="9" t="s">
        <v>15</v>
      </c>
      <c r="C3864" s="9" t="s">
        <v>318</v>
      </c>
      <c r="D3864" s="9" t="s">
        <v>224</v>
      </c>
      <c r="E3864" s="9" t="s">
        <v>227</v>
      </c>
      <c r="F3864" s="9" t="s">
        <v>1</v>
      </c>
      <c r="G3864" s="9" t="s">
        <v>97</v>
      </c>
      <c r="H3864" s="9" t="s">
        <v>2</v>
      </c>
      <c r="I3864" s="9">
        <v>15</v>
      </c>
      <c r="J3864" s="9" t="s">
        <v>8</v>
      </c>
      <c r="L3864" s="9" t="s">
        <v>50</v>
      </c>
      <c r="M3864" s="9">
        <v>39845</v>
      </c>
      <c r="N3864" s="17" t="str">
        <f t="shared" si="373"/>
        <v>7_35-40</v>
      </c>
      <c r="O3864" s="17" t="str">
        <f t="shared" si="374"/>
        <v>3_30-40</v>
      </c>
      <c r="P3864" s="17" t="str">
        <f t="shared" si="375"/>
        <v>03_30-40</v>
      </c>
      <c r="Q3864" s="9" t="s">
        <v>1253</v>
      </c>
      <c r="R3864" s="9" t="s">
        <v>1137</v>
      </c>
      <c r="S3864" s="9">
        <f t="shared" si="371"/>
        <v>1474265</v>
      </c>
      <c r="T3864" s="9">
        <f t="shared" si="372"/>
        <v>20058</v>
      </c>
    </row>
    <row r="3865" spans="1:20" x14ac:dyDescent="0.25">
      <c r="A3865" s="9">
        <v>2974</v>
      </c>
      <c r="B3865" s="9" t="s">
        <v>15</v>
      </c>
      <c r="C3865" s="9" t="s">
        <v>426</v>
      </c>
      <c r="D3865" s="9" t="s">
        <v>224</v>
      </c>
      <c r="E3865" s="9" t="s">
        <v>227</v>
      </c>
      <c r="F3865" s="9" t="s">
        <v>1</v>
      </c>
      <c r="G3865" s="9" t="s">
        <v>97</v>
      </c>
      <c r="H3865" s="9" t="s">
        <v>2</v>
      </c>
      <c r="I3865" s="9">
        <v>15</v>
      </c>
      <c r="J3865" s="9" t="s">
        <v>8</v>
      </c>
      <c r="L3865" s="9" t="s">
        <v>50</v>
      </c>
      <c r="M3865" s="9">
        <v>32429</v>
      </c>
      <c r="N3865" s="17" t="str">
        <f t="shared" si="373"/>
        <v>6_30-35</v>
      </c>
      <c r="O3865" s="17" t="str">
        <f t="shared" si="374"/>
        <v>3_30-40</v>
      </c>
      <c r="P3865" s="17" t="str">
        <f t="shared" si="375"/>
        <v>03_30-40</v>
      </c>
      <c r="Q3865" s="9" t="s">
        <v>1253</v>
      </c>
      <c r="R3865" s="9" t="s">
        <v>1137</v>
      </c>
      <c r="S3865" s="9">
        <f t="shared" si="371"/>
        <v>96443846</v>
      </c>
      <c r="T3865" s="9">
        <f t="shared" si="372"/>
        <v>1312161</v>
      </c>
    </row>
    <row r="3866" spans="1:20" x14ac:dyDescent="0.25">
      <c r="A3866" s="9">
        <v>4218</v>
      </c>
      <c r="B3866" s="9" t="s">
        <v>15</v>
      </c>
      <c r="C3866" s="9" t="s">
        <v>1123</v>
      </c>
      <c r="D3866" s="9" t="s">
        <v>224</v>
      </c>
      <c r="E3866" s="9" t="s">
        <v>227</v>
      </c>
      <c r="F3866" s="9" t="s">
        <v>5</v>
      </c>
      <c r="G3866" s="9" t="s">
        <v>76</v>
      </c>
      <c r="H3866" s="9" t="s">
        <v>2</v>
      </c>
      <c r="I3866" s="9">
        <v>15</v>
      </c>
      <c r="J3866" s="9" t="s">
        <v>8</v>
      </c>
      <c r="L3866" s="9" t="s">
        <v>46</v>
      </c>
      <c r="M3866" s="9">
        <v>29050</v>
      </c>
      <c r="N3866" s="17" t="str">
        <f t="shared" si="373"/>
        <v>5_25-30</v>
      </c>
      <c r="O3866" s="17" t="str">
        <f t="shared" si="374"/>
        <v>2_20-30</v>
      </c>
      <c r="P3866" s="17" t="str">
        <f t="shared" si="375"/>
        <v>02_20-30</v>
      </c>
      <c r="Q3866" s="9" t="s">
        <v>1253</v>
      </c>
      <c r="R3866" s="9" t="s">
        <v>1137</v>
      </c>
      <c r="S3866" s="9">
        <f t="shared" si="371"/>
        <v>122532900</v>
      </c>
      <c r="T3866" s="9">
        <f t="shared" si="372"/>
        <v>1667114</v>
      </c>
    </row>
    <row r="3867" spans="1:20" x14ac:dyDescent="0.25">
      <c r="A3867" s="9">
        <v>191</v>
      </c>
      <c r="B3867" s="9" t="s">
        <v>15</v>
      </c>
      <c r="C3867" s="9" t="s">
        <v>319</v>
      </c>
      <c r="D3867" s="9" t="s">
        <v>224</v>
      </c>
      <c r="E3867" s="9" t="s">
        <v>227</v>
      </c>
      <c r="F3867" s="9" t="s">
        <v>5</v>
      </c>
      <c r="G3867" s="9" t="s">
        <v>182</v>
      </c>
      <c r="H3867" s="9" t="s">
        <v>2</v>
      </c>
      <c r="I3867" s="9">
        <v>15</v>
      </c>
      <c r="J3867" s="9" t="s">
        <v>8</v>
      </c>
      <c r="L3867" s="9" t="s">
        <v>50</v>
      </c>
      <c r="M3867" s="9">
        <v>46785</v>
      </c>
      <c r="N3867" s="17" t="str">
        <f t="shared" si="373"/>
        <v>9_45-50</v>
      </c>
      <c r="O3867" s="17" t="str">
        <f t="shared" si="374"/>
        <v>4_40-50</v>
      </c>
      <c r="P3867" s="17" t="str">
        <f t="shared" si="375"/>
        <v>04_40-50</v>
      </c>
      <c r="Q3867" s="9" t="s">
        <v>1253</v>
      </c>
      <c r="R3867" s="9" t="s">
        <v>1137</v>
      </c>
      <c r="S3867" s="9">
        <f t="shared" si="371"/>
        <v>8935935</v>
      </c>
      <c r="T3867" s="9">
        <f t="shared" si="372"/>
        <v>121577</v>
      </c>
    </row>
    <row r="3868" spans="1:20" x14ac:dyDescent="0.25">
      <c r="A3868" s="9">
        <v>1292</v>
      </c>
      <c r="B3868" s="9" t="s">
        <v>15</v>
      </c>
      <c r="C3868" s="9" t="s">
        <v>1124</v>
      </c>
      <c r="D3868" s="9" t="s">
        <v>224</v>
      </c>
      <c r="E3868" s="9" t="s">
        <v>227</v>
      </c>
      <c r="F3868" s="9" t="s">
        <v>5</v>
      </c>
      <c r="G3868" s="9" t="s">
        <v>169</v>
      </c>
      <c r="H3868" s="9" t="s">
        <v>2</v>
      </c>
      <c r="I3868" s="9">
        <v>15</v>
      </c>
      <c r="J3868" s="9" t="s">
        <v>8</v>
      </c>
      <c r="L3868" s="9" t="s">
        <v>50</v>
      </c>
      <c r="M3868" s="9">
        <v>50350</v>
      </c>
      <c r="N3868" s="17" t="str">
        <f t="shared" si="373"/>
        <v>10_50-55</v>
      </c>
      <c r="O3868" s="17" t="str">
        <f t="shared" si="374"/>
        <v>5_50-60</v>
      </c>
      <c r="P3868" s="17" t="str">
        <f t="shared" si="375"/>
        <v>05_50-60</v>
      </c>
      <c r="Q3868" s="9" t="s">
        <v>1253</v>
      </c>
      <c r="R3868" s="9" t="s">
        <v>1137</v>
      </c>
      <c r="S3868" s="9">
        <f t="shared" si="371"/>
        <v>65052200</v>
      </c>
      <c r="T3868" s="9">
        <f t="shared" si="372"/>
        <v>885064</v>
      </c>
    </row>
    <row r="3869" spans="1:20" x14ac:dyDescent="0.25">
      <c r="A3869" s="9">
        <v>23</v>
      </c>
      <c r="B3869" s="9" t="s">
        <v>15</v>
      </c>
      <c r="C3869" s="9" t="s">
        <v>605</v>
      </c>
      <c r="D3869" s="9" t="s">
        <v>222</v>
      </c>
      <c r="E3869" s="9" t="s">
        <v>227</v>
      </c>
      <c r="F3869" s="9" t="s">
        <v>5</v>
      </c>
      <c r="G3869" s="9" t="s">
        <v>182</v>
      </c>
      <c r="H3869" s="9" t="s">
        <v>367</v>
      </c>
      <c r="I3869" s="9">
        <v>17</v>
      </c>
      <c r="J3869" s="9" t="s">
        <v>8</v>
      </c>
      <c r="L3869" s="9" t="s">
        <v>50</v>
      </c>
      <c r="M3869" s="9">
        <v>59636</v>
      </c>
      <c r="N3869" s="17" t="str">
        <f t="shared" si="373"/>
        <v>11_55-60</v>
      </c>
      <c r="O3869" s="17" t="str">
        <f t="shared" si="374"/>
        <v>5_50-60</v>
      </c>
      <c r="P3869" s="17" t="str">
        <f t="shared" si="375"/>
        <v>05_50-60</v>
      </c>
      <c r="Q3869" s="9" t="s">
        <v>1253</v>
      </c>
      <c r="R3869" s="9" t="s">
        <v>1137</v>
      </c>
      <c r="S3869" s="9">
        <f t="shared" si="371"/>
        <v>1371628</v>
      </c>
      <c r="T3869" s="9">
        <f t="shared" si="372"/>
        <v>18662</v>
      </c>
    </row>
    <row r="3870" spans="1:20" x14ac:dyDescent="0.25">
      <c r="A3870" s="9">
        <v>4</v>
      </c>
      <c r="B3870" s="9" t="s">
        <v>15</v>
      </c>
      <c r="C3870" s="9" t="s">
        <v>317</v>
      </c>
      <c r="D3870" s="9" t="s">
        <v>224</v>
      </c>
      <c r="E3870" s="9" t="s">
        <v>227</v>
      </c>
      <c r="F3870" s="9" t="s">
        <v>5</v>
      </c>
      <c r="G3870" s="9" t="s">
        <v>93</v>
      </c>
      <c r="H3870" s="9" t="s">
        <v>2</v>
      </c>
      <c r="I3870" s="9">
        <v>17</v>
      </c>
      <c r="J3870" s="9" t="s">
        <v>8</v>
      </c>
      <c r="L3870" s="9" t="s">
        <v>50</v>
      </c>
      <c r="M3870" s="9">
        <v>64408</v>
      </c>
      <c r="N3870" s="17" t="str">
        <f t="shared" si="373"/>
        <v>12_60-65</v>
      </c>
      <c r="O3870" s="17" t="str">
        <f t="shared" si="374"/>
        <v>6_60-70</v>
      </c>
      <c r="P3870" s="17" t="str">
        <f t="shared" si="375"/>
        <v>06_60-70</v>
      </c>
      <c r="Q3870" s="9" t="s">
        <v>1253</v>
      </c>
      <c r="R3870" s="9" t="s">
        <v>1137</v>
      </c>
      <c r="S3870" s="9">
        <f t="shared" si="371"/>
        <v>257632</v>
      </c>
      <c r="T3870" s="9">
        <f t="shared" si="372"/>
        <v>3505</v>
      </c>
    </row>
    <row r="3871" spans="1:20" x14ac:dyDescent="0.25">
      <c r="A3871" s="9">
        <v>56</v>
      </c>
      <c r="B3871" s="9" t="s">
        <v>15</v>
      </c>
      <c r="C3871" s="9" t="s">
        <v>1217</v>
      </c>
      <c r="D3871" s="9" t="s">
        <v>228</v>
      </c>
      <c r="E3871" s="9" t="s">
        <v>223</v>
      </c>
      <c r="F3871" s="9" t="s">
        <v>1</v>
      </c>
      <c r="G3871" s="9" t="s">
        <v>303</v>
      </c>
      <c r="H3871" s="9" t="s">
        <v>2</v>
      </c>
      <c r="I3871" s="9">
        <v>13</v>
      </c>
      <c r="J3871" s="9" t="s">
        <v>8</v>
      </c>
      <c r="K3871" s="9" t="s">
        <v>7</v>
      </c>
      <c r="L3871" s="9" t="s">
        <v>50</v>
      </c>
      <c r="M3871" s="9">
        <v>95930</v>
      </c>
      <c r="N3871" s="17" t="str">
        <f t="shared" si="373"/>
        <v>19_95-100</v>
      </c>
      <c r="O3871" s="17" t="str">
        <f t="shared" si="374"/>
        <v>9_90-100</v>
      </c>
      <c r="P3871" s="17" t="str">
        <f t="shared" si="375"/>
        <v>08_80&gt;</v>
      </c>
      <c r="Q3871" s="9" t="s">
        <v>1253</v>
      </c>
      <c r="R3871" s="9" t="s">
        <v>1137</v>
      </c>
      <c r="S3871" s="9">
        <f t="shared" si="371"/>
        <v>5372080</v>
      </c>
      <c r="T3871" s="9">
        <f t="shared" si="372"/>
        <v>73090</v>
      </c>
    </row>
    <row r="3872" spans="1:20" x14ac:dyDescent="0.25">
      <c r="A3872" s="9">
        <v>139</v>
      </c>
      <c r="B3872" s="9" t="s">
        <v>15</v>
      </c>
      <c r="C3872" s="9" t="s">
        <v>1218</v>
      </c>
      <c r="D3872" s="9" t="s">
        <v>228</v>
      </c>
      <c r="E3872" s="9" t="s">
        <v>223</v>
      </c>
      <c r="F3872" s="9" t="s">
        <v>5</v>
      </c>
      <c r="G3872" s="9" t="s">
        <v>518</v>
      </c>
      <c r="H3872" s="9" t="s">
        <v>2</v>
      </c>
      <c r="I3872" s="9">
        <v>14</v>
      </c>
      <c r="J3872" s="9" t="s">
        <v>8</v>
      </c>
      <c r="K3872" s="9" t="s">
        <v>7</v>
      </c>
      <c r="L3872" s="9" t="s">
        <v>50</v>
      </c>
      <c r="M3872" s="9">
        <v>95063</v>
      </c>
      <c r="N3872" s="17" t="str">
        <f t="shared" si="373"/>
        <v>19_95-100</v>
      </c>
      <c r="O3872" s="17" t="str">
        <f t="shared" si="374"/>
        <v>9_90-100</v>
      </c>
      <c r="P3872" s="17" t="str">
        <f t="shared" si="375"/>
        <v>08_80&gt;</v>
      </c>
      <c r="Q3872" s="9" t="s">
        <v>1253</v>
      </c>
      <c r="R3872" s="9" t="s">
        <v>1137</v>
      </c>
      <c r="S3872" s="9">
        <f t="shared" si="371"/>
        <v>13213757</v>
      </c>
      <c r="T3872" s="9">
        <f t="shared" si="372"/>
        <v>179779</v>
      </c>
    </row>
    <row r="3873" spans="1:20" x14ac:dyDescent="0.25">
      <c r="A3873" s="9">
        <v>81</v>
      </c>
      <c r="B3873" s="9" t="s">
        <v>15</v>
      </c>
      <c r="C3873" s="9" t="s">
        <v>625</v>
      </c>
      <c r="D3873" s="9" t="s">
        <v>224</v>
      </c>
      <c r="E3873" s="9" t="s">
        <v>223</v>
      </c>
      <c r="F3873" s="9" t="s">
        <v>5</v>
      </c>
      <c r="G3873" s="9" t="s">
        <v>518</v>
      </c>
      <c r="H3873" s="9" t="s">
        <v>2</v>
      </c>
      <c r="I3873" s="9">
        <v>15</v>
      </c>
      <c r="J3873" s="9" t="s">
        <v>8</v>
      </c>
      <c r="K3873" s="9" t="s">
        <v>7</v>
      </c>
      <c r="L3873" s="9" t="s">
        <v>50</v>
      </c>
      <c r="M3873" s="9">
        <v>91990</v>
      </c>
      <c r="N3873" s="17" t="str">
        <f t="shared" si="373"/>
        <v>18_90-95</v>
      </c>
      <c r="O3873" s="17" t="str">
        <f t="shared" si="374"/>
        <v>9_90-100</v>
      </c>
      <c r="P3873" s="17" t="str">
        <f t="shared" si="375"/>
        <v>08_80&gt;</v>
      </c>
      <c r="Q3873" s="9" t="s">
        <v>1253</v>
      </c>
      <c r="R3873" s="9" t="s">
        <v>1137</v>
      </c>
      <c r="S3873" s="9">
        <f t="shared" si="371"/>
        <v>7451190</v>
      </c>
      <c r="T3873" s="9">
        <f t="shared" si="372"/>
        <v>101377</v>
      </c>
    </row>
    <row r="3874" spans="1:20" x14ac:dyDescent="0.25">
      <c r="A3874" s="9">
        <v>22</v>
      </c>
      <c r="B3874" s="9" t="s">
        <v>15</v>
      </c>
      <c r="C3874" s="9" t="s">
        <v>769</v>
      </c>
      <c r="D3874" s="9" t="s">
        <v>225</v>
      </c>
      <c r="E3874" s="9" t="s">
        <v>223</v>
      </c>
      <c r="F3874" s="9" t="s">
        <v>5</v>
      </c>
      <c r="G3874" s="9" t="s">
        <v>350</v>
      </c>
      <c r="H3874" s="9" t="s">
        <v>112</v>
      </c>
      <c r="I3874" s="9">
        <v>15</v>
      </c>
      <c r="J3874" s="9" t="s">
        <v>8</v>
      </c>
      <c r="K3874" s="9" t="s">
        <v>7</v>
      </c>
      <c r="L3874" s="9" t="s">
        <v>50</v>
      </c>
      <c r="M3874" s="9">
        <v>164357</v>
      </c>
      <c r="N3874" s="17" t="str">
        <f t="shared" si="373"/>
        <v>32_160-165</v>
      </c>
      <c r="O3874" s="17" t="str">
        <f t="shared" si="374"/>
        <v>16_160-170</v>
      </c>
      <c r="P3874" s="17" t="str">
        <f t="shared" si="375"/>
        <v>08_80&gt;</v>
      </c>
      <c r="Q3874" s="9" t="s">
        <v>1253</v>
      </c>
      <c r="R3874" s="9" t="s">
        <v>1137</v>
      </c>
      <c r="S3874" s="9">
        <f t="shared" si="371"/>
        <v>3615854</v>
      </c>
      <c r="T3874" s="9">
        <f t="shared" si="372"/>
        <v>49195</v>
      </c>
    </row>
    <row r="3875" spans="1:20" x14ac:dyDescent="0.25">
      <c r="A3875" s="9">
        <v>173</v>
      </c>
      <c r="B3875" s="9" t="s">
        <v>15</v>
      </c>
      <c r="C3875" s="9" t="s">
        <v>626</v>
      </c>
      <c r="D3875" s="9" t="s">
        <v>228</v>
      </c>
      <c r="E3875" s="9" t="s">
        <v>223</v>
      </c>
      <c r="F3875" s="9" t="s">
        <v>5</v>
      </c>
      <c r="G3875" s="9" t="s">
        <v>518</v>
      </c>
      <c r="H3875" s="9" t="s">
        <v>2</v>
      </c>
      <c r="I3875" s="9">
        <v>14</v>
      </c>
      <c r="J3875" s="9" t="s">
        <v>55</v>
      </c>
      <c r="K3875" s="9" t="s">
        <v>7</v>
      </c>
      <c r="L3875" s="9" t="s">
        <v>50</v>
      </c>
      <c r="M3875" s="9">
        <v>154710</v>
      </c>
      <c r="N3875" s="17" t="str">
        <f t="shared" si="373"/>
        <v>30_150-155</v>
      </c>
      <c r="O3875" s="17" t="str">
        <f t="shared" si="374"/>
        <v>15_150-160</v>
      </c>
      <c r="P3875" s="17" t="str">
        <f t="shared" si="375"/>
        <v>08_80&gt;</v>
      </c>
      <c r="Q3875" s="9" t="s">
        <v>1253</v>
      </c>
      <c r="R3875" s="9" t="s">
        <v>1137</v>
      </c>
      <c r="S3875" s="9">
        <f t="shared" si="371"/>
        <v>26764830</v>
      </c>
      <c r="T3875" s="9">
        <f t="shared" si="372"/>
        <v>364147</v>
      </c>
    </row>
    <row r="3876" spans="1:20" x14ac:dyDescent="0.25">
      <c r="A3876" s="9">
        <v>6</v>
      </c>
      <c r="B3876" s="9" t="s">
        <v>15</v>
      </c>
      <c r="C3876" s="9" t="s">
        <v>770</v>
      </c>
      <c r="D3876" s="9" t="s">
        <v>225</v>
      </c>
      <c r="E3876" s="9" t="s">
        <v>223</v>
      </c>
      <c r="F3876" s="9" t="s">
        <v>5</v>
      </c>
      <c r="G3876" s="9" t="s">
        <v>75</v>
      </c>
      <c r="H3876" s="9" t="s">
        <v>112</v>
      </c>
      <c r="I3876" s="9">
        <v>15</v>
      </c>
      <c r="J3876" s="9" t="s">
        <v>52</v>
      </c>
      <c r="K3876" s="9" t="s">
        <v>7</v>
      </c>
      <c r="L3876" s="9" t="s">
        <v>50</v>
      </c>
      <c r="M3876" s="9">
        <v>109290</v>
      </c>
      <c r="N3876" s="17" t="str">
        <f t="shared" si="373"/>
        <v>21_105-110</v>
      </c>
      <c r="O3876" s="17" t="str">
        <f t="shared" si="374"/>
        <v>10_100-110</v>
      </c>
      <c r="P3876" s="17" t="str">
        <f t="shared" si="375"/>
        <v>08_80&gt;</v>
      </c>
      <c r="Q3876" s="9" t="s">
        <v>1253</v>
      </c>
      <c r="R3876" s="9" t="s">
        <v>1137</v>
      </c>
      <c r="S3876" s="9">
        <f t="shared" si="371"/>
        <v>655740</v>
      </c>
      <c r="T3876" s="9">
        <f t="shared" si="372"/>
        <v>8922</v>
      </c>
    </row>
    <row r="3877" spans="1:20" x14ac:dyDescent="0.25">
      <c r="A3877" s="9">
        <v>9</v>
      </c>
      <c r="B3877" s="9" t="s">
        <v>15</v>
      </c>
      <c r="C3877" s="9" t="s">
        <v>771</v>
      </c>
      <c r="D3877" s="9" t="s">
        <v>228</v>
      </c>
      <c r="E3877" s="9" t="s">
        <v>223</v>
      </c>
      <c r="F3877" s="9" t="s">
        <v>5</v>
      </c>
      <c r="G3877" s="9" t="s">
        <v>182</v>
      </c>
      <c r="H3877" s="9" t="s">
        <v>2</v>
      </c>
      <c r="I3877" s="9">
        <v>14</v>
      </c>
      <c r="J3877" s="9" t="s">
        <v>8</v>
      </c>
      <c r="K3877" s="9" t="s">
        <v>7</v>
      </c>
      <c r="L3877" s="9" t="s">
        <v>50</v>
      </c>
      <c r="M3877" s="9">
        <v>148183</v>
      </c>
      <c r="N3877" s="17" t="str">
        <f t="shared" si="373"/>
        <v>29_145-150</v>
      </c>
      <c r="O3877" s="17" t="str">
        <f t="shared" si="374"/>
        <v>14_140-150</v>
      </c>
      <c r="P3877" s="17" t="str">
        <f t="shared" si="375"/>
        <v>08_80&gt;</v>
      </c>
      <c r="Q3877" s="9" t="s">
        <v>1253</v>
      </c>
      <c r="R3877" s="9" t="s">
        <v>1137</v>
      </c>
      <c r="S3877" s="9">
        <f t="shared" si="371"/>
        <v>1333647</v>
      </c>
      <c r="T3877" s="9">
        <f t="shared" si="372"/>
        <v>18145</v>
      </c>
    </row>
    <row r="3878" spans="1:20" x14ac:dyDescent="0.25">
      <c r="A3878" s="9">
        <v>52</v>
      </c>
      <c r="B3878" s="9" t="s">
        <v>15</v>
      </c>
      <c r="C3878" s="9" t="s">
        <v>463</v>
      </c>
      <c r="D3878" s="9" t="s">
        <v>228</v>
      </c>
      <c r="E3878" s="9" t="s">
        <v>223</v>
      </c>
      <c r="F3878" s="9" t="s">
        <v>1</v>
      </c>
      <c r="G3878" s="9" t="s">
        <v>303</v>
      </c>
      <c r="H3878" s="9" t="s">
        <v>2</v>
      </c>
      <c r="I3878" s="9">
        <v>14</v>
      </c>
      <c r="J3878" s="9" t="s">
        <v>8</v>
      </c>
      <c r="K3878" s="9" t="s">
        <v>7</v>
      </c>
      <c r="L3878" s="9" t="s">
        <v>50</v>
      </c>
      <c r="M3878" s="9">
        <v>90290</v>
      </c>
      <c r="N3878" s="17" t="str">
        <f t="shared" si="373"/>
        <v>18_90-95</v>
      </c>
      <c r="O3878" s="17" t="str">
        <f t="shared" si="374"/>
        <v>9_90-100</v>
      </c>
      <c r="P3878" s="17" t="str">
        <f t="shared" si="375"/>
        <v>08_80&gt;</v>
      </c>
      <c r="Q3878" s="9" t="s">
        <v>1253</v>
      </c>
      <c r="R3878" s="9" t="s">
        <v>1137</v>
      </c>
      <c r="S3878" s="9">
        <f t="shared" si="371"/>
        <v>4695080</v>
      </c>
      <c r="T3878" s="9">
        <f t="shared" si="372"/>
        <v>63879</v>
      </c>
    </row>
    <row r="3879" spans="1:20" x14ac:dyDescent="0.25">
      <c r="A3879" s="9">
        <v>74</v>
      </c>
      <c r="B3879" s="9" t="s">
        <v>15</v>
      </c>
      <c r="C3879" s="9" t="s">
        <v>499</v>
      </c>
      <c r="D3879" s="9" t="s">
        <v>228</v>
      </c>
      <c r="E3879" s="9" t="s">
        <v>223</v>
      </c>
      <c r="F3879" s="9" t="s">
        <v>5</v>
      </c>
      <c r="G3879" s="9" t="s">
        <v>182</v>
      </c>
      <c r="H3879" s="9" t="s">
        <v>2</v>
      </c>
      <c r="I3879" s="9">
        <v>14</v>
      </c>
      <c r="J3879" s="9" t="s">
        <v>8</v>
      </c>
      <c r="K3879" s="9" t="s">
        <v>7</v>
      </c>
      <c r="L3879" s="9" t="s">
        <v>50</v>
      </c>
      <c r="M3879" s="9">
        <v>86877</v>
      </c>
      <c r="N3879" s="17" t="str">
        <f t="shared" si="373"/>
        <v>17_85-90</v>
      </c>
      <c r="O3879" s="17" t="str">
        <f t="shared" si="374"/>
        <v>8_80-90</v>
      </c>
      <c r="P3879" s="17" t="str">
        <f t="shared" si="375"/>
        <v>08_80&gt;</v>
      </c>
      <c r="Q3879" s="9" t="s">
        <v>1253</v>
      </c>
      <c r="R3879" s="9" t="s">
        <v>1137</v>
      </c>
      <c r="S3879" s="9">
        <f t="shared" si="371"/>
        <v>6428898</v>
      </c>
      <c r="T3879" s="9">
        <f t="shared" si="372"/>
        <v>87468</v>
      </c>
    </row>
    <row r="3880" spans="1:20" x14ac:dyDescent="0.25">
      <c r="A3880" s="9">
        <v>97</v>
      </c>
      <c r="B3880" s="9" t="s">
        <v>15</v>
      </c>
      <c r="C3880" s="9" t="s">
        <v>607</v>
      </c>
      <c r="D3880" s="9" t="s">
        <v>228</v>
      </c>
      <c r="E3880" s="9" t="s">
        <v>223</v>
      </c>
      <c r="F3880" s="9" t="s">
        <v>5</v>
      </c>
      <c r="G3880" s="9" t="s">
        <v>518</v>
      </c>
      <c r="H3880" s="9" t="s">
        <v>2</v>
      </c>
      <c r="I3880" s="9">
        <v>14</v>
      </c>
      <c r="J3880" s="9" t="s">
        <v>8</v>
      </c>
      <c r="K3880" s="9" t="s">
        <v>7</v>
      </c>
      <c r="L3880" s="9" t="s">
        <v>50</v>
      </c>
      <c r="M3880" s="9">
        <v>101720</v>
      </c>
      <c r="N3880" s="17" t="str">
        <f t="shared" si="373"/>
        <v>20_100-105</v>
      </c>
      <c r="O3880" s="17" t="str">
        <f t="shared" si="374"/>
        <v>10_100-110</v>
      </c>
      <c r="P3880" s="17" t="str">
        <f t="shared" si="375"/>
        <v>08_80&gt;</v>
      </c>
      <c r="Q3880" s="9" t="s">
        <v>1253</v>
      </c>
      <c r="R3880" s="9" t="s">
        <v>1137</v>
      </c>
      <c r="S3880" s="9">
        <f t="shared" si="371"/>
        <v>9866840</v>
      </c>
      <c r="T3880" s="9">
        <f t="shared" si="372"/>
        <v>134243</v>
      </c>
    </row>
    <row r="3881" spans="1:20" x14ac:dyDescent="0.25">
      <c r="A3881" s="9">
        <v>17</v>
      </c>
      <c r="B3881" s="9" t="s">
        <v>15</v>
      </c>
      <c r="C3881" s="9" t="s">
        <v>1219</v>
      </c>
      <c r="D3881" s="9" t="s">
        <v>228</v>
      </c>
      <c r="E3881" s="9" t="s">
        <v>223</v>
      </c>
      <c r="F3881" s="9" t="s">
        <v>5</v>
      </c>
      <c r="G3881" s="9" t="s">
        <v>657</v>
      </c>
      <c r="H3881" s="9" t="s">
        <v>2</v>
      </c>
      <c r="I3881" s="9">
        <v>14</v>
      </c>
      <c r="J3881" s="9" t="s">
        <v>1220</v>
      </c>
      <c r="L3881" s="9" t="s">
        <v>50</v>
      </c>
      <c r="M3881" s="9">
        <v>104996</v>
      </c>
      <c r="N3881" s="17" t="str">
        <f t="shared" si="373"/>
        <v>20_100-105</v>
      </c>
      <c r="O3881" s="17" t="str">
        <f t="shared" si="374"/>
        <v>10_100-110</v>
      </c>
      <c r="P3881" s="17" t="str">
        <f t="shared" si="375"/>
        <v>08_80&gt;</v>
      </c>
      <c r="Q3881" s="9" t="s">
        <v>1253</v>
      </c>
      <c r="R3881" s="9" t="s">
        <v>1137</v>
      </c>
      <c r="S3881" s="9">
        <f t="shared" si="371"/>
        <v>1784932</v>
      </c>
      <c r="T3881" s="9">
        <f t="shared" si="372"/>
        <v>24285</v>
      </c>
    </row>
    <row r="3882" spans="1:20" x14ac:dyDescent="0.25">
      <c r="A3882" s="9">
        <v>32</v>
      </c>
      <c r="B3882" s="9" t="s">
        <v>15</v>
      </c>
      <c r="C3882" s="9" t="s">
        <v>628</v>
      </c>
      <c r="D3882" s="9" t="s">
        <v>228</v>
      </c>
      <c r="E3882" s="9" t="s">
        <v>223</v>
      </c>
      <c r="F3882" s="9" t="s">
        <v>5</v>
      </c>
      <c r="G3882" s="9" t="s">
        <v>518</v>
      </c>
      <c r="H3882" s="9" t="s">
        <v>2</v>
      </c>
      <c r="I3882" s="9">
        <v>14</v>
      </c>
      <c r="J3882" s="9" t="s">
        <v>52</v>
      </c>
      <c r="K3882" s="9" t="s">
        <v>7</v>
      </c>
      <c r="L3882" s="9" t="s">
        <v>50</v>
      </c>
      <c r="M3882" s="9">
        <v>199181</v>
      </c>
      <c r="N3882" s="17" t="str">
        <f t="shared" si="373"/>
        <v>39_195-200</v>
      </c>
      <c r="O3882" s="17" t="str">
        <f t="shared" si="374"/>
        <v>19_190-200</v>
      </c>
      <c r="P3882" s="17" t="str">
        <f t="shared" si="375"/>
        <v>08_80&gt;</v>
      </c>
      <c r="Q3882" s="9" t="s">
        <v>1253</v>
      </c>
      <c r="R3882" s="9" t="s">
        <v>1137</v>
      </c>
      <c r="S3882" s="9">
        <f t="shared" si="371"/>
        <v>6373792</v>
      </c>
      <c r="T3882" s="9">
        <f t="shared" si="372"/>
        <v>86718</v>
      </c>
    </row>
    <row r="3883" spans="1:20" x14ac:dyDescent="0.25">
      <c r="A3883" s="9">
        <v>416</v>
      </c>
      <c r="B3883" s="9" t="s">
        <v>15</v>
      </c>
      <c r="C3883" s="9" t="s">
        <v>1230</v>
      </c>
      <c r="D3883" s="9" t="s">
        <v>224</v>
      </c>
      <c r="E3883" s="9" t="s">
        <v>227</v>
      </c>
      <c r="F3883" s="9" t="s">
        <v>1</v>
      </c>
      <c r="G3883" s="9" t="s">
        <v>823</v>
      </c>
      <c r="H3883" s="9" t="s">
        <v>2</v>
      </c>
      <c r="I3883" s="9">
        <v>15</v>
      </c>
      <c r="J3883" s="9" t="s">
        <v>8</v>
      </c>
      <c r="L3883" s="9" t="s">
        <v>50</v>
      </c>
      <c r="M3883" s="9">
        <v>45462</v>
      </c>
      <c r="N3883" s="17" t="str">
        <f t="shared" si="373"/>
        <v>9_45-50</v>
      </c>
      <c r="O3883" s="17" t="str">
        <f t="shared" si="374"/>
        <v>4_40-50</v>
      </c>
      <c r="P3883" s="17" t="str">
        <f t="shared" si="375"/>
        <v>04_40-50</v>
      </c>
      <c r="Q3883" s="9" t="s">
        <v>1253</v>
      </c>
      <c r="R3883" s="9" t="s">
        <v>1137</v>
      </c>
      <c r="S3883" s="9">
        <f t="shared" si="371"/>
        <v>18912192</v>
      </c>
      <c r="T3883" s="9">
        <f t="shared" si="372"/>
        <v>257309</v>
      </c>
    </row>
    <row r="3884" spans="1:20" x14ac:dyDescent="0.25">
      <c r="A3884" s="9">
        <v>35</v>
      </c>
      <c r="B3884" s="9" t="s">
        <v>16</v>
      </c>
      <c r="C3884" s="9" t="s">
        <v>559</v>
      </c>
      <c r="D3884" s="9" t="s">
        <v>225</v>
      </c>
      <c r="E3884" s="9" t="s">
        <v>223</v>
      </c>
      <c r="F3884" s="9" t="s">
        <v>1</v>
      </c>
      <c r="G3884" s="9" t="s">
        <v>1000</v>
      </c>
      <c r="H3884" s="9" t="s">
        <v>828</v>
      </c>
      <c r="I3884" s="9">
        <v>15</v>
      </c>
      <c r="J3884" s="9" t="s">
        <v>8</v>
      </c>
      <c r="L3884" s="9" t="s">
        <v>50</v>
      </c>
      <c r="M3884" s="9">
        <v>105938</v>
      </c>
      <c r="N3884" s="17" t="str">
        <f t="shared" si="373"/>
        <v>21_105-110</v>
      </c>
      <c r="O3884" s="17" t="str">
        <f t="shared" si="374"/>
        <v>10_100-110</v>
      </c>
      <c r="P3884" s="17" t="str">
        <f t="shared" si="375"/>
        <v>08_80&gt;</v>
      </c>
      <c r="Q3884" s="9" t="s">
        <v>1253</v>
      </c>
      <c r="R3884" s="9" t="s">
        <v>1137</v>
      </c>
      <c r="S3884" s="9">
        <f t="shared" si="371"/>
        <v>3707830</v>
      </c>
      <c r="T3884" s="9">
        <f t="shared" si="372"/>
        <v>50447</v>
      </c>
    </row>
    <row r="3885" spans="1:20" x14ac:dyDescent="0.25">
      <c r="A3885" s="9">
        <v>131</v>
      </c>
      <c r="B3885" s="9" t="s">
        <v>16</v>
      </c>
      <c r="C3885" s="9" t="s">
        <v>384</v>
      </c>
      <c r="D3885" s="9" t="s">
        <v>225</v>
      </c>
      <c r="E3885" s="9" t="s">
        <v>223</v>
      </c>
      <c r="F3885" s="9" t="s">
        <v>1</v>
      </c>
      <c r="G3885" s="9" t="s">
        <v>1000</v>
      </c>
      <c r="H3885" s="9" t="s">
        <v>221</v>
      </c>
      <c r="I3885" s="9">
        <v>15</v>
      </c>
      <c r="J3885" s="9" t="s">
        <v>55</v>
      </c>
      <c r="L3885" s="9" t="s">
        <v>50</v>
      </c>
      <c r="M3885" s="9">
        <v>74363</v>
      </c>
      <c r="N3885" s="17" t="str">
        <f t="shared" si="373"/>
        <v>14_70-75</v>
      </c>
      <c r="O3885" s="17" t="str">
        <f t="shared" si="374"/>
        <v>7_70-80</v>
      </c>
      <c r="P3885" s="17" t="str">
        <f t="shared" si="375"/>
        <v>07_70-80</v>
      </c>
      <c r="Q3885" s="9" t="s">
        <v>1253</v>
      </c>
      <c r="R3885" s="9" t="s">
        <v>1137</v>
      </c>
      <c r="S3885" s="9">
        <f t="shared" si="371"/>
        <v>9741553</v>
      </c>
      <c r="T3885" s="9">
        <f t="shared" si="372"/>
        <v>132538</v>
      </c>
    </row>
    <row r="3886" spans="1:20" x14ac:dyDescent="0.25">
      <c r="A3886" s="9">
        <v>11</v>
      </c>
      <c r="B3886" s="9" t="s">
        <v>16</v>
      </c>
      <c r="C3886" s="9" t="s">
        <v>1125</v>
      </c>
      <c r="D3886" s="9" t="s">
        <v>225</v>
      </c>
      <c r="E3886" s="9" t="s">
        <v>223</v>
      </c>
      <c r="F3886" s="9" t="s">
        <v>1</v>
      </c>
      <c r="G3886" s="9" t="s">
        <v>661</v>
      </c>
      <c r="H3886" s="9" t="s">
        <v>221</v>
      </c>
      <c r="I3886" s="9">
        <v>15</v>
      </c>
      <c r="J3886" s="9" t="s">
        <v>8</v>
      </c>
      <c r="L3886" s="9" t="s">
        <v>50</v>
      </c>
      <c r="M3886" s="9">
        <v>82004</v>
      </c>
      <c r="N3886" s="17" t="str">
        <f t="shared" si="373"/>
        <v>16_80-85</v>
      </c>
      <c r="O3886" s="17" t="str">
        <f t="shared" si="374"/>
        <v>8_80-90</v>
      </c>
      <c r="P3886" s="17" t="str">
        <f t="shared" si="375"/>
        <v>08_80&gt;</v>
      </c>
      <c r="Q3886" s="9" t="s">
        <v>1253</v>
      </c>
      <c r="R3886" s="9" t="s">
        <v>1137</v>
      </c>
      <c r="S3886" s="9">
        <f t="shared" si="371"/>
        <v>902044</v>
      </c>
      <c r="T3886" s="9">
        <f t="shared" si="372"/>
        <v>12273</v>
      </c>
    </row>
    <row r="3887" spans="1:20" x14ac:dyDescent="0.25">
      <c r="A3887" s="9">
        <v>7</v>
      </c>
      <c r="B3887" s="9" t="s">
        <v>16</v>
      </c>
      <c r="C3887" s="9" t="s">
        <v>433</v>
      </c>
      <c r="D3887" s="9" t="s">
        <v>225</v>
      </c>
      <c r="E3887" s="9" t="s">
        <v>223</v>
      </c>
      <c r="F3887" s="9" t="s">
        <v>5</v>
      </c>
      <c r="G3887" s="9" t="s">
        <v>350</v>
      </c>
      <c r="H3887" s="9" t="s">
        <v>342</v>
      </c>
      <c r="I3887" s="9">
        <v>15</v>
      </c>
      <c r="J3887" s="9" t="s">
        <v>8</v>
      </c>
      <c r="L3887" s="9" t="s">
        <v>50</v>
      </c>
      <c r="M3887" s="9">
        <v>197268</v>
      </c>
      <c r="N3887" s="17" t="str">
        <f t="shared" si="373"/>
        <v>39_195-200</v>
      </c>
      <c r="O3887" s="17" t="str">
        <f t="shared" si="374"/>
        <v>19_190-200</v>
      </c>
      <c r="P3887" s="17" t="str">
        <f t="shared" si="375"/>
        <v>08_80&gt;</v>
      </c>
      <c r="Q3887" s="9" t="s">
        <v>1253</v>
      </c>
      <c r="R3887" s="9" t="s">
        <v>1137</v>
      </c>
      <c r="S3887" s="9">
        <f t="shared" si="371"/>
        <v>1380876</v>
      </c>
      <c r="T3887" s="9">
        <f t="shared" si="372"/>
        <v>18787</v>
      </c>
    </row>
    <row r="3888" spans="1:20" x14ac:dyDescent="0.25">
      <c r="A3888" s="9">
        <v>19</v>
      </c>
      <c r="B3888" s="9" t="s">
        <v>16</v>
      </c>
      <c r="C3888" s="9" t="s">
        <v>774</v>
      </c>
      <c r="D3888" s="9" t="s">
        <v>225</v>
      </c>
      <c r="E3888" s="9" t="s">
        <v>223</v>
      </c>
      <c r="F3888" s="9" t="s">
        <v>5</v>
      </c>
      <c r="G3888" s="9" t="s">
        <v>350</v>
      </c>
      <c r="H3888" s="9" t="s">
        <v>775</v>
      </c>
      <c r="I3888" s="9">
        <v>15</v>
      </c>
      <c r="J3888" s="9" t="s">
        <v>52</v>
      </c>
      <c r="L3888" s="9" t="s">
        <v>50</v>
      </c>
      <c r="M3888" s="9">
        <v>225028</v>
      </c>
      <c r="N3888" s="17" t="str">
        <f t="shared" si="373"/>
        <v>45_225-230</v>
      </c>
      <c r="O3888" s="17" t="str">
        <f t="shared" si="374"/>
        <v>22_220-230</v>
      </c>
      <c r="P3888" s="17" t="str">
        <f t="shared" si="375"/>
        <v>08_80&gt;</v>
      </c>
      <c r="Q3888" s="9" t="s">
        <v>1253</v>
      </c>
      <c r="R3888" s="9" t="s">
        <v>1137</v>
      </c>
      <c r="S3888" s="9">
        <f t="shared" si="371"/>
        <v>4275532</v>
      </c>
      <c r="T3888" s="9">
        <f t="shared" si="372"/>
        <v>58171</v>
      </c>
    </row>
    <row r="3889" spans="1:20" x14ac:dyDescent="0.25">
      <c r="A3889" s="9">
        <v>36</v>
      </c>
      <c r="B3889" s="9" t="s">
        <v>16</v>
      </c>
      <c r="C3889" s="9" t="s">
        <v>1126</v>
      </c>
      <c r="D3889" s="9" t="s">
        <v>225</v>
      </c>
      <c r="E3889" s="9" t="s">
        <v>223</v>
      </c>
      <c r="F3889" s="9" t="s">
        <v>5</v>
      </c>
      <c r="G3889" s="9" t="s">
        <v>657</v>
      </c>
      <c r="H3889" s="9" t="s">
        <v>987</v>
      </c>
      <c r="I3889" s="9">
        <v>17</v>
      </c>
      <c r="J3889" s="9" t="s">
        <v>55</v>
      </c>
      <c r="L3889" s="9" t="s">
        <v>50</v>
      </c>
      <c r="M3889" s="9">
        <v>282414</v>
      </c>
      <c r="N3889" s="17" t="str">
        <f t="shared" si="373"/>
        <v>56_280-285</v>
      </c>
      <c r="O3889" s="17" t="str">
        <f t="shared" si="374"/>
        <v>28_280-290</v>
      </c>
      <c r="P3889" s="17" t="str">
        <f t="shared" si="375"/>
        <v>08_80&gt;</v>
      </c>
      <c r="Q3889" s="9" t="s">
        <v>1253</v>
      </c>
      <c r="R3889" s="9" t="s">
        <v>1137</v>
      </c>
      <c r="S3889" s="9">
        <f t="shared" si="371"/>
        <v>10166904</v>
      </c>
      <c r="T3889" s="9">
        <f t="shared" si="372"/>
        <v>138325</v>
      </c>
    </row>
    <row r="3890" spans="1:20" x14ac:dyDescent="0.25">
      <c r="A3890" s="9">
        <v>139</v>
      </c>
      <c r="B3890" s="9" t="s">
        <v>16</v>
      </c>
      <c r="C3890" s="9" t="s">
        <v>1221</v>
      </c>
      <c r="D3890" s="9" t="s">
        <v>225</v>
      </c>
      <c r="E3890" s="9" t="s">
        <v>223</v>
      </c>
      <c r="F3890" s="9" t="s">
        <v>5</v>
      </c>
      <c r="G3890" s="9" t="s">
        <v>657</v>
      </c>
      <c r="H3890" s="9" t="s">
        <v>784</v>
      </c>
      <c r="I3890" s="9">
        <v>15</v>
      </c>
      <c r="J3890" s="9" t="s">
        <v>43</v>
      </c>
      <c r="L3890" s="9" t="s">
        <v>50</v>
      </c>
      <c r="M3890" s="9">
        <v>239990</v>
      </c>
      <c r="N3890" s="17" t="str">
        <f t="shared" si="373"/>
        <v>47_235-240</v>
      </c>
      <c r="O3890" s="17" t="str">
        <f t="shared" si="374"/>
        <v>23_230-240</v>
      </c>
      <c r="P3890" s="17" t="str">
        <f t="shared" si="375"/>
        <v>08_80&gt;</v>
      </c>
      <c r="Q3890" s="9" t="s">
        <v>1253</v>
      </c>
      <c r="R3890" s="9" t="s">
        <v>1137</v>
      </c>
      <c r="S3890" s="9">
        <f t="shared" si="371"/>
        <v>33358610</v>
      </c>
      <c r="T3890" s="9">
        <f t="shared" si="372"/>
        <v>453859</v>
      </c>
    </row>
    <row r="3891" spans="1:20" x14ac:dyDescent="0.25">
      <c r="A3891" s="9">
        <v>31</v>
      </c>
      <c r="B3891" s="9" t="s">
        <v>16</v>
      </c>
      <c r="C3891" s="9" t="s">
        <v>1127</v>
      </c>
      <c r="D3891" s="9" t="s">
        <v>225</v>
      </c>
      <c r="E3891" s="9" t="s">
        <v>223</v>
      </c>
      <c r="F3891" s="9" t="s">
        <v>5</v>
      </c>
      <c r="G3891" s="9" t="s">
        <v>657</v>
      </c>
      <c r="H3891" s="9" t="s">
        <v>781</v>
      </c>
      <c r="I3891" s="9">
        <v>15</v>
      </c>
      <c r="J3891" s="9" t="s">
        <v>8</v>
      </c>
      <c r="L3891" s="9" t="s">
        <v>50</v>
      </c>
      <c r="M3891" s="9">
        <v>285278</v>
      </c>
      <c r="N3891" s="17" t="str">
        <f t="shared" si="373"/>
        <v>57_285-290</v>
      </c>
      <c r="O3891" s="17" t="str">
        <f t="shared" si="374"/>
        <v>28_280-290</v>
      </c>
      <c r="P3891" s="17" t="str">
        <f t="shared" si="375"/>
        <v>08_80&gt;</v>
      </c>
      <c r="Q3891" s="9" t="s">
        <v>1253</v>
      </c>
      <c r="R3891" s="9" t="s">
        <v>1137</v>
      </c>
      <c r="S3891" s="9">
        <f t="shared" si="371"/>
        <v>8843618</v>
      </c>
      <c r="T3891" s="9">
        <f t="shared" si="372"/>
        <v>120321</v>
      </c>
    </row>
    <row r="3892" spans="1:20" x14ac:dyDescent="0.25">
      <c r="A3892" s="9">
        <v>115</v>
      </c>
      <c r="B3892" s="9" t="s">
        <v>16</v>
      </c>
      <c r="C3892" s="9" t="s">
        <v>1052</v>
      </c>
      <c r="D3892" s="9" t="s">
        <v>225</v>
      </c>
      <c r="E3892" s="9" t="s">
        <v>223</v>
      </c>
      <c r="F3892" s="9" t="s">
        <v>5</v>
      </c>
      <c r="G3892" s="9" t="s">
        <v>350</v>
      </c>
      <c r="H3892" s="9" t="s">
        <v>112</v>
      </c>
      <c r="I3892" s="9">
        <v>15</v>
      </c>
      <c r="J3892" s="9" t="s">
        <v>8</v>
      </c>
      <c r="L3892" s="9" t="s">
        <v>50</v>
      </c>
      <c r="M3892" s="9">
        <v>76440</v>
      </c>
      <c r="N3892" s="17" t="str">
        <f t="shared" si="373"/>
        <v>15_75-80</v>
      </c>
      <c r="O3892" s="17" t="str">
        <f t="shared" si="374"/>
        <v>7_70-80</v>
      </c>
      <c r="P3892" s="17" t="str">
        <f t="shared" si="375"/>
        <v>07_70-80</v>
      </c>
      <c r="Q3892" s="9" t="s">
        <v>1253</v>
      </c>
      <c r="R3892" s="9" t="s">
        <v>1137</v>
      </c>
      <c r="S3892" s="9">
        <f t="shared" si="371"/>
        <v>8790600</v>
      </c>
      <c r="T3892" s="9">
        <f t="shared" si="372"/>
        <v>119600</v>
      </c>
    </row>
    <row r="3893" spans="1:20" x14ac:dyDescent="0.25">
      <c r="A3893" s="9">
        <v>354</v>
      </c>
      <c r="B3893" s="9" t="s">
        <v>16</v>
      </c>
      <c r="C3893" s="9" t="s">
        <v>1053</v>
      </c>
      <c r="D3893" s="9" t="s">
        <v>225</v>
      </c>
      <c r="E3893" s="9" t="s">
        <v>223</v>
      </c>
      <c r="F3893" s="9" t="s">
        <v>5</v>
      </c>
      <c r="G3893" s="9" t="s">
        <v>350</v>
      </c>
      <c r="H3893" s="9" t="s">
        <v>1054</v>
      </c>
      <c r="I3893" s="9">
        <v>15</v>
      </c>
      <c r="J3893" s="9" t="s">
        <v>8</v>
      </c>
      <c r="L3893" s="9" t="s">
        <v>50</v>
      </c>
      <c r="M3893" s="9">
        <v>82001</v>
      </c>
      <c r="N3893" s="17" t="str">
        <f t="shared" si="373"/>
        <v>16_80-85</v>
      </c>
      <c r="O3893" s="17" t="str">
        <f t="shared" si="374"/>
        <v>8_80-90</v>
      </c>
      <c r="P3893" s="17" t="str">
        <f t="shared" si="375"/>
        <v>08_80&gt;</v>
      </c>
      <c r="Q3893" s="9" t="s">
        <v>1253</v>
      </c>
      <c r="R3893" s="9" t="s">
        <v>1137</v>
      </c>
      <c r="S3893" s="9">
        <f t="shared" si="371"/>
        <v>29028354</v>
      </c>
      <c r="T3893" s="9">
        <f t="shared" si="372"/>
        <v>394944</v>
      </c>
    </row>
    <row r="3894" spans="1:20" x14ac:dyDescent="0.25">
      <c r="A3894" s="9">
        <v>115</v>
      </c>
      <c r="B3894" s="9" t="s">
        <v>16</v>
      </c>
      <c r="C3894" s="9" t="s">
        <v>1128</v>
      </c>
      <c r="D3894" s="9" t="s">
        <v>225</v>
      </c>
      <c r="E3894" s="9" t="s">
        <v>223</v>
      </c>
      <c r="F3894" s="9" t="s">
        <v>5</v>
      </c>
      <c r="G3894" s="9" t="s">
        <v>657</v>
      </c>
      <c r="H3894" s="9" t="s">
        <v>1129</v>
      </c>
      <c r="I3894" s="9">
        <v>15</v>
      </c>
      <c r="J3894" s="9" t="s">
        <v>8</v>
      </c>
      <c r="L3894" s="9" t="s">
        <v>50</v>
      </c>
      <c r="M3894" s="9">
        <v>113481</v>
      </c>
      <c r="N3894" s="17" t="str">
        <f t="shared" si="373"/>
        <v>22_110-115</v>
      </c>
      <c r="O3894" s="17" t="str">
        <f t="shared" si="374"/>
        <v>11_110-120</v>
      </c>
      <c r="P3894" s="17" t="str">
        <f t="shared" si="375"/>
        <v>08_80&gt;</v>
      </c>
      <c r="Q3894" s="9" t="s">
        <v>1253</v>
      </c>
      <c r="R3894" s="9" t="s">
        <v>1137</v>
      </c>
      <c r="S3894" s="9">
        <f t="shared" si="371"/>
        <v>13050315</v>
      </c>
      <c r="T3894" s="9">
        <f t="shared" si="372"/>
        <v>177555</v>
      </c>
    </row>
    <row r="3895" spans="1:20" x14ac:dyDescent="0.25">
      <c r="A3895" s="9">
        <v>447</v>
      </c>
      <c r="B3895" s="9" t="s">
        <v>16</v>
      </c>
      <c r="C3895" s="9" t="s">
        <v>1222</v>
      </c>
      <c r="D3895" s="9" t="s">
        <v>225</v>
      </c>
      <c r="E3895" s="9" t="s">
        <v>223</v>
      </c>
      <c r="F3895" s="9" t="s">
        <v>5</v>
      </c>
      <c r="G3895" s="9" t="s">
        <v>657</v>
      </c>
      <c r="H3895" s="9" t="s">
        <v>1129</v>
      </c>
      <c r="I3895" s="9">
        <v>17</v>
      </c>
      <c r="J3895" s="9" t="s">
        <v>8</v>
      </c>
      <c r="L3895" s="9" t="s">
        <v>50</v>
      </c>
      <c r="M3895" s="9">
        <v>125683</v>
      </c>
      <c r="N3895" s="17" t="str">
        <f t="shared" si="373"/>
        <v>25_125-130</v>
      </c>
      <c r="O3895" s="17" t="str">
        <f t="shared" si="374"/>
        <v>12_120-130</v>
      </c>
      <c r="P3895" s="17" t="str">
        <f t="shared" si="375"/>
        <v>08_80&gt;</v>
      </c>
      <c r="Q3895" s="9" t="s">
        <v>1253</v>
      </c>
      <c r="R3895" s="9" t="s">
        <v>1137</v>
      </c>
      <c r="S3895" s="9">
        <f t="shared" si="371"/>
        <v>56180301</v>
      </c>
      <c r="T3895" s="9">
        <f t="shared" si="372"/>
        <v>764358</v>
      </c>
    </row>
    <row r="3896" spans="1:20" x14ac:dyDescent="0.25">
      <c r="A3896" s="9">
        <v>15</v>
      </c>
      <c r="B3896" s="9" t="s">
        <v>16</v>
      </c>
      <c r="C3896" s="9" t="s">
        <v>1130</v>
      </c>
      <c r="D3896" s="9" t="s">
        <v>225</v>
      </c>
      <c r="E3896" s="9" t="s">
        <v>223</v>
      </c>
      <c r="F3896" s="9" t="s">
        <v>5</v>
      </c>
      <c r="G3896" s="9" t="s">
        <v>657</v>
      </c>
      <c r="H3896" s="9" t="s">
        <v>781</v>
      </c>
      <c r="I3896" s="9">
        <v>15</v>
      </c>
      <c r="J3896" s="9" t="s">
        <v>8</v>
      </c>
      <c r="L3896" s="9" t="s">
        <v>50</v>
      </c>
      <c r="M3896" s="9">
        <v>195076</v>
      </c>
      <c r="N3896" s="17" t="str">
        <f t="shared" si="373"/>
        <v>39_195-200</v>
      </c>
      <c r="O3896" s="17" t="str">
        <f t="shared" si="374"/>
        <v>19_190-200</v>
      </c>
      <c r="P3896" s="17" t="str">
        <f t="shared" si="375"/>
        <v>08_80&gt;</v>
      </c>
      <c r="Q3896" s="9" t="s">
        <v>1253</v>
      </c>
      <c r="R3896" s="9" t="s">
        <v>1137</v>
      </c>
      <c r="S3896" s="9">
        <f t="shared" si="371"/>
        <v>2926140</v>
      </c>
      <c r="T3896" s="9">
        <f t="shared" si="372"/>
        <v>39811</v>
      </c>
    </row>
    <row r="3897" spans="1:20" x14ac:dyDescent="0.25">
      <c r="A3897" s="9">
        <v>4</v>
      </c>
      <c r="B3897" s="9" t="s">
        <v>16</v>
      </c>
      <c r="C3897" s="9" t="s">
        <v>1223</v>
      </c>
      <c r="D3897" s="9" t="s">
        <v>225</v>
      </c>
      <c r="E3897" s="9" t="s">
        <v>223</v>
      </c>
      <c r="F3897" s="9" t="s">
        <v>5</v>
      </c>
      <c r="G3897" s="9" t="s">
        <v>657</v>
      </c>
      <c r="H3897" s="9" t="s">
        <v>658</v>
      </c>
      <c r="I3897" s="9">
        <v>17</v>
      </c>
      <c r="J3897" s="9" t="s">
        <v>49</v>
      </c>
      <c r="L3897" s="9" t="s">
        <v>50</v>
      </c>
      <c r="M3897" s="9">
        <v>208472</v>
      </c>
      <c r="N3897" s="17" t="str">
        <f t="shared" si="373"/>
        <v>41_205-210</v>
      </c>
      <c r="O3897" s="17" t="str">
        <f t="shared" si="374"/>
        <v>20_200-210</v>
      </c>
      <c r="P3897" s="17" t="str">
        <f t="shared" si="375"/>
        <v>08_80&gt;</v>
      </c>
      <c r="Q3897" s="9" t="s">
        <v>1253</v>
      </c>
      <c r="R3897" s="9" t="s">
        <v>1137</v>
      </c>
      <c r="S3897" s="9">
        <f t="shared" si="371"/>
        <v>833888</v>
      </c>
      <c r="T3897" s="9">
        <f t="shared" si="372"/>
        <v>11345</v>
      </c>
    </row>
    <row r="3898" spans="1:20" x14ac:dyDescent="0.25">
      <c r="A3898" s="9">
        <v>12</v>
      </c>
      <c r="B3898" s="9" t="s">
        <v>16</v>
      </c>
      <c r="C3898" s="9" t="s">
        <v>1055</v>
      </c>
      <c r="D3898" s="9" t="s">
        <v>225</v>
      </c>
      <c r="E3898" s="9" t="s">
        <v>223</v>
      </c>
      <c r="F3898" s="9" t="s">
        <v>5</v>
      </c>
      <c r="G3898" s="9" t="s">
        <v>657</v>
      </c>
      <c r="H3898" s="9" t="s">
        <v>1056</v>
      </c>
      <c r="I3898" s="9">
        <v>15</v>
      </c>
      <c r="J3898" s="9" t="s">
        <v>52</v>
      </c>
      <c r="L3898" s="9" t="s">
        <v>50</v>
      </c>
      <c r="M3898" s="9">
        <v>247521</v>
      </c>
      <c r="N3898" s="17" t="str">
        <f t="shared" si="373"/>
        <v>49_245-250</v>
      </c>
      <c r="O3898" s="17" t="str">
        <f t="shared" si="374"/>
        <v>24_240-250</v>
      </c>
      <c r="P3898" s="17" t="str">
        <f t="shared" si="375"/>
        <v>08_80&gt;</v>
      </c>
      <c r="Q3898" s="9" t="s">
        <v>1253</v>
      </c>
      <c r="R3898" s="9" t="s">
        <v>1137</v>
      </c>
      <c r="S3898" s="9">
        <f t="shared" si="371"/>
        <v>2970252</v>
      </c>
      <c r="T3898" s="9">
        <f t="shared" si="372"/>
        <v>40412</v>
      </c>
    </row>
    <row r="3899" spans="1:20" x14ac:dyDescent="0.25">
      <c r="A3899" s="9">
        <v>2</v>
      </c>
      <c r="B3899" s="9" t="s">
        <v>16</v>
      </c>
      <c r="C3899" s="9" t="s">
        <v>1131</v>
      </c>
      <c r="D3899" s="9" t="s">
        <v>225</v>
      </c>
      <c r="E3899" s="9" t="s">
        <v>223</v>
      </c>
      <c r="F3899" s="9" t="s">
        <v>5</v>
      </c>
      <c r="G3899" s="9" t="s">
        <v>657</v>
      </c>
      <c r="H3899" s="9" t="s">
        <v>665</v>
      </c>
      <c r="I3899" s="9">
        <v>17</v>
      </c>
      <c r="J3899" s="9" t="s">
        <v>8</v>
      </c>
      <c r="L3899" s="9" t="s">
        <v>50</v>
      </c>
      <c r="M3899" s="9">
        <v>294165</v>
      </c>
      <c r="N3899" s="17" t="str">
        <f t="shared" si="373"/>
        <v>58_290-295</v>
      </c>
      <c r="O3899" s="17" t="str">
        <f t="shared" si="374"/>
        <v>29_290-300</v>
      </c>
      <c r="P3899" s="17" t="str">
        <f t="shared" si="375"/>
        <v>08_80&gt;</v>
      </c>
      <c r="Q3899" s="9" t="s">
        <v>1253</v>
      </c>
      <c r="R3899" s="9" t="s">
        <v>1137</v>
      </c>
      <c r="S3899" s="9">
        <f t="shared" si="371"/>
        <v>588330</v>
      </c>
      <c r="T3899" s="9">
        <f t="shared" si="372"/>
        <v>8004</v>
      </c>
    </row>
    <row r="3900" spans="1:20" x14ac:dyDescent="0.25">
      <c r="A3900" s="9">
        <v>27</v>
      </c>
      <c r="B3900" s="9" t="s">
        <v>16</v>
      </c>
      <c r="C3900" s="9" t="s">
        <v>385</v>
      </c>
      <c r="D3900" s="9" t="s">
        <v>228</v>
      </c>
      <c r="E3900" s="9" t="s">
        <v>223</v>
      </c>
      <c r="F3900" s="9" t="s">
        <v>5</v>
      </c>
      <c r="G3900" s="9" t="s">
        <v>169</v>
      </c>
      <c r="H3900" s="9" t="s">
        <v>2</v>
      </c>
      <c r="I3900" s="9">
        <v>14</v>
      </c>
      <c r="J3900" s="9" t="s">
        <v>8</v>
      </c>
      <c r="L3900" s="9" t="s">
        <v>50</v>
      </c>
      <c r="M3900" s="9">
        <v>59421</v>
      </c>
      <c r="N3900" s="17" t="str">
        <f t="shared" si="373"/>
        <v>11_55-60</v>
      </c>
      <c r="O3900" s="17" t="str">
        <f t="shared" si="374"/>
        <v>5_50-60</v>
      </c>
      <c r="P3900" s="17" t="str">
        <f t="shared" si="375"/>
        <v>05_50-60</v>
      </c>
      <c r="Q3900" s="9" t="s">
        <v>1253</v>
      </c>
      <c r="R3900" s="9" t="s">
        <v>1137</v>
      </c>
      <c r="S3900" s="9">
        <f t="shared" si="371"/>
        <v>1604367</v>
      </c>
      <c r="T3900" s="9">
        <f t="shared" si="372"/>
        <v>21828</v>
      </c>
    </row>
    <row r="3901" spans="1:20" x14ac:dyDescent="0.25">
      <c r="A3901" s="9">
        <v>54</v>
      </c>
      <c r="B3901" s="9" t="s">
        <v>16</v>
      </c>
      <c r="C3901" s="9" t="s">
        <v>561</v>
      </c>
      <c r="D3901" s="9" t="s">
        <v>228</v>
      </c>
      <c r="E3901" s="9" t="s">
        <v>223</v>
      </c>
      <c r="F3901" s="9" t="s">
        <v>5</v>
      </c>
      <c r="G3901" s="9" t="s">
        <v>518</v>
      </c>
      <c r="H3901" s="9" t="s">
        <v>2</v>
      </c>
      <c r="I3901" s="9">
        <v>14</v>
      </c>
      <c r="J3901" s="9" t="s">
        <v>8</v>
      </c>
      <c r="L3901" s="9" t="s">
        <v>50</v>
      </c>
      <c r="M3901" s="9">
        <v>72364</v>
      </c>
      <c r="N3901" s="17" t="str">
        <f t="shared" si="373"/>
        <v>14_70-75</v>
      </c>
      <c r="O3901" s="17" t="str">
        <f t="shared" si="374"/>
        <v>7_70-80</v>
      </c>
      <c r="P3901" s="17" t="str">
        <f t="shared" si="375"/>
        <v>07_70-80</v>
      </c>
      <c r="Q3901" s="9" t="s">
        <v>1253</v>
      </c>
      <c r="R3901" s="9" t="s">
        <v>1137</v>
      </c>
      <c r="S3901" s="9">
        <f t="shared" si="371"/>
        <v>3907656</v>
      </c>
      <c r="T3901" s="9">
        <f t="shared" si="372"/>
        <v>53165</v>
      </c>
    </row>
    <row r="3902" spans="1:20" x14ac:dyDescent="0.25">
      <c r="A3902" s="9">
        <v>39</v>
      </c>
      <c r="B3902" s="9" t="s">
        <v>16</v>
      </c>
      <c r="C3902" s="9" t="s">
        <v>948</v>
      </c>
      <c r="D3902" s="9" t="s">
        <v>228</v>
      </c>
      <c r="E3902" s="9" t="s">
        <v>223</v>
      </c>
      <c r="F3902" s="9" t="s">
        <v>5</v>
      </c>
      <c r="G3902" s="9" t="s">
        <v>518</v>
      </c>
      <c r="H3902" s="9" t="s">
        <v>563</v>
      </c>
      <c r="I3902" s="9">
        <v>14</v>
      </c>
      <c r="J3902" s="9" t="s">
        <v>8</v>
      </c>
      <c r="L3902" s="9" t="s">
        <v>50</v>
      </c>
      <c r="M3902" s="9">
        <v>84807</v>
      </c>
      <c r="N3902" s="17" t="str">
        <f t="shared" si="373"/>
        <v>16_80-85</v>
      </c>
      <c r="O3902" s="17" t="str">
        <f t="shared" si="374"/>
        <v>8_80-90</v>
      </c>
      <c r="P3902" s="17" t="str">
        <f t="shared" si="375"/>
        <v>08_80&gt;</v>
      </c>
      <c r="Q3902" s="9" t="s">
        <v>1253</v>
      </c>
      <c r="R3902" s="9" t="s">
        <v>1137</v>
      </c>
      <c r="S3902" s="9">
        <f t="shared" si="371"/>
        <v>3307473</v>
      </c>
      <c r="T3902" s="9">
        <f t="shared" si="372"/>
        <v>45000</v>
      </c>
    </row>
    <row r="3903" spans="1:20" x14ac:dyDescent="0.25">
      <c r="A3903" s="9">
        <v>232</v>
      </c>
      <c r="B3903" s="9" t="s">
        <v>16</v>
      </c>
      <c r="C3903" s="9" t="s">
        <v>434</v>
      </c>
      <c r="D3903" s="9" t="s">
        <v>228</v>
      </c>
      <c r="E3903" s="9" t="s">
        <v>223</v>
      </c>
      <c r="F3903" s="9" t="s">
        <v>1</v>
      </c>
      <c r="G3903" s="9" t="s">
        <v>303</v>
      </c>
      <c r="H3903" s="9" t="s">
        <v>2</v>
      </c>
      <c r="I3903" s="9">
        <v>14</v>
      </c>
      <c r="J3903" s="9" t="s">
        <v>8</v>
      </c>
      <c r="L3903" s="9" t="s">
        <v>50</v>
      </c>
      <c r="M3903" s="9">
        <v>53252</v>
      </c>
      <c r="N3903" s="17" t="str">
        <f t="shared" si="373"/>
        <v>10_50-55</v>
      </c>
      <c r="O3903" s="17" t="str">
        <f t="shared" si="374"/>
        <v>5_50-60</v>
      </c>
      <c r="P3903" s="17" t="str">
        <f t="shared" si="375"/>
        <v>05_50-60</v>
      </c>
      <c r="Q3903" s="9" t="s">
        <v>1253</v>
      </c>
      <c r="R3903" s="9" t="s">
        <v>1137</v>
      </c>
      <c r="S3903" s="9">
        <f t="shared" si="371"/>
        <v>12354464</v>
      </c>
      <c r="T3903" s="9">
        <f t="shared" si="372"/>
        <v>168088</v>
      </c>
    </row>
    <row r="3904" spans="1:20" x14ac:dyDescent="0.25">
      <c r="A3904" s="9">
        <v>23</v>
      </c>
      <c r="B3904" s="9" t="s">
        <v>16</v>
      </c>
      <c r="C3904" s="9" t="s">
        <v>1057</v>
      </c>
      <c r="D3904" s="9" t="s">
        <v>224</v>
      </c>
      <c r="E3904" s="9" t="s">
        <v>223</v>
      </c>
      <c r="F3904" s="9" t="s">
        <v>5</v>
      </c>
      <c r="G3904" s="9" t="s">
        <v>169</v>
      </c>
      <c r="H3904" s="9" t="s">
        <v>2</v>
      </c>
      <c r="I3904" s="9">
        <v>15</v>
      </c>
      <c r="J3904" s="9" t="s">
        <v>8</v>
      </c>
      <c r="L3904" s="9" t="s">
        <v>50</v>
      </c>
      <c r="M3904" s="9">
        <v>54389</v>
      </c>
      <c r="N3904" s="17" t="str">
        <f t="shared" si="373"/>
        <v>10_50-55</v>
      </c>
      <c r="O3904" s="17" t="str">
        <f t="shared" si="374"/>
        <v>5_50-60</v>
      </c>
      <c r="P3904" s="17" t="str">
        <f t="shared" si="375"/>
        <v>05_50-60</v>
      </c>
      <c r="Q3904" s="9" t="s">
        <v>1253</v>
      </c>
      <c r="R3904" s="9" t="s">
        <v>1137</v>
      </c>
      <c r="S3904" s="9">
        <f t="shared" si="371"/>
        <v>1250947</v>
      </c>
      <c r="T3904" s="9">
        <f t="shared" si="372"/>
        <v>17020</v>
      </c>
    </row>
    <row r="3905" spans="1:20" x14ac:dyDescent="0.25">
      <c r="A3905" s="9">
        <v>76</v>
      </c>
      <c r="B3905" s="9" t="s">
        <v>16</v>
      </c>
      <c r="C3905" s="9" t="s">
        <v>562</v>
      </c>
      <c r="D3905" s="9" t="s">
        <v>222</v>
      </c>
      <c r="E3905" s="9" t="s">
        <v>223</v>
      </c>
      <c r="F3905" s="9" t="s">
        <v>5</v>
      </c>
      <c r="G3905" s="9" t="s">
        <v>518</v>
      </c>
      <c r="H3905" s="9" t="s">
        <v>563</v>
      </c>
      <c r="I3905" s="9">
        <v>15</v>
      </c>
      <c r="J3905" s="9" t="s">
        <v>8</v>
      </c>
      <c r="L3905" s="9" t="s">
        <v>50</v>
      </c>
      <c r="M3905" s="9">
        <v>90945</v>
      </c>
      <c r="N3905" s="17" t="str">
        <f t="shared" si="373"/>
        <v>18_90-95</v>
      </c>
      <c r="O3905" s="17" t="str">
        <f t="shared" si="374"/>
        <v>9_90-100</v>
      </c>
      <c r="P3905" s="17" t="str">
        <f t="shared" si="375"/>
        <v>08_80&gt;</v>
      </c>
      <c r="Q3905" s="9" t="s">
        <v>1253</v>
      </c>
      <c r="R3905" s="9" t="s">
        <v>1137</v>
      </c>
      <c r="S3905" s="9">
        <f t="shared" si="371"/>
        <v>6911820</v>
      </c>
      <c r="T3905" s="9">
        <f t="shared" si="372"/>
        <v>94038</v>
      </c>
    </row>
    <row r="3906" spans="1:20" x14ac:dyDescent="0.25">
      <c r="A3906" s="9">
        <v>56</v>
      </c>
      <c r="B3906" s="9" t="s">
        <v>16</v>
      </c>
      <c r="C3906" s="9" t="s">
        <v>1058</v>
      </c>
      <c r="D3906" s="9" t="s">
        <v>228</v>
      </c>
      <c r="E3906" s="9" t="s">
        <v>223</v>
      </c>
      <c r="F3906" s="9" t="s">
        <v>1</v>
      </c>
      <c r="G3906" s="9" t="s">
        <v>303</v>
      </c>
      <c r="H3906" s="9" t="s">
        <v>2</v>
      </c>
      <c r="I3906" s="9">
        <v>14</v>
      </c>
      <c r="J3906" s="9" t="s">
        <v>8</v>
      </c>
      <c r="L3906" s="9" t="s">
        <v>50</v>
      </c>
      <c r="M3906" s="9">
        <v>51749</v>
      </c>
      <c r="N3906" s="17" t="str">
        <f t="shared" si="373"/>
        <v>10_50-55</v>
      </c>
      <c r="O3906" s="17" t="str">
        <f t="shared" si="374"/>
        <v>5_50-60</v>
      </c>
      <c r="P3906" s="17" t="str">
        <f t="shared" si="375"/>
        <v>05_50-60</v>
      </c>
      <c r="Q3906" s="9" t="s">
        <v>1253</v>
      </c>
      <c r="R3906" s="9" t="s">
        <v>1137</v>
      </c>
      <c r="S3906" s="9">
        <f t="shared" si="371"/>
        <v>2897944</v>
      </c>
      <c r="T3906" s="9">
        <f t="shared" si="372"/>
        <v>39428</v>
      </c>
    </row>
    <row r="3907" spans="1:20" x14ac:dyDescent="0.25">
      <c r="A3907" s="9">
        <v>3</v>
      </c>
      <c r="B3907" s="9" t="s">
        <v>16</v>
      </c>
      <c r="C3907" s="9" t="s">
        <v>378</v>
      </c>
      <c r="D3907" s="9" t="s">
        <v>225</v>
      </c>
      <c r="E3907" s="9" t="s">
        <v>223</v>
      </c>
      <c r="F3907" s="9" t="s">
        <v>5</v>
      </c>
      <c r="G3907" s="9" t="s">
        <v>350</v>
      </c>
      <c r="H3907" s="9" t="s">
        <v>342</v>
      </c>
      <c r="I3907" s="9">
        <v>15</v>
      </c>
      <c r="J3907" s="9" t="s">
        <v>8</v>
      </c>
      <c r="L3907" s="9" t="s">
        <v>50</v>
      </c>
      <c r="M3907" s="9">
        <v>160461</v>
      </c>
      <c r="N3907" s="17" t="str">
        <f t="shared" si="373"/>
        <v>32_160-165</v>
      </c>
      <c r="O3907" s="17" t="str">
        <f t="shared" si="374"/>
        <v>16_160-170</v>
      </c>
      <c r="P3907" s="17" t="str">
        <f t="shared" si="375"/>
        <v>08_80&gt;</v>
      </c>
      <c r="Q3907" s="9" t="s">
        <v>1253</v>
      </c>
      <c r="R3907" s="9" t="s">
        <v>1137</v>
      </c>
      <c r="S3907" s="9">
        <f t="shared" ref="S3907:S3970" si="376">M3907*A3907</f>
        <v>481383</v>
      </c>
      <c r="T3907" s="9">
        <f t="shared" si="372"/>
        <v>6549</v>
      </c>
    </row>
    <row r="3908" spans="1:20" x14ac:dyDescent="0.25">
      <c r="A3908" s="9">
        <v>9</v>
      </c>
      <c r="B3908" s="9" t="s">
        <v>16</v>
      </c>
      <c r="C3908" s="9" t="s">
        <v>780</v>
      </c>
      <c r="D3908" s="9" t="s">
        <v>225</v>
      </c>
      <c r="E3908" s="9" t="s">
        <v>223</v>
      </c>
      <c r="F3908" s="9" t="s">
        <v>5</v>
      </c>
      <c r="G3908" s="9" t="s">
        <v>350</v>
      </c>
      <c r="H3908" s="9" t="s">
        <v>781</v>
      </c>
      <c r="I3908" s="9">
        <v>15</v>
      </c>
      <c r="J3908" s="9" t="s">
        <v>8</v>
      </c>
      <c r="L3908" s="9" t="s">
        <v>50</v>
      </c>
      <c r="M3908" s="9">
        <v>285272</v>
      </c>
      <c r="N3908" s="17" t="str">
        <f t="shared" si="373"/>
        <v>57_285-290</v>
      </c>
      <c r="O3908" s="17" t="str">
        <f t="shared" si="374"/>
        <v>28_280-290</v>
      </c>
      <c r="P3908" s="17" t="str">
        <f t="shared" si="375"/>
        <v>08_80&gt;</v>
      </c>
      <c r="Q3908" s="9" t="s">
        <v>1253</v>
      </c>
      <c r="R3908" s="9" t="s">
        <v>1137</v>
      </c>
      <c r="S3908" s="9">
        <f t="shared" si="376"/>
        <v>2567448</v>
      </c>
      <c r="T3908" s="9">
        <f t="shared" ref="T3908:T3935" si="377">ROUND(S3908/73.5,0)</f>
        <v>34931</v>
      </c>
    </row>
    <row r="3909" spans="1:20" x14ac:dyDescent="0.25">
      <c r="A3909" s="9">
        <v>84</v>
      </c>
      <c r="B3909" s="9" t="s">
        <v>16</v>
      </c>
      <c r="C3909" s="9" t="s">
        <v>1059</v>
      </c>
      <c r="D3909" s="9" t="s">
        <v>225</v>
      </c>
      <c r="E3909" s="9" t="s">
        <v>223</v>
      </c>
      <c r="F3909" s="9" t="s">
        <v>5</v>
      </c>
      <c r="G3909" s="9" t="s">
        <v>657</v>
      </c>
      <c r="H3909" s="9" t="s">
        <v>658</v>
      </c>
      <c r="I3909" s="9">
        <v>17</v>
      </c>
      <c r="J3909" s="9" t="s">
        <v>8</v>
      </c>
      <c r="L3909" s="9" t="s">
        <v>50</v>
      </c>
      <c r="M3909" s="9">
        <v>284990</v>
      </c>
      <c r="N3909" s="17" t="str">
        <f t="shared" si="373"/>
        <v>56_280-285</v>
      </c>
      <c r="O3909" s="17" t="str">
        <f t="shared" si="374"/>
        <v>28_280-290</v>
      </c>
      <c r="P3909" s="17" t="str">
        <f t="shared" si="375"/>
        <v>08_80&gt;</v>
      </c>
      <c r="Q3909" s="9" t="s">
        <v>1253</v>
      </c>
      <c r="R3909" s="9" t="s">
        <v>1137</v>
      </c>
      <c r="S3909" s="9">
        <f t="shared" si="376"/>
        <v>23939160</v>
      </c>
      <c r="T3909" s="9">
        <f t="shared" si="377"/>
        <v>325703</v>
      </c>
    </row>
    <row r="3910" spans="1:20" x14ac:dyDescent="0.25">
      <c r="A3910" s="9">
        <v>315</v>
      </c>
      <c r="B3910" s="9" t="s">
        <v>16</v>
      </c>
      <c r="C3910" s="9" t="s">
        <v>84</v>
      </c>
      <c r="D3910" s="9" t="s">
        <v>225</v>
      </c>
      <c r="E3910" s="9" t="s">
        <v>223</v>
      </c>
      <c r="F3910" s="9" t="s">
        <v>5</v>
      </c>
      <c r="G3910" s="9" t="s">
        <v>75</v>
      </c>
      <c r="H3910" s="9" t="s">
        <v>82</v>
      </c>
      <c r="I3910" s="9">
        <v>15</v>
      </c>
      <c r="J3910" s="9" t="s">
        <v>8</v>
      </c>
      <c r="L3910" s="9" t="s">
        <v>50</v>
      </c>
      <c r="M3910" s="9">
        <v>69912</v>
      </c>
      <c r="N3910" s="17" t="str">
        <f t="shared" si="373"/>
        <v>13_65-70</v>
      </c>
      <c r="O3910" s="17" t="str">
        <f t="shared" si="374"/>
        <v>6_60-70</v>
      </c>
      <c r="P3910" s="17" t="str">
        <f t="shared" si="375"/>
        <v>06_60-70</v>
      </c>
      <c r="Q3910" s="9" t="s">
        <v>1253</v>
      </c>
      <c r="R3910" s="9" t="s">
        <v>1137</v>
      </c>
      <c r="S3910" s="9">
        <f t="shared" si="376"/>
        <v>22022280</v>
      </c>
      <c r="T3910" s="9">
        <f t="shared" si="377"/>
        <v>299623</v>
      </c>
    </row>
    <row r="3911" spans="1:20" x14ac:dyDescent="0.25">
      <c r="A3911" s="9">
        <v>267</v>
      </c>
      <c r="B3911" s="9" t="s">
        <v>16</v>
      </c>
      <c r="C3911" s="9" t="s">
        <v>783</v>
      </c>
      <c r="D3911" s="9" t="s">
        <v>225</v>
      </c>
      <c r="E3911" s="9" t="s">
        <v>223</v>
      </c>
      <c r="F3911" s="9" t="s">
        <v>5</v>
      </c>
      <c r="G3911" s="9" t="s">
        <v>350</v>
      </c>
      <c r="H3911" s="9" t="s">
        <v>1060</v>
      </c>
      <c r="I3911" s="9">
        <v>15</v>
      </c>
      <c r="J3911" s="9" t="s">
        <v>8</v>
      </c>
      <c r="L3911" s="9" t="s">
        <v>50</v>
      </c>
      <c r="M3911" s="9">
        <v>99662</v>
      </c>
      <c r="N3911" s="17" t="str">
        <f t="shared" si="373"/>
        <v>19_95-100</v>
      </c>
      <c r="O3911" s="17" t="str">
        <f t="shared" si="374"/>
        <v>9_90-100</v>
      </c>
      <c r="P3911" s="17" t="str">
        <f t="shared" si="375"/>
        <v>08_80&gt;</v>
      </c>
      <c r="Q3911" s="9" t="s">
        <v>1253</v>
      </c>
      <c r="R3911" s="9" t="s">
        <v>1137</v>
      </c>
      <c r="S3911" s="9">
        <f t="shared" si="376"/>
        <v>26609754</v>
      </c>
      <c r="T3911" s="9">
        <f t="shared" si="377"/>
        <v>362037</v>
      </c>
    </row>
    <row r="3912" spans="1:20" x14ac:dyDescent="0.25">
      <c r="A3912" s="9">
        <v>400</v>
      </c>
      <c r="B3912" s="9" t="s">
        <v>16</v>
      </c>
      <c r="C3912" s="9" t="s">
        <v>993</v>
      </c>
      <c r="D3912" s="9" t="s">
        <v>225</v>
      </c>
      <c r="E3912" s="9" t="s">
        <v>223</v>
      </c>
      <c r="F3912" s="9" t="s">
        <v>5</v>
      </c>
      <c r="G3912" s="9" t="s">
        <v>350</v>
      </c>
      <c r="H3912" s="9" t="s">
        <v>147</v>
      </c>
      <c r="I3912" s="9">
        <v>17</v>
      </c>
      <c r="J3912" s="9" t="s">
        <v>8</v>
      </c>
      <c r="L3912" s="9" t="s">
        <v>50</v>
      </c>
      <c r="M3912" s="9">
        <v>79831</v>
      </c>
      <c r="N3912" s="17" t="str">
        <f t="shared" si="373"/>
        <v>15_75-80</v>
      </c>
      <c r="O3912" s="17" t="str">
        <f t="shared" si="374"/>
        <v>7_70-80</v>
      </c>
      <c r="P3912" s="17" t="str">
        <f t="shared" si="375"/>
        <v>07_70-80</v>
      </c>
      <c r="Q3912" s="9" t="s">
        <v>1253</v>
      </c>
      <c r="R3912" s="9" t="s">
        <v>1137</v>
      </c>
      <c r="S3912" s="9">
        <f t="shared" si="376"/>
        <v>31932400</v>
      </c>
      <c r="T3912" s="9">
        <f t="shared" si="377"/>
        <v>434454</v>
      </c>
    </row>
    <row r="3913" spans="1:20" x14ac:dyDescent="0.25">
      <c r="A3913" s="9">
        <v>614</v>
      </c>
      <c r="B3913" s="9" t="s">
        <v>16</v>
      </c>
      <c r="C3913" s="9" t="s">
        <v>785</v>
      </c>
      <c r="D3913" s="9" t="s">
        <v>225</v>
      </c>
      <c r="E3913" s="9" t="s">
        <v>223</v>
      </c>
      <c r="F3913" s="9" t="s">
        <v>5</v>
      </c>
      <c r="G3913" s="9" t="s">
        <v>350</v>
      </c>
      <c r="H3913" s="9" t="s">
        <v>1060</v>
      </c>
      <c r="I3913" s="9">
        <v>17</v>
      </c>
      <c r="J3913" s="9" t="s">
        <v>8</v>
      </c>
      <c r="L3913" s="9" t="s">
        <v>50</v>
      </c>
      <c r="M3913" s="9">
        <v>99617</v>
      </c>
      <c r="N3913" s="17" t="str">
        <f t="shared" si="373"/>
        <v>19_95-100</v>
      </c>
      <c r="O3913" s="17" t="str">
        <f t="shared" si="374"/>
        <v>9_90-100</v>
      </c>
      <c r="P3913" s="17" t="str">
        <f t="shared" si="375"/>
        <v>08_80&gt;</v>
      </c>
      <c r="Q3913" s="9" t="s">
        <v>1253</v>
      </c>
      <c r="R3913" s="9" t="s">
        <v>1137</v>
      </c>
      <c r="S3913" s="9">
        <f t="shared" si="376"/>
        <v>61164838</v>
      </c>
      <c r="T3913" s="9">
        <f t="shared" si="377"/>
        <v>832175</v>
      </c>
    </row>
    <row r="3914" spans="1:20" x14ac:dyDescent="0.25">
      <c r="A3914" s="9">
        <v>4</v>
      </c>
      <c r="B3914" s="9" t="s">
        <v>16</v>
      </c>
      <c r="C3914" s="9" t="s">
        <v>1224</v>
      </c>
      <c r="D3914" s="9" t="s">
        <v>225</v>
      </c>
      <c r="E3914" s="9" t="s">
        <v>223</v>
      </c>
      <c r="F3914" s="9" t="s">
        <v>5</v>
      </c>
      <c r="G3914" s="9" t="s">
        <v>75</v>
      </c>
      <c r="H3914" s="9" t="s">
        <v>1225</v>
      </c>
      <c r="I3914" s="9">
        <v>15</v>
      </c>
      <c r="J3914" s="9" t="s">
        <v>8</v>
      </c>
      <c r="L3914" s="9" t="s">
        <v>50</v>
      </c>
      <c r="M3914" s="9">
        <v>89990</v>
      </c>
      <c r="N3914" s="17" t="str">
        <f t="shared" si="373"/>
        <v>17_85-90</v>
      </c>
      <c r="O3914" s="17" t="str">
        <f t="shared" si="374"/>
        <v>8_80-90</v>
      </c>
      <c r="P3914" s="17" t="str">
        <f t="shared" si="375"/>
        <v>08_80&gt;</v>
      </c>
      <c r="Q3914" s="9" t="s">
        <v>1253</v>
      </c>
      <c r="R3914" s="9" t="s">
        <v>1137</v>
      </c>
      <c r="S3914" s="9">
        <f t="shared" si="376"/>
        <v>359960</v>
      </c>
      <c r="T3914" s="9">
        <f t="shared" si="377"/>
        <v>4897</v>
      </c>
    </row>
    <row r="3915" spans="1:20" x14ac:dyDescent="0.25">
      <c r="A3915" s="9">
        <v>218</v>
      </c>
      <c r="B3915" s="9" t="s">
        <v>16</v>
      </c>
      <c r="C3915" s="9" t="s">
        <v>343</v>
      </c>
      <c r="D3915" s="9" t="s">
        <v>225</v>
      </c>
      <c r="E3915" s="9" t="s">
        <v>223</v>
      </c>
      <c r="F3915" s="9" t="s">
        <v>5</v>
      </c>
      <c r="G3915" s="9" t="s">
        <v>350</v>
      </c>
      <c r="H3915" s="9" t="s">
        <v>197</v>
      </c>
      <c r="I3915" s="9">
        <v>15</v>
      </c>
      <c r="J3915" s="9" t="s">
        <v>8</v>
      </c>
      <c r="L3915" s="9" t="s">
        <v>50</v>
      </c>
      <c r="M3915" s="9">
        <v>84857</v>
      </c>
      <c r="N3915" s="17" t="str">
        <f t="shared" si="373"/>
        <v>16_80-85</v>
      </c>
      <c r="O3915" s="17" t="str">
        <f t="shared" si="374"/>
        <v>8_80-90</v>
      </c>
      <c r="P3915" s="17" t="str">
        <f t="shared" si="375"/>
        <v>08_80&gt;</v>
      </c>
      <c r="Q3915" s="9" t="s">
        <v>1253</v>
      </c>
      <c r="R3915" s="9" t="s">
        <v>1137</v>
      </c>
      <c r="S3915" s="9">
        <f t="shared" si="376"/>
        <v>18498826</v>
      </c>
      <c r="T3915" s="9">
        <f t="shared" si="377"/>
        <v>251685</v>
      </c>
    </row>
    <row r="3916" spans="1:20" x14ac:dyDescent="0.25">
      <c r="A3916" s="9">
        <v>3</v>
      </c>
      <c r="B3916" s="9" t="s">
        <v>16</v>
      </c>
      <c r="C3916" s="9" t="s">
        <v>168</v>
      </c>
      <c r="D3916" s="9" t="s">
        <v>225</v>
      </c>
      <c r="E3916" s="9" t="s">
        <v>223</v>
      </c>
      <c r="F3916" s="9" t="s">
        <v>5</v>
      </c>
      <c r="G3916" s="9" t="s">
        <v>75</v>
      </c>
      <c r="H3916" s="9" t="s">
        <v>148</v>
      </c>
      <c r="I3916" s="9">
        <v>17</v>
      </c>
      <c r="J3916" s="9" t="s">
        <v>8</v>
      </c>
      <c r="L3916" s="9" t="s">
        <v>50</v>
      </c>
      <c r="M3916" s="9">
        <v>82960</v>
      </c>
      <c r="N3916" s="17" t="str">
        <f t="shared" si="373"/>
        <v>16_80-85</v>
      </c>
      <c r="O3916" s="17" t="str">
        <f t="shared" si="374"/>
        <v>8_80-90</v>
      </c>
      <c r="P3916" s="17" t="str">
        <f t="shared" si="375"/>
        <v>08_80&gt;</v>
      </c>
      <c r="Q3916" s="9" t="s">
        <v>1253</v>
      </c>
      <c r="R3916" s="9" t="s">
        <v>1137</v>
      </c>
      <c r="S3916" s="9">
        <f t="shared" si="376"/>
        <v>248880</v>
      </c>
      <c r="T3916" s="9">
        <f t="shared" si="377"/>
        <v>3386</v>
      </c>
    </row>
    <row r="3917" spans="1:20" x14ac:dyDescent="0.25">
      <c r="A3917" s="9">
        <v>1416</v>
      </c>
      <c r="B3917" s="9" t="s">
        <v>16</v>
      </c>
      <c r="C3917" s="9" t="s">
        <v>344</v>
      </c>
      <c r="D3917" s="9" t="s">
        <v>225</v>
      </c>
      <c r="E3917" s="9" t="s">
        <v>223</v>
      </c>
      <c r="F3917" s="9" t="s">
        <v>5</v>
      </c>
      <c r="G3917" s="9" t="s">
        <v>169</v>
      </c>
      <c r="H3917" s="9" t="s">
        <v>197</v>
      </c>
      <c r="I3917" s="9">
        <v>17</v>
      </c>
      <c r="J3917" s="9" t="s">
        <v>8</v>
      </c>
      <c r="L3917" s="9" t="s">
        <v>50</v>
      </c>
      <c r="M3917" s="9">
        <v>89969</v>
      </c>
      <c r="N3917" s="17" t="str">
        <f t="shared" si="373"/>
        <v>17_85-90</v>
      </c>
      <c r="O3917" s="17" t="str">
        <f t="shared" si="374"/>
        <v>8_80-90</v>
      </c>
      <c r="P3917" s="17" t="str">
        <f t="shared" si="375"/>
        <v>08_80&gt;</v>
      </c>
      <c r="Q3917" s="9" t="s">
        <v>1253</v>
      </c>
      <c r="R3917" s="9" t="s">
        <v>1137</v>
      </c>
      <c r="S3917" s="9">
        <f t="shared" si="376"/>
        <v>127396104</v>
      </c>
      <c r="T3917" s="9">
        <f t="shared" si="377"/>
        <v>1733280</v>
      </c>
    </row>
    <row r="3918" spans="1:20" x14ac:dyDescent="0.25">
      <c r="A3918" s="9">
        <v>38</v>
      </c>
      <c r="B3918" s="9" t="s">
        <v>16</v>
      </c>
      <c r="C3918" s="9" t="s">
        <v>380</v>
      </c>
      <c r="D3918" s="9" t="s">
        <v>225</v>
      </c>
      <c r="E3918" s="9" t="s">
        <v>223</v>
      </c>
      <c r="F3918" s="9" t="s">
        <v>5</v>
      </c>
      <c r="G3918" s="9" t="s">
        <v>350</v>
      </c>
      <c r="H3918" s="9" t="s">
        <v>99</v>
      </c>
      <c r="I3918" s="9">
        <v>15</v>
      </c>
      <c r="J3918" s="9" t="s">
        <v>8</v>
      </c>
      <c r="L3918" s="9" t="s">
        <v>50</v>
      </c>
      <c r="M3918" s="9">
        <v>130793</v>
      </c>
      <c r="N3918" s="17" t="str">
        <f t="shared" si="373"/>
        <v>26_130-135</v>
      </c>
      <c r="O3918" s="17" t="str">
        <f t="shared" si="374"/>
        <v>13_130-140</v>
      </c>
      <c r="P3918" s="17" t="str">
        <f t="shared" si="375"/>
        <v>08_80&gt;</v>
      </c>
      <c r="Q3918" s="9" t="s">
        <v>1253</v>
      </c>
      <c r="R3918" s="9" t="s">
        <v>1137</v>
      </c>
      <c r="S3918" s="9">
        <f t="shared" si="376"/>
        <v>4970134</v>
      </c>
      <c r="T3918" s="9">
        <f t="shared" si="377"/>
        <v>67621</v>
      </c>
    </row>
    <row r="3919" spans="1:20" x14ac:dyDescent="0.25">
      <c r="A3919" s="9">
        <v>3</v>
      </c>
      <c r="B3919" s="9" t="s">
        <v>16</v>
      </c>
      <c r="C3919" s="9" t="s">
        <v>382</v>
      </c>
      <c r="D3919" s="9" t="s">
        <v>225</v>
      </c>
      <c r="E3919" s="9" t="s">
        <v>223</v>
      </c>
      <c r="F3919" s="9" t="s">
        <v>5</v>
      </c>
      <c r="G3919" s="9" t="s">
        <v>350</v>
      </c>
      <c r="H3919" s="9" t="s">
        <v>99</v>
      </c>
      <c r="I3919" s="9">
        <v>15</v>
      </c>
      <c r="J3919" s="9" t="s">
        <v>8</v>
      </c>
      <c r="L3919" s="9" t="s">
        <v>50</v>
      </c>
      <c r="M3919" s="9">
        <v>210246</v>
      </c>
      <c r="N3919" s="17" t="str">
        <f t="shared" si="373"/>
        <v>42_210-215</v>
      </c>
      <c r="O3919" s="17" t="str">
        <f t="shared" si="374"/>
        <v>21_210-220</v>
      </c>
      <c r="P3919" s="17" t="str">
        <f t="shared" si="375"/>
        <v>08_80&gt;</v>
      </c>
      <c r="Q3919" s="9" t="s">
        <v>1253</v>
      </c>
      <c r="R3919" s="9" t="s">
        <v>1137</v>
      </c>
      <c r="S3919" s="9">
        <f t="shared" si="376"/>
        <v>630738</v>
      </c>
      <c r="T3919" s="9">
        <f t="shared" si="377"/>
        <v>8581</v>
      </c>
    </row>
    <row r="3920" spans="1:20" x14ac:dyDescent="0.25">
      <c r="A3920" s="9">
        <v>4</v>
      </c>
      <c r="B3920" s="9" t="s">
        <v>16</v>
      </c>
      <c r="C3920" s="9" t="s">
        <v>789</v>
      </c>
      <c r="D3920" s="9" t="s">
        <v>225</v>
      </c>
      <c r="E3920" s="9" t="s">
        <v>223</v>
      </c>
      <c r="F3920" s="9" t="s">
        <v>5</v>
      </c>
      <c r="G3920" s="9" t="s">
        <v>350</v>
      </c>
      <c r="H3920" s="9" t="s">
        <v>784</v>
      </c>
      <c r="I3920" s="9">
        <v>15</v>
      </c>
      <c r="J3920" s="9" t="s">
        <v>8</v>
      </c>
      <c r="L3920" s="9" t="s">
        <v>50</v>
      </c>
      <c r="M3920" s="9">
        <v>233152</v>
      </c>
      <c r="N3920" s="17" t="str">
        <f t="shared" si="373"/>
        <v>46_230-235</v>
      </c>
      <c r="O3920" s="17" t="str">
        <f t="shared" si="374"/>
        <v>23_230-240</v>
      </c>
      <c r="P3920" s="17" t="str">
        <f t="shared" si="375"/>
        <v>08_80&gt;</v>
      </c>
      <c r="Q3920" s="9" t="s">
        <v>1253</v>
      </c>
      <c r="R3920" s="9" t="s">
        <v>1137</v>
      </c>
      <c r="S3920" s="9">
        <f t="shared" si="376"/>
        <v>932608</v>
      </c>
      <c r="T3920" s="9">
        <f t="shared" si="377"/>
        <v>12689</v>
      </c>
    </row>
    <row r="3921" spans="1:20" x14ac:dyDescent="0.25">
      <c r="A3921" s="9">
        <v>19</v>
      </c>
      <c r="B3921" s="9" t="s">
        <v>16</v>
      </c>
      <c r="C3921" s="9" t="s">
        <v>865</v>
      </c>
      <c r="D3921" s="9" t="s">
        <v>230</v>
      </c>
      <c r="E3921" s="9" t="s">
        <v>223</v>
      </c>
      <c r="F3921" s="9" t="s">
        <v>5</v>
      </c>
      <c r="G3921" s="9" t="s">
        <v>350</v>
      </c>
      <c r="H3921" s="9" t="s">
        <v>866</v>
      </c>
      <c r="I3921" s="9">
        <v>15</v>
      </c>
      <c r="J3921" s="9" t="s">
        <v>8</v>
      </c>
      <c r="L3921" s="9" t="s">
        <v>50</v>
      </c>
      <c r="M3921" s="9">
        <v>139993</v>
      </c>
      <c r="N3921" s="17" t="str">
        <f t="shared" si="373"/>
        <v>27_135-140</v>
      </c>
      <c r="O3921" s="17" t="str">
        <f t="shared" si="374"/>
        <v>13_130-140</v>
      </c>
      <c r="P3921" s="17" t="str">
        <f t="shared" si="375"/>
        <v>08_80&gt;</v>
      </c>
      <c r="Q3921" s="9" t="s">
        <v>1253</v>
      </c>
      <c r="R3921" s="9" t="s">
        <v>1137</v>
      </c>
      <c r="S3921" s="9">
        <f t="shared" si="376"/>
        <v>2659867</v>
      </c>
      <c r="T3921" s="9">
        <f t="shared" si="377"/>
        <v>36189</v>
      </c>
    </row>
    <row r="3922" spans="1:20" x14ac:dyDescent="0.25">
      <c r="A3922" s="9">
        <v>32</v>
      </c>
      <c r="B3922" s="9" t="s">
        <v>16</v>
      </c>
      <c r="C3922" s="9" t="s">
        <v>564</v>
      </c>
      <c r="D3922" s="9" t="s">
        <v>228</v>
      </c>
      <c r="E3922" s="9" t="s">
        <v>223</v>
      </c>
      <c r="F3922" s="9" t="s">
        <v>5</v>
      </c>
      <c r="G3922" s="9" t="s">
        <v>518</v>
      </c>
      <c r="H3922" s="9" t="s">
        <v>112</v>
      </c>
      <c r="I3922" s="9">
        <v>14</v>
      </c>
      <c r="J3922" s="9" t="s">
        <v>8</v>
      </c>
      <c r="L3922" s="9" t="s">
        <v>50</v>
      </c>
      <c r="M3922" s="9">
        <v>117877</v>
      </c>
      <c r="N3922" s="17" t="str">
        <f t="shared" si="373"/>
        <v>23_115-120</v>
      </c>
      <c r="O3922" s="17" t="str">
        <f t="shared" si="374"/>
        <v>11_110-120</v>
      </c>
      <c r="P3922" s="17" t="str">
        <f t="shared" si="375"/>
        <v>08_80&gt;</v>
      </c>
      <c r="Q3922" s="9" t="s">
        <v>1253</v>
      </c>
      <c r="R3922" s="9" t="s">
        <v>1137</v>
      </c>
      <c r="S3922" s="9">
        <f t="shared" si="376"/>
        <v>3772064</v>
      </c>
      <c r="T3922" s="9">
        <f t="shared" si="377"/>
        <v>51321</v>
      </c>
    </row>
    <row r="3923" spans="1:20" x14ac:dyDescent="0.25">
      <c r="A3923" s="9">
        <v>74</v>
      </c>
      <c r="B3923" s="9" t="s">
        <v>16</v>
      </c>
      <c r="C3923" s="9" t="s">
        <v>188</v>
      </c>
      <c r="D3923" s="9" t="s">
        <v>225</v>
      </c>
      <c r="E3923" s="9" t="s">
        <v>223</v>
      </c>
      <c r="F3923" s="9" t="s">
        <v>5</v>
      </c>
      <c r="G3923" s="9" t="s">
        <v>169</v>
      </c>
      <c r="H3923" s="9" t="s">
        <v>112</v>
      </c>
      <c r="I3923" s="9">
        <v>15</v>
      </c>
      <c r="J3923" s="9" t="s">
        <v>8</v>
      </c>
      <c r="L3923" s="9" t="s">
        <v>50</v>
      </c>
      <c r="M3923" s="9">
        <v>110577</v>
      </c>
      <c r="N3923" s="17" t="str">
        <f t="shared" si="373"/>
        <v>22_110-115</v>
      </c>
      <c r="O3923" s="17" t="str">
        <f t="shared" si="374"/>
        <v>11_110-120</v>
      </c>
      <c r="P3923" s="17" t="str">
        <f t="shared" si="375"/>
        <v>08_80&gt;</v>
      </c>
      <c r="Q3923" s="9" t="s">
        <v>1253</v>
      </c>
      <c r="R3923" s="9" t="s">
        <v>1137</v>
      </c>
      <c r="S3923" s="9">
        <f t="shared" si="376"/>
        <v>8182698</v>
      </c>
      <c r="T3923" s="9">
        <f t="shared" si="377"/>
        <v>111329</v>
      </c>
    </row>
    <row r="3924" spans="1:20" x14ac:dyDescent="0.25">
      <c r="A3924" s="9">
        <v>12</v>
      </c>
      <c r="B3924" s="9" t="s">
        <v>16</v>
      </c>
      <c r="C3924" s="9" t="s">
        <v>565</v>
      </c>
      <c r="D3924" s="9" t="s">
        <v>225</v>
      </c>
      <c r="E3924" s="9" t="s">
        <v>223</v>
      </c>
      <c r="F3924" s="9" t="s">
        <v>5</v>
      </c>
      <c r="G3924" s="9" t="s">
        <v>518</v>
      </c>
      <c r="H3924" s="9" t="s">
        <v>112</v>
      </c>
      <c r="I3924" s="9">
        <v>15</v>
      </c>
      <c r="J3924" s="9" t="s">
        <v>8</v>
      </c>
      <c r="L3924" s="9" t="s">
        <v>50</v>
      </c>
      <c r="M3924" s="9">
        <v>129408</v>
      </c>
      <c r="N3924" s="17" t="str">
        <f t="shared" ref="N3924:N3935" si="378">CONCATENATE(ROUNDDOWN(M3924/5000,0),"_",ROUNDDOWN(M3924/5000,0)*5,"-",ROUNDUP((M3924+1)/5000,0)*5)</f>
        <v>25_125-130</v>
      </c>
      <c r="O3924" s="17" t="str">
        <f t="shared" ref="O3924:O3935" si="379">CONCATENATE(ROUNDDOWN(M3924/10000,0),"_",ROUNDDOWN(M3924/10000,0)*10,"-",ROUNDUP((M3924+1)/10000,0)*10)</f>
        <v>12_120-130</v>
      </c>
      <c r="P3924" s="17" t="str">
        <f t="shared" ref="P3924:P3935" si="380">IF(M3924&lt;20000,"01_&lt;20",IF(M3924&lt;80000,CONCATENATE(IF((ROUNDDOWN(M3924/10000,0)+1)&lt;10,0,),ROUNDDOWN(M3924/10000,0),"_",ROUNDDOWN(M3924/10000,0)*10,"-",ROUNDUP((M3924+1)/10000,0)*10),"08_80&gt;"))</f>
        <v>08_80&gt;</v>
      </c>
      <c r="Q3924" s="9" t="s">
        <v>1253</v>
      </c>
      <c r="R3924" s="9" t="s">
        <v>1137</v>
      </c>
      <c r="S3924" s="9">
        <f t="shared" si="376"/>
        <v>1552896</v>
      </c>
      <c r="T3924" s="9">
        <f t="shared" si="377"/>
        <v>21128</v>
      </c>
    </row>
    <row r="3925" spans="1:20" x14ac:dyDescent="0.25">
      <c r="A3925" s="9">
        <v>36</v>
      </c>
      <c r="B3925" s="9" t="s">
        <v>16</v>
      </c>
      <c r="C3925" s="9" t="s">
        <v>1132</v>
      </c>
      <c r="D3925" s="9" t="s">
        <v>225</v>
      </c>
      <c r="E3925" s="9" t="s">
        <v>223</v>
      </c>
      <c r="F3925" s="9" t="s">
        <v>5</v>
      </c>
      <c r="G3925" s="9" t="s">
        <v>657</v>
      </c>
      <c r="H3925" s="9" t="s">
        <v>784</v>
      </c>
      <c r="I3925" s="9">
        <v>15</v>
      </c>
      <c r="J3925" s="9" t="s">
        <v>8</v>
      </c>
      <c r="L3925" s="9" t="s">
        <v>50</v>
      </c>
      <c r="M3925" s="9">
        <v>131450</v>
      </c>
      <c r="N3925" s="17" t="str">
        <f t="shared" si="378"/>
        <v>26_130-135</v>
      </c>
      <c r="O3925" s="17" t="str">
        <f t="shared" si="379"/>
        <v>13_130-140</v>
      </c>
      <c r="P3925" s="17" t="str">
        <f t="shared" si="380"/>
        <v>08_80&gt;</v>
      </c>
      <c r="Q3925" s="9" t="s">
        <v>1253</v>
      </c>
      <c r="R3925" s="9" t="s">
        <v>1137</v>
      </c>
      <c r="S3925" s="9">
        <f t="shared" si="376"/>
        <v>4732200</v>
      </c>
      <c r="T3925" s="9">
        <f t="shared" si="377"/>
        <v>64384</v>
      </c>
    </row>
    <row r="3926" spans="1:20" x14ac:dyDescent="0.25">
      <c r="A3926" s="9">
        <v>7</v>
      </c>
      <c r="B3926" s="9" t="s">
        <v>16</v>
      </c>
      <c r="C3926" s="9" t="s">
        <v>952</v>
      </c>
      <c r="D3926" s="9" t="s">
        <v>228</v>
      </c>
      <c r="E3926" s="9" t="s">
        <v>223</v>
      </c>
      <c r="F3926" s="9" t="s">
        <v>5</v>
      </c>
      <c r="G3926" s="9" t="s">
        <v>518</v>
      </c>
      <c r="H3926" s="9" t="s">
        <v>2</v>
      </c>
      <c r="I3926" s="9">
        <v>14</v>
      </c>
      <c r="J3926" s="9" t="s">
        <v>8</v>
      </c>
      <c r="K3926" s="9" t="s">
        <v>7</v>
      </c>
      <c r="L3926" s="9" t="s">
        <v>50</v>
      </c>
      <c r="M3926" s="9">
        <v>88692</v>
      </c>
      <c r="N3926" s="17" t="str">
        <f t="shared" si="378"/>
        <v>17_85-90</v>
      </c>
      <c r="O3926" s="17" t="str">
        <f t="shared" si="379"/>
        <v>8_80-90</v>
      </c>
      <c r="P3926" s="17" t="str">
        <f t="shared" si="380"/>
        <v>08_80&gt;</v>
      </c>
      <c r="Q3926" s="9" t="s">
        <v>1253</v>
      </c>
      <c r="R3926" s="9" t="s">
        <v>1137</v>
      </c>
      <c r="S3926" s="9">
        <f t="shared" si="376"/>
        <v>620844</v>
      </c>
      <c r="T3926" s="9">
        <f t="shared" si="377"/>
        <v>8447</v>
      </c>
    </row>
    <row r="3927" spans="1:20" x14ac:dyDescent="0.25">
      <c r="A3927" s="9">
        <v>9</v>
      </c>
      <c r="B3927" s="9" t="s">
        <v>16</v>
      </c>
      <c r="C3927" s="9" t="s">
        <v>953</v>
      </c>
      <c r="D3927" s="9" t="s">
        <v>224</v>
      </c>
      <c r="E3927" s="9" t="s">
        <v>223</v>
      </c>
      <c r="F3927" s="9" t="s">
        <v>5</v>
      </c>
      <c r="G3927" s="9" t="s">
        <v>518</v>
      </c>
      <c r="H3927" s="9" t="s">
        <v>2</v>
      </c>
      <c r="I3927" s="9">
        <v>15</v>
      </c>
      <c r="J3927" s="9" t="s">
        <v>8</v>
      </c>
      <c r="K3927" s="9" t="s">
        <v>7</v>
      </c>
      <c r="L3927" s="9" t="s">
        <v>50</v>
      </c>
      <c r="M3927" s="9">
        <v>87874</v>
      </c>
      <c r="N3927" s="17" t="str">
        <f t="shared" si="378"/>
        <v>17_85-90</v>
      </c>
      <c r="O3927" s="17" t="str">
        <f t="shared" si="379"/>
        <v>8_80-90</v>
      </c>
      <c r="P3927" s="17" t="str">
        <f t="shared" si="380"/>
        <v>08_80&gt;</v>
      </c>
      <c r="Q3927" s="9" t="s">
        <v>1253</v>
      </c>
      <c r="R3927" s="9" t="s">
        <v>1137</v>
      </c>
      <c r="S3927" s="9">
        <f t="shared" si="376"/>
        <v>790866</v>
      </c>
      <c r="T3927" s="9">
        <f t="shared" si="377"/>
        <v>10760</v>
      </c>
    </row>
    <row r="3928" spans="1:20" x14ac:dyDescent="0.25">
      <c r="A3928" s="9">
        <v>11</v>
      </c>
      <c r="B3928" s="9" t="s">
        <v>16</v>
      </c>
      <c r="C3928" s="9" t="s">
        <v>1133</v>
      </c>
      <c r="D3928" s="9" t="s">
        <v>228</v>
      </c>
      <c r="E3928" s="9" t="s">
        <v>223</v>
      </c>
      <c r="F3928" s="9" t="s">
        <v>5</v>
      </c>
      <c r="G3928" s="9" t="s">
        <v>518</v>
      </c>
      <c r="H3928" s="9" t="s">
        <v>2</v>
      </c>
      <c r="I3928" s="9">
        <v>13</v>
      </c>
      <c r="J3928" s="9" t="s">
        <v>179</v>
      </c>
      <c r="K3928" s="9" t="s">
        <v>7</v>
      </c>
      <c r="L3928" s="9" t="s">
        <v>50</v>
      </c>
      <c r="M3928" s="9">
        <v>130748</v>
      </c>
      <c r="N3928" s="17" t="str">
        <f t="shared" si="378"/>
        <v>26_130-135</v>
      </c>
      <c r="O3928" s="17" t="str">
        <f t="shared" si="379"/>
        <v>13_130-140</v>
      </c>
      <c r="P3928" s="17" t="str">
        <f t="shared" si="380"/>
        <v>08_80&gt;</v>
      </c>
      <c r="Q3928" s="9" t="s">
        <v>1253</v>
      </c>
      <c r="R3928" s="9" t="s">
        <v>1137</v>
      </c>
      <c r="S3928" s="9">
        <f t="shared" si="376"/>
        <v>1438228</v>
      </c>
      <c r="T3928" s="9">
        <f t="shared" si="377"/>
        <v>19568</v>
      </c>
    </row>
    <row r="3929" spans="1:20" x14ac:dyDescent="0.25">
      <c r="A3929" s="9">
        <v>12</v>
      </c>
      <c r="B3929" s="9" t="s">
        <v>16</v>
      </c>
      <c r="C3929" s="9" t="s">
        <v>566</v>
      </c>
      <c r="D3929" s="9" t="s">
        <v>228</v>
      </c>
      <c r="E3929" s="9" t="s">
        <v>223</v>
      </c>
      <c r="F3929" s="9" t="s">
        <v>5</v>
      </c>
      <c r="G3929" s="9" t="s">
        <v>518</v>
      </c>
      <c r="H3929" s="9" t="s">
        <v>112</v>
      </c>
      <c r="I3929" s="9">
        <v>14</v>
      </c>
      <c r="J3929" s="9" t="s">
        <v>8</v>
      </c>
      <c r="K3929" s="9" t="s">
        <v>7</v>
      </c>
      <c r="L3929" s="9" t="s">
        <v>50</v>
      </c>
      <c r="M3929" s="9">
        <v>135908</v>
      </c>
      <c r="N3929" s="17" t="str">
        <f t="shared" si="378"/>
        <v>27_135-140</v>
      </c>
      <c r="O3929" s="17" t="str">
        <f t="shared" si="379"/>
        <v>13_130-140</v>
      </c>
      <c r="P3929" s="17" t="str">
        <f t="shared" si="380"/>
        <v>08_80&gt;</v>
      </c>
      <c r="Q3929" s="9" t="s">
        <v>1253</v>
      </c>
      <c r="R3929" s="9" t="s">
        <v>1137</v>
      </c>
      <c r="S3929" s="9">
        <f t="shared" si="376"/>
        <v>1630896</v>
      </c>
      <c r="T3929" s="9">
        <f t="shared" si="377"/>
        <v>22189</v>
      </c>
    </row>
    <row r="3930" spans="1:20" x14ac:dyDescent="0.25">
      <c r="A3930" s="9">
        <v>17</v>
      </c>
      <c r="B3930" s="9" t="s">
        <v>16</v>
      </c>
      <c r="C3930" s="9" t="s">
        <v>1134</v>
      </c>
      <c r="D3930" s="9" t="s">
        <v>225</v>
      </c>
      <c r="E3930" s="9" t="s">
        <v>223</v>
      </c>
      <c r="F3930" s="9" t="s">
        <v>5</v>
      </c>
      <c r="G3930" s="9" t="s">
        <v>657</v>
      </c>
      <c r="H3930" s="9" t="s">
        <v>784</v>
      </c>
      <c r="I3930" s="9">
        <v>15</v>
      </c>
      <c r="J3930" s="9" t="s">
        <v>8</v>
      </c>
      <c r="L3930" s="9" t="s">
        <v>50</v>
      </c>
      <c r="M3930" s="9">
        <v>97963</v>
      </c>
      <c r="N3930" s="17" t="str">
        <f t="shared" si="378"/>
        <v>19_95-100</v>
      </c>
      <c r="O3930" s="17" t="str">
        <f t="shared" si="379"/>
        <v>9_90-100</v>
      </c>
      <c r="P3930" s="17" t="str">
        <f t="shared" si="380"/>
        <v>08_80&gt;</v>
      </c>
      <c r="Q3930" s="9" t="s">
        <v>1253</v>
      </c>
      <c r="R3930" s="9" t="s">
        <v>1137</v>
      </c>
      <c r="S3930" s="9">
        <f t="shared" si="376"/>
        <v>1665371</v>
      </c>
      <c r="T3930" s="9">
        <f t="shared" si="377"/>
        <v>22658</v>
      </c>
    </row>
    <row r="3931" spans="1:20" x14ac:dyDescent="0.25">
      <c r="A3931" s="9">
        <v>5</v>
      </c>
      <c r="B3931" s="9" t="s">
        <v>16</v>
      </c>
      <c r="C3931" s="9" t="s">
        <v>1226</v>
      </c>
      <c r="D3931" s="9" t="s">
        <v>230</v>
      </c>
      <c r="E3931" s="9" t="s">
        <v>223</v>
      </c>
      <c r="F3931" s="9" t="s">
        <v>5</v>
      </c>
      <c r="G3931" s="9" t="s">
        <v>657</v>
      </c>
      <c r="H3931" s="9" t="s">
        <v>1227</v>
      </c>
      <c r="I3931" s="9">
        <v>17</v>
      </c>
      <c r="J3931" s="9" t="s">
        <v>55</v>
      </c>
      <c r="L3931" s="9" t="s">
        <v>50</v>
      </c>
      <c r="M3931" s="9">
        <v>380120</v>
      </c>
      <c r="N3931" s="17" t="str">
        <f t="shared" si="378"/>
        <v>76_380-385</v>
      </c>
      <c r="O3931" s="17" t="str">
        <f t="shared" si="379"/>
        <v>38_380-390</v>
      </c>
      <c r="P3931" s="17" t="str">
        <f t="shared" si="380"/>
        <v>08_80&gt;</v>
      </c>
      <c r="Q3931" s="9" t="s">
        <v>1253</v>
      </c>
      <c r="R3931" s="9" t="s">
        <v>1137</v>
      </c>
      <c r="S3931" s="9">
        <f t="shared" si="376"/>
        <v>1900600</v>
      </c>
      <c r="T3931" s="9">
        <f t="shared" si="377"/>
        <v>25859</v>
      </c>
    </row>
    <row r="3932" spans="1:20" x14ac:dyDescent="0.25">
      <c r="A3932" s="9">
        <v>8</v>
      </c>
      <c r="B3932" s="9" t="s">
        <v>16</v>
      </c>
      <c r="C3932" s="9" t="s">
        <v>1135</v>
      </c>
      <c r="D3932" s="9" t="s">
        <v>230</v>
      </c>
      <c r="E3932" s="9" t="s">
        <v>227</v>
      </c>
      <c r="F3932" s="9" t="s">
        <v>5</v>
      </c>
      <c r="G3932" s="9" t="s">
        <v>657</v>
      </c>
      <c r="H3932" s="9" t="s">
        <v>1136</v>
      </c>
      <c r="I3932" s="9">
        <v>15</v>
      </c>
      <c r="J3932" s="9" t="s">
        <v>8</v>
      </c>
      <c r="K3932" s="9" t="s">
        <v>7</v>
      </c>
      <c r="L3932" s="9" t="s">
        <v>50</v>
      </c>
      <c r="M3932" s="9">
        <v>383240</v>
      </c>
      <c r="N3932" s="17" t="str">
        <f t="shared" si="378"/>
        <v>76_380-385</v>
      </c>
      <c r="O3932" s="17" t="str">
        <f t="shared" si="379"/>
        <v>38_380-390</v>
      </c>
      <c r="P3932" s="17" t="str">
        <f t="shared" si="380"/>
        <v>08_80&gt;</v>
      </c>
      <c r="Q3932" s="9" t="s">
        <v>1253</v>
      </c>
      <c r="R3932" s="9" t="s">
        <v>1137</v>
      </c>
      <c r="S3932" s="9">
        <f t="shared" si="376"/>
        <v>3065920</v>
      </c>
      <c r="T3932" s="9">
        <f t="shared" si="377"/>
        <v>41713</v>
      </c>
    </row>
    <row r="3933" spans="1:20" x14ac:dyDescent="0.25">
      <c r="A3933" s="9">
        <v>220</v>
      </c>
      <c r="B3933" s="9" t="s">
        <v>284</v>
      </c>
      <c r="C3933" s="9" t="s">
        <v>389</v>
      </c>
      <c r="D3933" s="9" t="s">
        <v>228</v>
      </c>
      <c r="E3933" s="9" t="s">
        <v>223</v>
      </c>
      <c r="F3933" s="9" t="s">
        <v>1</v>
      </c>
      <c r="G3933" s="9" t="s">
        <v>97</v>
      </c>
      <c r="H3933" s="9" t="s">
        <v>2</v>
      </c>
      <c r="I3933" s="9">
        <v>14</v>
      </c>
      <c r="J3933" s="9" t="s">
        <v>8</v>
      </c>
      <c r="L3933" s="9" t="s">
        <v>50</v>
      </c>
      <c r="M3933" s="9">
        <v>60490</v>
      </c>
      <c r="N3933" s="17" t="str">
        <f t="shared" si="378"/>
        <v>12_60-65</v>
      </c>
      <c r="O3933" s="17" t="str">
        <f t="shared" si="379"/>
        <v>6_60-70</v>
      </c>
      <c r="P3933" s="17" t="str">
        <f t="shared" si="380"/>
        <v>06_60-70</v>
      </c>
      <c r="Q3933" s="9" t="s">
        <v>1253</v>
      </c>
      <c r="R3933" s="9" t="s">
        <v>1137</v>
      </c>
      <c r="S3933" s="9">
        <f t="shared" si="376"/>
        <v>13307800</v>
      </c>
      <c r="T3933" s="9">
        <f t="shared" si="377"/>
        <v>181059</v>
      </c>
    </row>
    <row r="3934" spans="1:20" x14ac:dyDescent="0.25">
      <c r="A3934" s="9">
        <v>110</v>
      </c>
      <c r="B3934" s="9" t="s">
        <v>284</v>
      </c>
      <c r="C3934" s="9" t="s">
        <v>609</v>
      </c>
      <c r="D3934" s="9" t="s">
        <v>224</v>
      </c>
      <c r="E3934" s="9" t="s">
        <v>223</v>
      </c>
      <c r="F3934" s="9" t="s">
        <v>1</v>
      </c>
      <c r="G3934" s="9" t="s">
        <v>303</v>
      </c>
      <c r="H3934" s="9" t="s">
        <v>2</v>
      </c>
      <c r="I3934" s="9">
        <v>15</v>
      </c>
      <c r="J3934" s="9" t="s">
        <v>8</v>
      </c>
      <c r="L3934" s="9" t="s">
        <v>50</v>
      </c>
      <c r="M3934" s="9">
        <v>52990</v>
      </c>
      <c r="N3934" s="17" t="str">
        <f t="shared" si="378"/>
        <v>10_50-55</v>
      </c>
      <c r="O3934" s="17" t="str">
        <f t="shared" si="379"/>
        <v>5_50-60</v>
      </c>
      <c r="P3934" s="17" t="str">
        <f t="shared" si="380"/>
        <v>05_50-60</v>
      </c>
      <c r="Q3934" s="9" t="s">
        <v>1253</v>
      </c>
      <c r="R3934" s="9" t="s">
        <v>1137</v>
      </c>
      <c r="S3934" s="9">
        <f t="shared" si="376"/>
        <v>5828900</v>
      </c>
      <c r="T3934" s="9">
        <f t="shared" si="377"/>
        <v>79305</v>
      </c>
    </row>
    <row r="3935" spans="1:20" x14ac:dyDescent="0.25">
      <c r="A3935" s="9">
        <v>320</v>
      </c>
      <c r="B3935" s="9" t="s">
        <v>284</v>
      </c>
      <c r="C3935" s="9" t="s">
        <v>792</v>
      </c>
      <c r="D3935" s="9" t="s">
        <v>228</v>
      </c>
      <c r="E3935" s="9" t="s">
        <v>223</v>
      </c>
      <c r="F3935" s="9" t="s">
        <v>5</v>
      </c>
      <c r="G3935" s="9" t="s">
        <v>169</v>
      </c>
      <c r="H3935" s="9" t="s">
        <v>2</v>
      </c>
      <c r="I3935" s="9">
        <v>13</v>
      </c>
      <c r="J3935" s="9" t="s">
        <v>474</v>
      </c>
      <c r="K3935" s="9" t="s">
        <v>7</v>
      </c>
      <c r="L3935" s="9" t="s">
        <v>50</v>
      </c>
      <c r="M3935" s="9">
        <v>97492</v>
      </c>
      <c r="N3935" s="17" t="str">
        <f t="shared" si="378"/>
        <v>19_95-100</v>
      </c>
      <c r="O3935" s="17" t="str">
        <f t="shared" si="379"/>
        <v>9_90-100</v>
      </c>
      <c r="P3935" s="17" t="str">
        <f t="shared" si="380"/>
        <v>08_80&gt;</v>
      </c>
      <c r="Q3935" s="9" t="s">
        <v>1253</v>
      </c>
      <c r="R3935" s="9" t="s">
        <v>1137</v>
      </c>
      <c r="S3935" s="9">
        <f t="shared" si="376"/>
        <v>31197440</v>
      </c>
      <c r="T3935" s="9">
        <f t="shared" si="377"/>
        <v>424455</v>
      </c>
    </row>
    <row r="3936" spans="1:20" x14ac:dyDescent="0.25">
      <c r="A3936" s="9">
        <v>114</v>
      </c>
      <c r="B3936" s="9" t="s">
        <v>630</v>
      </c>
      <c r="C3936" s="9" t="s">
        <v>1062</v>
      </c>
      <c r="D3936" s="9" t="s">
        <v>225</v>
      </c>
      <c r="E3936" s="9" t="s">
        <v>223</v>
      </c>
      <c r="F3936" s="9" t="s">
        <v>5</v>
      </c>
      <c r="G3936" s="9" t="s">
        <v>350</v>
      </c>
      <c r="H3936" s="9" t="s">
        <v>98</v>
      </c>
      <c r="I3936" s="9">
        <v>16</v>
      </c>
      <c r="J3936" s="9" t="s">
        <v>8</v>
      </c>
      <c r="L3936" s="9" t="s">
        <v>50</v>
      </c>
      <c r="M3936" s="9">
        <v>88353</v>
      </c>
      <c r="N3936" s="17" t="str">
        <f t="shared" ref="N3936:N3944" si="381">CONCATENATE(ROUNDDOWN(M3936/5000,0),"_",ROUNDDOWN(M3936/5000,0)*5,"-",ROUNDUP((M3936+1)/5000,0)*5)</f>
        <v>17_85-90</v>
      </c>
      <c r="O3936" s="17" t="str">
        <f t="shared" ref="O3936:O3944" si="382">CONCATENATE(ROUNDDOWN(M3936/10000,0),"_",ROUNDDOWN(M3936/10000,0)*10,"-",ROUNDUP((M3936+1)/10000,0)*10)</f>
        <v>8_80-90</v>
      </c>
      <c r="P3936" s="17" t="str">
        <f t="shared" ref="P3936:P3944" si="383">IF(M3936&lt;20000,"01_&lt;20",IF(M3936&lt;80000,CONCATENATE(IF((ROUNDDOWN(M3936/10000,0)+1)&lt;10,0,),ROUNDDOWN(M3936/10000,0),"_",ROUNDDOWN(M3936/10000,0)*10,"-",ROUNDUP((M3936+1)/10000,0)*10),"08_80&gt;"))</f>
        <v>08_80&gt;</v>
      </c>
      <c r="Q3936" s="9" t="s">
        <v>1253</v>
      </c>
      <c r="R3936" s="9" t="s">
        <v>1137</v>
      </c>
      <c r="S3936" s="9">
        <f t="shared" si="376"/>
        <v>10072242</v>
      </c>
      <c r="T3936" s="9">
        <f t="shared" ref="T3936:T3944" si="384">ROUND(S3936/73.5,0)</f>
        <v>137037</v>
      </c>
    </row>
    <row r="3937" spans="1:20" x14ac:dyDescent="0.25">
      <c r="A3937" s="9">
        <v>338</v>
      </c>
      <c r="B3937" s="9" t="s">
        <v>630</v>
      </c>
      <c r="C3937" s="9" t="s">
        <v>1063</v>
      </c>
      <c r="D3937" s="9" t="s">
        <v>228</v>
      </c>
      <c r="E3937" s="9" t="s">
        <v>223</v>
      </c>
      <c r="F3937" s="9" t="s">
        <v>5</v>
      </c>
      <c r="G3937" s="9" t="s">
        <v>518</v>
      </c>
      <c r="H3937" s="9" t="s">
        <v>2</v>
      </c>
      <c r="I3937" s="9">
        <v>14</v>
      </c>
      <c r="J3937" s="9" t="s">
        <v>8</v>
      </c>
      <c r="L3937" s="9" t="s">
        <v>50</v>
      </c>
      <c r="M3937" s="9">
        <v>77782</v>
      </c>
      <c r="N3937" s="17" t="str">
        <f t="shared" si="381"/>
        <v>15_75-80</v>
      </c>
      <c r="O3937" s="17" t="str">
        <f t="shared" si="382"/>
        <v>7_70-80</v>
      </c>
      <c r="P3937" s="17" t="str">
        <f t="shared" si="383"/>
        <v>07_70-80</v>
      </c>
      <c r="Q3937" s="9" t="s">
        <v>1253</v>
      </c>
      <c r="R3937" s="9" t="s">
        <v>1137</v>
      </c>
      <c r="S3937" s="9">
        <f t="shared" si="376"/>
        <v>26290316</v>
      </c>
      <c r="T3937" s="9">
        <f t="shared" si="384"/>
        <v>357691</v>
      </c>
    </row>
    <row r="3938" spans="1:20" x14ac:dyDescent="0.25">
      <c r="A3938" s="9">
        <v>1009</v>
      </c>
      <c r="B3938" s="9" t="s">
        <v>630</v>
      </c>
      <c r="C3938" s="9" t="s">
        <v>1064</v>
      </c>
      <c r="D3938" s="9" t="s">
        <v>228</v>
      </c>
      <c r="E3938" s="9" t="s">
        <v>223</v>
      </c>
      <c r="F3938" s="9" t="s">
        <v>1</v>
      </c>
      <c r="G3938" s="9" t="s">
        <v>97</v>
      </c>
      <c r="H3938" s="9" t="s">
        <v>2</v>
      </c>
      <c r="I3938" s="9">
        <v>14</v>
      </c>
      <c r="J3938" s="9" t="s">
        <v>8</v>
      </c>
      <c r="L3938" s="9" t="s">
        <v>50</v>
      </c>
      <c r="M3938" s="9">
        <v>51657</v>
      </c>
      <c r="N3938" s="17" t="str">
        <f t="shared" si="381"/>
        <v>10_50-55</v>
      </c>
      <c r="O3938" s="17" t="str">
        <f t="shared" si="382"/>
        <v>5_50-60</v>
      </c>
      <c r="P3938" s="17" t="str">
        <f t="shared" si="383"/>
        <v>05_50-60</v>
      </c>
      <c r="Q3938" s="9" t="s">
        <v>1253</v>
      </c>
      <c r="R3938" s="9" t="s">
        <v>1137</v>
      </c>
      <c r="S3938" s="9">
        <f t="shared" si="376"/>
        <v>52121913</v>
      </c>
      <c r="T3938" s="9">
        <f t="shared" si="384"/>
        <v>709142</v>
      </c>
    </row>
    <row r="3939" spans="1:20" x14ac:dyDescent="0.25">
      <c r="A3939" s="9">
        <v>192</v>
      </c>
      <c r="B3939" s="9" t="s">
        <v>630</v>
      </c>
      <c r="C3939" s="9" t="s">
        <v>1065</v>
      </c>
      <c r="D3939" s="9" t="s">
        <v>224</v>
      </c>
      <c r="E3939" s="9" t="s">
        <v>223</v>
      </c>
      <c r="F3939" s="9" t="s">
        <v>5</v>
      </c>
      <c r="G3939" s="9" t="s">
        <v>518</v>
      </c>
      <c r="H3939" s="9" t="s">
        <v>2</v>
      </c>
      <c r="I3939" s="9">
        <v>15</v>
      </c>
      <c r="J3939" s="9" t="s">
        <v>8</v>
      </c>
      <c r="L3939" s="9" t="s">
        <v>50</v>
      </c>
      <c r="M3939" s="9">
        <v>75492</v>
      </c>
      <c r="N3939" s="17" t="str">
        <f t="shared" si="381"/>
        <v>15_75-80</v>
      </c>
      <c r="O3939" s="17" t="str">
        <f t="shared" si="382"/>
        <v>7_70-80</v>
      </c>
      <c r="P3939" s="17" t="str">
        <f t="shared" si="383"/>
        <v>07_70-80</v>
      </c>
      <c r="Q3939" s="9" t="s">
        <v>1253</v>
      </c>
      <c r="R3939" s="9" t="s">
        <v>1137</v>
      </c>
      <c r="S3939" s="9">
        <f t="shared" si="376"/>
        <v>14494464</v>
      </c>
      <c r="T3939" s="9">
        <f t="shared" si="384"/>
        <v>197204</v>
      </c>
    </row>
    <row r="3940" spans="1:20" x14ac:dyDescent="0.25">
      <c r="A3940" s="9">
        <v>941</v>
      </c>
      <c r="B3940" s="9" t="s">
        <v>630</v>
      </c>
      <c r="C3940" s="9" t="s">
        <v>1066</v>
      </c>
      <c r="D3940" s="9" t="s">
        <v>224</v>
      </c>
      <c r="E3940" s="9" t="s">
        <v>223</v>
      </c>
      <c r="F3940" s="9" t="s">
        <v>1</v>
      </c>
      <c r="G3940" s="9" t="s">
        <v>97</v>
      </c>
      <c r="H3940" s="9" t="s">
        <v>2</v>
      </c>
      <c r="I3940" s="9">
        <v>15</v>
      </c>
      <c r="J3940" s="9" t="s">
        <v>8</v>
      </c>
      <c r="L3940" s="9" t="s">
        <v>50</v>
      </c>
      <c r="M3940" s="9">
        <v>57491</v>
      </c>
      <c r="N3940" s="17" t="str">
        <f t="shared" si="381"/>
        <v>11_55-60</v>
      </c>
      <c r="O3940" s="17" t="str">
        <f t="shared" si="382"/>
        <v>5_50-60</v>
      </c>
      <c r="P3940" s="17" t="str">
        <f t="shared" si="383"/>
        <v>05_50-60</v>
      </c>
      <c r="Q3940" s="9" t="s">
        <v>1253</v>
      </c>
      <c r="R3940" s="9" t="s">
        <v>1137</v>
      </c>
      <c r="S3940" s="9">
        <f t="shared" si="376"/>
        <v>54099031</v>
      </c>
      <c r="T3940" s="9">
        <f t="shared" si="384"/>
        <v>736041</v>
      </c>
    </row>
    <row r="3941" spans="1:20" x14ac:dyDescent="0.25">
      <c r="A3941" s="9">
        <v>56</v>
      </c>
      <c r="B3941" s="9" t="s">
        <v>630</v>
      </c>
      <c r="C3941" s="9" t="s">
        <v>1067</v>
      </c>
      <c r="D3941" s="9" t="s">
        <v>222</v>
      </c>
      <c r="E3941" s="9" t="s">
        <v>223</v>
      </c>
      <c r="F3941" s="9" t="s">
        <v>5</v>
      </c>
      <c r="G3941" s="9" t="s">
        <v>169</v>
      </c>
      <c r="H3941" s="9" t="s">
        <v>331</v>
      </c>
      <c r="I3941" s="9">
        <v>16</v>
      </c>
      <c r="J3941" s="9" t="s">
        <v>8</v>
      </c>
      <c r="L3941" s="9" t="s">
        <v>50</v>
      </c>
      <c r="M3941" s="9">
        <v>78885</v>
      </c>
      <c r="N3941" s="17" t="str">
        <f t="shared" si="381"/>
        <v>15_75-80</v>
      </c>
      <c r="O3941" s="17" t="str">
        <f t="shared" si="382"/>
        <v>7_70-80</v>
      </c>
      <c r="P3941" s="17" t="str">
        <f t="shared" si="383"/>
        <v>07_70-80</v>
      </c>
      <c r="Q3941" s="9" t="s">
        <v>1253</v>
      </c>
      <c r="R3941" s="9" t="s">
        <v>1137</v>
      </c>
      <c r="S3941" s="9">
        <f t="shared" si="376"/>
        <v>4417560</v>
      </c>
      <c r="T3941" s="9">
        <f t="shared" si="384"/>
        <v>60103</v>
      </c>
    </row>
    <row r="3942" spans="1:20" x14ac:dyDescent="0.25">
      <c r="A3942" s="9">
        <v>940</v>
      </c>
      <c r="B3942" s="9" t="s">
        <v>630</v>
      </c>
      <c r="C3942" s="9" t="s">
        <v>1068</v>
      </c>
      <c r="D3942" s="9" t="s">
        <v>224</v>
      </c>
      <c r="E3942" s="9" t="s">
        <v>223</v>
      </c>
      <c r="F3942" s="9" t="s">
        <v>1</v>
      </c>
      <c r="G3942" s="9" t="s">
        <v>1000</v>
      </c>
      <c r="H3942" s="9" t="s">
        <v>2</v>
      </c>
      <c r="I3942" s="9">
        <v>16</v>
      </c>
      <c r="J3942" s="9" t="s">
        <v>8</v>
      </c>
      <c r="L3942" s="9" t="s">
        <v>50</v>
      </c>
      <c r="M3942" s="9">
        <v>71370</v>
      </c>
      <c r="N3942" s="17" t="str">
        <f t="shared" si="381"/>
        <v>14_70-75</v>
      </c>
      <c r="O3942" s="17" t="str">
        <f t="shared" si="382"/>
        <v>7_70-80</v>
      </c>
      <c r="P3942" s="17" t="str">
        <f t="shared" si="383"/>
        <v>07_70-80</v>
      </c>
      <c r="Q3942" s="9" t="s">
        <v>1253</v>
      </c>
      <c r="R3942" s="9" t="s">
        <v>1137</v>
      </c>
      <c r="S3942" s="9">
        <f t="shared" si="376"/>
        <v>67087800</v>
      </c>
      <c r="T3942" s="9">
        <f t="shared" si="384"/>
        <v>912759</v>
      </c>
    </row>
    <row r="3943" spans="1:20" x14ac:dyDescent="0.25">
      <c r="A3943" s="9">
        <v>1461</v>
      </c>
      <c r="B3943" s="9" t="s">
        <v>630</v>
      </c>
      <c r="C3943" s="9" t="s">
        <v>1069</v>
      </c>
      <c r="D3943" s="9" t="s">
        <v>228</v>
      </c>
      <c r="E3943" s="9" t="s">
        <v>223</v>
      </c>
      <c r="F3943" s="9" t="s">
        <v>5</v>
      </c>
      <c r="G3943" s="9" t="s">
        <v>169</v>
      </c>
      <c r="H3943" s="9" t="s">
        <v>2</v>
      </c>
      <c r="I3943" s="9">
        <v>14</v>
      </c>
      <c r="J3943" s="9" t="s">
        <v>8</v>
      </c>
      <c r="L3943" s="9" t="s">
        <v>50</v>
      </c>
      <c r="M3943" s="9">
        <v>46302</v>
      </c>
      <c r="N3943" s="17" t="str">
        <f t="shared" si="381"/>
        <v>9_45-50</v>
      </c>
      <c r="O3943" s="17" t="str">
        <f t="shared" si="382"/>
        <v>4_40-50</v>
      </c>
      <c r="P3943" s="17" t="str">
        <f t="shared" si="383"/>
        <v>04_40-50</v>
      </c>
      <c r="Q3943" s="9" t="s">
        <v>1253</v>
      </c>
      <c r="R3943" s="9" t="s">
        <v>1137</v>
      </c>
      <c r="S3943" s="9">
        <f t="shared" si="376"/>
        <v>67647222</v>
      </c>
      <c r="T3943" s="9">
        <f t="shared" si="384"/>
        <v>920370</v>
      </c>
    </row>
    <row r="3944" spans="1:20" x14ac:dyDescent="0.25">
      <c r="A3944" s="9">
        <v>989</v>
      </c>
      <c r="B3944" s="9" t="s">
        <v>630</v>
      </c>
      <c r="C3944" s="9" t="s">
        <v>1070</v>
      </c>
      <c r="D3944" s="9" t="s">
        <v>224</v>
      </c>
      <c r="E3944" s="9" t="s">
        <v>223</v>
      </c>
      <c r="F3944" s="9" t="s">
        <v>5</v>
      </c>
      <c r="G3944" s="9" t="s">
        <v>169</v>
      </c>
      <c r="H3944" s="9" t="s">
        <v>2</v>
      </c>
      <c r="I3944" s="9">
        <v>15</v>
      </c>
      <c r="J3944" s="9" t="s">
        <v>8</v>
      </c>
      <c r="L3944" s="9" t="s">
        <v>50</v>
      </c>
      <c r="M3944" s="9">
        <v>52301</v>
      </c>
      <c r="N3944" s="17" t="str">
        <f t="shared" si="381"/>
        <v>10_50-55</v>
      </c>
      <c r="O3944" s="17" t="str">
        <f t="shared" si="382"/>
        <v>5_50-60</v>
      </c>
      <c r="P3944" s="17" t="str">
        <f t="shared" si="383"/>
        <v>05_50-60</v>
      </c>
      <c r="Q3944" s="9" t="s">
        <v>1253</v>
      </c>
      <c r="R3944" s="9" t="s">
        <v>1137</v>
      </c>
      <c r="S3944" s="9">
        <f t="shared" si="376"/>
        <v>51725689</v>
      </c>
      <c r="T3944" s="9">
        <f t="shared" si="384"/>
        <v>703751</v>
      </c>
    </row>
    <row r="3945" spans="1:20" x14ac:dyDescent="0.25">
      <c r="A3945" s="9">
        <v>50</v>
      </c>
      <c r="B3945" s="9" t="s">
        <v>29</v>
      </c>
      <c r="C3945" s="9" t="s">
        <v>29</v>
      </c>
      <c r="D3945" s="9" t="s">
        <v>228</v>
      </c>
      <c r="E3945" s="9" t="s">
        <v>223</v>
      </c>
      <c r="F3945" s="9" t="s">
        <v>5</v>
      </c>
      <c r="G3945" s="9" t="s">
        <v>56</v>
      </c>
      <c r="H3945" s="9" t="s">
        <v>2</v>
      </c>
      <c r="I3945" s="9">
        <v>14</v>
      </c>
      <c r="J3945" s="9" t="s">
        <v>4</v>
      </c>
      <c r="L3945" s="9" t="s">
        <v>47</v>
      </c>
      <c r="M3945" s="9">
        <v>24510</v>
      </c>
      <c r="N3945" s="17" t="s">
        <v>1231</v>
      </c>
      <c r="O3945" s="17" t="s">
        <v>1232</v>
      </c>
      <c r="P3945" s="17" t="s">
        <v>259</v>
      </c>
      <c r="Q3945" s="9" t="s">
        <v>1253</v>
      </c>
      <c r="R3945" s="9" t="s">
        <v>1137</v>
      </c>
      <c r="S3945" s="9">
        <f t="shared" si="376"/>
        <v>1225500</v>
      </c>
      <c r="T3945" s="9">
        <v>16950</v>
      </c>
    </row>
    <row r="3946" spans="1:20" x14ac:dyDescent="0.25">
      <c r="A3946" s="9">
        <v>1370</v>
      </c>
      <c r="B3946" s="9" t="s">
        <v>29</v>
      </c>
      <c r="C3946" s="9" t="s">
        <v>29</v>
      </c>
      <c r="D3946" s="9" t="s">
        <v>224</v>
      </c>
      <c r="E3946" s="9" t="s">
        <v>223</v>
      </c>
      <c r="F3946" s="9" t="s">
        <v>5</v>
      </c>
      <c r="G3946" s="9" t="s">
        <v>76</v>
      </c>
      <c r="H3946" s="9" t="s">
        <v>2</v>
      </c>
      <c r="I3946" s="9">
        <v>15</v>
      </c>
      <c r="L3946" s="9" t="s">
        <v>46</v>
      </c>
      <c r="M3946" s="9">
        <v>31000</v>
      </c>
      <c r="N3946" s="17" t="s">
        <v>1233</v>
      </c>
      <c r="O3946" s="17" t="s">
        <v>1234</v>
      </c>
      <c r="P3946" s="17" t="s">
        <v>260</v>
      </c>
      <c r="Q3946" s="9" t="s">
        <v>1253</v>
      </c>
      <c r="R3946" s="9" t="s">
        <v>1137</v>
      </c>
      <c r="S3946" s="9">
        <f t="shared" si="376"/>
        <v>42470000</v>
      </c>
      <c r="T3946" s="9">
        <v>155420</v>
      </c>
    </row>
    <row r="3947" spans="1:20" x14ac:dyDescent="0.25">
      <c r="A3947" s="9">
        <v>2120</v>
      </c>
      <c r="B3947" s="9" t="s">
        <v>29</v>
      </c>
      <c r="C3947" s="9" t="s">
        <v>29</v>
      </c>
      <c r="D3947" s="9" t="s">
        <v>224</v>
      </c>
      <c r="E3947" s="9" t="s">
        <v>223</v>
      </c>
      <c r="F3947" s="9" t="s">
        <v>5</v>
      </c>
      <c r="G3947" s="9" t="s">
        <v>61</v>
      </c>
      <c r="H3947" s="9" t="s">
        <v>2</v>
      </c>
      <c r="I3947" s="9">
        <v>15</v>
      </c>
      <c r="L3947" s="9" t="s">
        <v>46</v>
      </c>
      <c r="M3947" s="9">
        <v>25400</v>
      </c>
      <c r="N3947" s="17" t="s">
        <v>1235</v>
      </c>
      <c r="O3947" s="17" t="s">
        <v>1232</v>
      </c>
      <c r="P3947" s="17" t="s">
        <v>259</v>
      </c>
      <c r="Q3947" s="9" t="s">
        <v>1253</v>
      </c>
      <c r="R3947" s="9" t="s">
        <v>1137</v>
      </c>
      <c r="S3947" s="9">
        <f t="shared" si="376"/>
        <v>53848000</v>
      </c>
      <c r="T3947" s="9">
        <v>144553</v>
      </c>
    </row>
    <row r="3948" spans="1:20" x14ac:dyDescent="0.25">
      <c r="A3948" s="9">
        <v>50</v>
      </c>
      <c r="B3948" s="9" t="s">
        <v>29</v>
      </c>
      <c r="C3948" s="9" t="s">
        <v>29</v>
      </c>
      <c r="D3948" s="9" t="s">
        <v>224</v>
      </c>
      <c r="E3948" s="9" t="s">
        <v>223</v>
      </c>
      <c r="F3948" s="9" t="s">
        <v>5</v>
      </c>
      <c r="G3948" s="9" t="s">
        <v>798</v>
      </c>
      <c r="H3948" s="9" t="s">
        <v>2</v>
      </c>
      <c r="I3948" s="9">
        <v>15</v>
      </c>
      <c r="L3948" s="9" t="s">
        <v>46</v>
      </c>
      <c r="M3948" s="9">
        <v>23400</v>
      </c>
      <c r="N3948" s="17" t="s">
        <v>1231</v>
      </c>
      <c r="O3948" s="17" t="s">
        <v>1232</v>
      </c>
      <c r="P3948" s="17" t="s">
        <v>259</v>
      </c>
      <c r="Q3948" s="9" t="s">
        <v>1253</v>
      </c>
      <c r="R3948" s="9" t="s">
        <v>1137</v>
      </c>
      <c r="S3948" s="9">
        <f t="shared" si="376"/>
        <v>1170000</v>
      </c>
      <c r="T3948" s="9">
        <v>15854</v>
      </c>
    </row>
    <row r="3949" spans="1:20" x14ac:dyDescent="0.25">
      <c r="A3949" s="9">
        <v>4060</v>
      </c>
      <c r="B3949" s="9" t="s">
        <v>29</v>
      </c>
      <c r="C3949" s="9" t="s">
        <v>29</v>
      </c>
      <c r="D3949" s="9" t="s">
        <v>224</v>
      </c>
      <c r="E3949" s="9" t="s">
        <v>223</v>
      </c>
      <c r="F3949" s="9" t="s">
        <v>5</v>
      </c>
      <c r="G3949" s="9" t="s">
        <v>93</v>
      </c>
      <c r="H3949" s="9" t="s">
        <v>2</v>
      </c>
      <c r="I3949" s="9">
        <v>15</v>
      </c>
      <c r="L3949" s="9" t="s">
        <v>50</v>
      </c>
      <c r="M3949" s="9">
        <v>34700</v>
      </c>
      <c r="N3949" s="17" t="s">
        <v>1236</v>
      </c>
      <c r="O3949" s="17" t="s">
        <v>1234</v>
      </c>
      <c r="P3949" s="17" t="s">
        <v>260</v>
      </c>
      <c r="Q3949" s="9" t="s">
        <v>1253</v>
      </c>
      <c r="R3949" s="9" t="s">
        <v>1137</v>
      </c>
      <c r="S3949" s="9">
        <f t="shared" si="376"/>
        <v>140882000</v>
      </c>
      <c r="T3949" s="9">
        <v>19350</v>
      </c>
    </row>
    <row r="3950" spans="1:20" x14ac:dyDescent="0.25">
      <c r="A3950" s="9">
        <v>880</v>
      </c>
      <c r="B3950" s="9" t="s">
        <v>29</v>
      </c>
      <c r="C3950" s="9" t="s">
        <v>29</v>
      </c>
      <c r="D3950" s="9" t="s">
        <v>224</v>
      </c>
      <c r="E3950" s="9" t="s">
        <v>223</v>
      </c>
      <c r="F3950" s="9" t="s">
        <v>5</v>
      </c>
      <c r="G3950" s="9" t="s">
        <v>169</v>
      </c>
      <c r="H3950" s="9" t="s">
        <v>2</v>
      </c>
      <c r="I3950" s="9">
        <v>15</v>
      </c>
      <c r="L3950" s="9" t="s">
        <v>50</v>
      </c>
      <c r="M3950" s="9">
        <v>35000</v>
      </c>
      <c r="N3950" s="17" t="s">
        <v>1236</v>
      </c>
      <c r="O3950" s="17" t="s">
        <v>1234</v>
      </c>
      <c r="P3950" s="17" t="s">
        <v>260</v>
      </c>
      <c r="Q3950" s="9" t="s">
        <v>1253</v>
      </c>
      <c r="R3950" s="9" t="s">
        <v>1137</v>
      </c>
      <c r="S3950" s="9">
        <f t="shared" si="376"/>
        <v>30800000</v>
      </c>
      <c r="T3950" s="9">
        <v>61789</v>
      </c>
    </row>
    <row r="3951" spans="1:20" x14ac:dyDescent="0.25">
      <c r="A3951" s="9">
        <v>130</v>
      </c>
      <c r="B3951" s="9" t="s">
        <v>29</v>
      </c>
      <c r="C3951" s="9" t="s">
        <v>29</v>
      </c>
      <c r="D3951" s="9" t="s">
        <v>224</v>
      </c>
      <c r="E3951" s="9" t="s">
        <v>223</v>
      </c>
      <c r="F3951" s="9" t="s">
        <v>5</v>
      </c>
      <c r="G3951" s="9" t="s">
        <v>182</v>
      </c>
      <c r="H3951" s="9" t="s">
        <v>2</v>
      </c>
      <c r="I3951" s="9">
        <v>15</v>
      </c>
      <c r="L3951" s="9" t="s">
        <v>50</v>
      </c>
      <c r="M3951" s="9">
        <v>38500</v>
      </c>
      <c r="N3951" s="17" t="s">
        <v>1236</v>
      </c>
      <c r="O3951" s="17" t="s">
        <v>1234</v>
      </c>
      <c r="P3951" s="17" t="s">
        <v>260</v>
      </c>
      <c r="Q3951" s="9" t="s">
        <v>1253</v>
      </c>
      <c r="R3951" s="9" t="s">
        <v>1137</v>
      </c>
      <c r="S3951" s="9">
        <f t="shared" si="376"/>
        <v>5005000</v>
      </c>
      <c r="T3951" s="9">
        <v>67818</v>
      </c>
    </row>
    <row r="3952" spans="1:20" x14ac:dyDescent="0.25">
      <c r="A3952" s="9">
        <v>110</v>
      </c>
      <c r="B3952" s="9" t="s">
        <v>29</v>
      </c>
      <c r="C3952" s="9" t="s">
        <v>29</v>
      </c>
      <c r="D3952" s="9" t="s">
        <v>222</v>
      </c>
      <c r="E3952" s="9" t="s">
        <v>223</v>
      </c>
      <c r="F3952" s="9" t="s">
        <v>1</v>
      </c>
      <c r="G3952" s="9" t="s">
        <v>97</v>
      </c>
      <c r="H3952" s="9" t="s">
        <v>2</v>
      </c>
      <c r="I3952" s="9">
        <v>15</v>
      </c>
      <c r="L3952" s="9" t="s">
        <v>50</v>
      </c>
      <c r="M3952" s="9">
        <v>35000</v>
      </c>
      <c r="N3952" s="17" t="s">
        <v>1236</v>
      </c>
      <c r="O3952" s="17" t="s">
        <v>1234</v>
      </c>
      <c r="P3952" s="17" t="s">
        <v>260</v>
      </c>
      <c r="Q3952" s="9" t="s">
        <v>1253</v>
      </c>
      <c r="R3952" s="9" t="s">
        <v>1137</v>
      </c>
      <c r="S3952" s="9">
        <f t="shared" si="376"/>
        <v>3850000</v>
      </c>
      <c r="T3952" s="9">
        <v>52168</v>
      </c>
    </row>
    <row r="3953" spans="1:20" x14ac:dyDescent="0.25">
      <c r="A3953" s="9">
        <v>200</v>
      </c>
      <c r="B3953" s="9" t="s">
        <v>29</v>
      </c>
      <c r="C3953" s="9" t="s">
        <v>29</v>
      </c>
      <c r="D3953" s="9" t="s">
        <v>222</v>
      </c>
      <c r="E3953" s="9" t="s">
        <v>223</v>
      </c>
      <c r="F3953" s="9" t="s">
        <v>1</v>
      </c>
      <c r="G3953" s="9" t="s">
        <v>303</v>
      </c>
      <c r="H3953" s="9" t="s">
        <v>2</v>
      </c>
      <c r="I3953" s="9">
        <v>15</v>
      </c>
      <c r="L3953" s="9" t="s">
        <v>50</v>
      </c>
      <c r="M3953" s="9">
        <v>35000</v>
      </c>
      <c r="N3953" s="17" t="s">
        <v>1236</v>
      </c>
      <c r="O3953" s="17" t="s">
        <v>1234</v>
      </c>
      <c r="P3953" s="17" t="s">
        <v>260</v>
      </c>
      <c r="Q3953" s="9" t="s">
        <v>1253</v>
      </c>
      <c r="R3953" s="9" t="s">
        <v>1137</v>
      </c>
      <c r="S3953" s="9">
        <f t="shared" si="376"/>
        <v>7000000</v>
      </c>
      <c r="T3953" s="9">
        <v>151762</v>
      </c>
    </row>
    <row r="3954" spans="1:20" x14ac:dyDescent="0.25">
      <c r="A3954" s="9">
        <v>20</v>
      </c>
      <c r="B3954" s="9" t="s">
        <v>29</v>
      </c>
      <c r="C3954" s="9" t="s">
        <v>29</v>
      </c>
      <c r="D3954" s="9" t="s">
        <v>222</v>
      </c>
      <c r="E3954" s="9" t="s">
        <v>223</v>
      </c>
      <c r="F3954" s="9" t="s">
        <v>1</v>
      </c>
      <c r="G3954" s="9" t="s">
        <v>823</v>
      </c>
      <c r="H3954" s="9" t="s">
        <v>2</v>
      </c>
      <c r="I3954" s="9">
        <v>15</v>
      </c>
      <c r="L3954" s="9" t="s">
        <v>50</v>
      </c>
      <c r="M3954" s="9">
        <v>35000</v>
      </c>
      <c r="N3954" s="17" t="s">
        <v>1236</v>
      </c>
      <c r="O3954" s="17" t="s">
        <v>1234</v>
      </c>
      <c r="P3954" s="17" t="s">
        <v>260</v>
      </c>
      <c r="Q3954" s="9" t="s">
        <v>1253</v>
      </c>
      <c r="R3954" s="9" t="s">
        <v>1137</v>
      </c>
      <c r="S3954" s="9">
        <f t="shared" si="376"/>
        <v>700000</v>
      </c>
      <c r="T3954" s="9">
        <v>104336</v>
      </c>
    </row>
    <row r="3955" spans="1:20" x14ac:dyDescent="0.25">
      <c r="A3955" s="9">
        <v>70</v>
      </c>
      <c r="B3955" s="9" t="s">
        <v>29</v>
      </c>
      <c r="C3955" s="9" t="s">
        <v>29</v>
      </c>
      <c r="D3955" s="9" t="s">
        <v>225</v>
      </c>
      <c r="E3955" s="9" t="s">
        <v>223</v>
      </c>
      <c r="F3955" s="9" t="s">
        <v>5</v>
      </c>
      <c r="G3955" s="9" t="s">
        <v>75</v>
      </c>
      <c r="H3955" s="9" t="s">
        <v>995</v>
      </c>
      <c r="I3955" s="9">
        <v>15</v>
      </c>
      <c r="L3955" s="9" t="s">
        <v>50</v>
      </c>
      <c r="M3955" s="9">
        <v>61000</v>
      </c>
      <c r="N3955" s="17" t="s">
        <v>1237</v>
      </c>
      <c r="O3955" s="17" t="s">
        <v>1238</v>
      </c>
      <c r="P3955" s="17" t="s">
        <v>263</v>
      </c>
      <c r="Q3955" s="9" t="s">
        <v>1253</v>
      </c>
      <c r="R3955" s="9" t="s">
        <v>1137</v>
      </c>
      <c r="S3955" s="9">
        <f t="shared" si="376"/>
        <v>4270000</v>
      </c>
      <c r="T3955" s="9">
        <v>57859</v>
      </c>
    </row>
    <row r="3956" spans="1:20" x14ac:dyDescent="0.25">
      <c r="A3956" s="9">
        <v>120</v>
      </c>
      <c r="B3956" s="9" t="s">
        <v>29</v>
      </c>
      <c r="C3956" s="9" t="s">
        <v>29</v>
      </c>
      <c r="D3956" s="9" t="s">
        <v>225</v>
      </c>
      <c r="E3956" s="9" t="s">
        <v>223</v>
      </c>
      <c r="F3956" s="9" t="s">
        <v>1</v>
      </c>
      <c r="G3956" s="9" t="s">
        <v>661</v>
      </c>
      <c r="H3956" s="9" t="s">
        <v>994</v>
      </c>
      <c r="I3956" s="9">
        <v>15</v>
      </c>
      <c r="L3956" s="9" t="s">
        <v>50</v>
      </c>
      <c r="M3956" s="9">
        <v>65000</v>
      </c>
      <c r="N3956" s="17" t="s">
        <v>1237</v>
      </c>
      <c r="O3956" s="17" t="s">
        <v>1238</v>
      </c>
      <c r="P3956" s="17" t="s">
        <v>263</v>
      </c>
      <c r="Q3956" s="9" t="s">
        <v>1253</v>
      </c>
      <c r="R3956" s="9" t="s">
        <v>1137</v>
      </c>
      <c r="S3956" s="9">
        <f t="shared" si="376"/>
        <v>7800000</v>
      </c>
      <c r="T3956" s="9">
        <v>16531</v>
      </c>
    </row>
    <row r="3957" spans="1:20" x14ac:dyDescent="0.25">
      <c r="A3957" s="9">
        <v>125</v>
      </c>
      <c r="B3957" s="9" t="s">
        <v>29</v>
      </c>
      <c r="C3957" s="9" t="s">
        <v>29</v>
      </c>
      <c r="D3957" s="9" t="s">
        <v>225</v>
      </c>
      <c r="E3957" s="9" t="s">
        <v>223</v>
      </c>
      <c r="F3957" s="9" t="s">
        <v>5</v>
      </c>
      <c r="G3957" s="9" t="s">
        <v>657</v>
      </c>
      <c r="H3957" s="9" t="s">
        <v>994</v>
      </c>
      <c r="I3957" s="9">
        <v>15</v>
      </c>
      <c r="L3957" s="9" t="s">
        <v>50</v>
      </c>
      <c r="M3957" s="9">
        <v>72000</v>
      </c>
      <c r="N3957" s="17" t="s">
        <v>1237</v>
      </c>
      <c r="O3957" s="17" t="s">
        <v>1238</v>
      </c>
      <c r="P3957" s="17" t="s">
        <v>263</v>
      </c>
      <c r="Q3957" s="9" t="s">
        <v>1253</v>
      </c>
      <c r="R3957" s="9" t="s">
        <v>1137</v>
      </c>
      <c r="S3957" s="9">
        <f t="shared" si="376"/>
        <v>9000000</v>
      </c>
      <c r="T3957" s="9">
        <v>20664</v>
      </c>
    </row>
    <row r="3958" spans="1:20" x14ac:dyDescent="0.25">
      <c r="A3958" s="9">
        <v>2250</v>
      </c>
      <c r="B3958" s="9" t="s">
        <v>29</v>
      </c>
      <c r="C3958" s="9" t="s">
        <v>29</v>
      </c>
      <c r="D3958" s="9" t="s">
        <v>228</v>
      </c>
      <c r="E3958" s="9" t="s">
        <v>223</v>
      </c>
      <c r="F3958" s="9" t="s">
        <v>5</v>
      </c>
      <c r="G3958" s="9" t="s">
        <v>76</v>
      </c>
      <c r="H3958" s="9" t="s">
        <v>2</v>
      </c>
      <c r="I3958" s="9">
        <v>13</v>
      </c>
      <c r="L3958" s="9" t="s">
        <v>46</v>
      </c>
      <c r="M3958" s="9">
        <v>25400</v>
      </c>
      <c r="N3958" s="17" t="s">
        <v>1235</v>
      </c>
      <c r="O3958" s="17" t="s">
        <v>1232</v>
      </c>
      <c r="P3958" s="17" t="s">
        <v>259</v>
      </c>
      <c r="Q3958" s="9" t="s">
        <v>1253</v>
      </c>
      <c r="R3958" s="9" t="s">
        <v>1137</v>
      </c>
      <c r="S3958" s="9">
        <f t="shared" si="376"/>
        <v>57150000</v>
      </c>
      <c r="T3958" s="9">
        <v>44743</v>
      </c>
    </row>
    <row r="3959" spans="1:20" x14ac:dyDescent="0.25">
      <c r="A3959" s="9">
        <v>110</v>
      </c>
      <c r="B3959" s="9" t="s">
        <v>29</v>
      </c>
      <c r="C3959" s="9" t="s">
        <v>29</v>
      </c>
      <c r="D3959" s="9" t="s">
        <v>228</v>
      </c>
      <c r="E3959" s="9" t="s">
        <v>223</v>
      </c>
      <c r="F3959" s="9" t="s">
        <v>5</v>
      </c>
      <c r="G3959" s="9" t="s">
        <v>169</v>
      </c>
      <c r="H3959" s="9" t="s">
        <v>2</v>
      </c>
      <c r="I3959" s="9">
        <v>13</v>
      </c>
      <c r="L3959" s="9" t="s">
        <v>50</v>
      </c>
      <c r="M3959" s="9">
        <v>31000</v>
      </c>
      <c r="N3959" s="17" t="s">
        <v>1233</v>
      </c>
      <c r="O3959" s="17" t="s">
        <v>1234</v>
      </c>
      <c r="P3959" s="17" t="s">
        <v>260</v>
      </c>
      <c r="Q3959" s="9" t="s">
        <v>1253</v>
      </c>
      <c r="R3959" s="9" t="s">
        <v>1137</v>
      </c>
      <c r="S3959" s="9">
        <f t="shared" si="376"/>
        <v>3410000</v>
      </c>
      <c r="T3959" s="9">
        <v>4201</v>
      </c>
    </row>
    <row r="3960" spans="1:20" x14ac:dyDescent="0.25">
      <c r="A3960" s="9">
        <v>50</v>
      </c>
      <c r="B3960" s="9" t="s">
        <v>29</v>
      </c>
      <c r="C3960" s="9" t="s">
        <v>29</v>
      </c>
      <c r="D3960" s="9" t="s">
        <v>228</v>
      </c>
      <c r="E3960" s="9" t="s">
        <v>223</v>
      </c>
      <c r="F3960" s="9" t="s">
        <v>5</v>
      </c>
      <c r="G3960" s="9" t="s">
        <v>93</v>
      </c>
      <c r="H3960" s="9" t="s">
        <v>2</v>
      </c>
      <c r="I3960" s="9">
        <v>14</v>
      </c>
      <c r="L3960" s="9" t="s">
        <v>50</v>
      </c>
      <c r="M3960" s="9">
        <v>29000</v>
      </c>
      <c r="N3960" s="17" t="s">
        <v>1235</v>
      </c>
      <c r="O3960" s="17" t="s">
        <v>1232</v>
      </c>
      <c r="P3960" s="17" t="s">
        <v>259</v>
      </c>
      <c r="Q3960" s="9" t="s">
        <v>1253</v>
      </c>
      <c r="R3960" s="9" t="s">
        <v>1137</v>
      </c>
      <c r="S3960" s="9">
        <f t="shared" si="376"/>
        <v>1450000</v>
      </c>
      <c r="T3960" s="9">
        <v>58943</v>
      </c>
    </row>
    <row r="3961" spans="1:20" x14ac:dyDescent="0.25">
      <c r="A3961" s="9">
        <v>4650</v>
      </c>
      <c r="B3961" s="9" t="s">
        <v>29</v>
      </c>
      <c r="C3961" s="9" t="s">
        <v>29</v>
      </c>
      <c r="D3961" s="9" t="s">
        <v>228</v>
      </c>
      <c r="E3961" s="9" t="s">
        <v>223</v>
      </c>
      <c r="F3961" s="9" t="s">
        <v>5</v>
      </c>
      <c r="G3961" s="9" t="s">
        <v>76</v>
      </c>
      <c r="H3961" s="9" t="s">
        <v>2</v>
      </c>
      <c r="I3961" s="9">
        <v>14</v>
      </c>
      <c r="L3961" s="9" t="s">
        <v>46</v>
      </c>
      <c r="M3961" s="9">
        <v>22300</v>
      </c>
      <c r="N3961" s="17" t="s">
        <v>1235</v>
      </c>
      <c r="O3961" s="17" t="s">
        <v>1232</v>
      </c>
      <c r="P3961" s="17" t="s">
        <v>259</v>
      </c>
      <c r="Q3961" s="9" t="s">
        <v>1253</v>
      </c>
      <c r="R3961" s="9" t="s">
        <v>1137</v>
      </c>
      <c r="S3961" s="9">
        <f t="shared" si="376"/>
        <v>103695000</v>
      </c>
      <c r="T3961" s="9">
        <v>19173</v>
      </c>
    </row>
    <row r="3962" spans="1:20" x14ac:dyDescent="0.25">
      <c r="A3962" s="9">
        <v>90</v>
      </c>
      <c r="B3962" s="9" t="s">
        <v>29</v>
      </c>
      <c r="C3962" s="9" t="s">
        <v>29</v>
      </c>
      <c r="D3962" s="9" t="s">
        <v>228</v>
      </c>
      <c r="E3962" s="9" t="s">
        <v>223</v>
      </c>
      <c r="F3962" s="9" t="s">
        <v>1</v>
      </c>
      <c r="G3962" s="9" t="s">
        <v>59</v>
      </c>
      <c r="H3962" s="9" t="s">
        <v>2</v>
      </c>
      <c r="I3962" s="9">
        <v>14</v>
      </c>
      <c r="L3962" s="9" t="s">
        <v>50</v>
      </c>
      <c r="M3962" s="9">
        <v>20350</v>
      </c>
      <c r="N3962" s="17" t="s">
        <v>1235</v>
      </c>
      <c r="O3962" s="17" t="s">
        <v>1232</v>
      </c>
      <c r="P3962" s="17" t="s">
        <v>259</v>
      </c>
      <c r="Q3962" s="9" t="s">
        <v>1253</v>
      </c>
      <c r="R3962" s="9" t="s">
        <v>1137</v>
      </c>
      <c r="S3962" s="9">
        <f t="shared" si="376"/>
        <v>1831500</v>
      </c>
      <c r="T3962" s="9">
        <v>33293</v>
      </c>
    </row>
    <row r="3963" spans="1:20" x14ac:dyDescent="0.25">
      <c r="A3963" s="9">
        <v>3570</v>
      </c>
      <c r="B3963" s="9" t="s">
        <v>29</v>
      </c>
      <c r="C3963" s="9" t="s">
        <v>29</v>
      </c>
      <c r="D3963" s="9" t="s">
        <v>228</v>
      </c>
      <c r="E3963" s="9" t="s">
        <v>223</v>
      </c>
      <c r="F3963" s="9" t="s">
        <v>5</v>
      </c>
      <c r="G3963" s="9" t="s">
        <v>61</v>
      </c>
      <c r="H3963" s="9" t="s">
        <v>2</v>
      </c>
      <c r="I3963" s="9">
        <v>14</v>
      </c>
      <c r="L3963" s="9" t="s">
        <v>46</v>
      </c>
      <c r="M3963" s="9">
        <v>21000</v>
      </c>
      <c r="N3963" s="17" t="s">
        <v>1231</v>
      </c>
      <c r="O3963" s="17" t="s">
        <v>1232</v>
      </c>
      <c r="P3963" s="17" t="s">
        <v>259</v>
      </c>
      <c r="Q3963" s="9" t="s">
        <v>1253</v>
      </c>
      <c r="R3963" s="9" t="s">
        <v>1137</v>
      </c>
      <c r="S3963" s="9">
        <f t="shared" si="376"/>
        <v>74970000</v>
      </c>
      <c r="T3963" s="9">
        <v>189228</v>
      </c>
    </row>
    <row r="3964" spans="1:20" x14ac:dyDescent="0.25">
      <c r="A3964" s="9">
        <v>175</v>
      </c>
      <c r="B3964" s="9" t="s">
        <v>29</v>
      </c>
      <c r="C3964" s="9" t="s">
        <v>29</v>
      </c>
      <c r="D3964" s="9" t="s">
        <v>228</v>
      </c>
      <c r="E3964" s="9" t="s">
        <v>223</v>
      </c>
      <c r="F3964" s="9" t="s">
        <v>5</v>
      </c>
      <c r="G3964" s="9" t="s">
        <v>798</v>
      </c>
      <c r="H3964" s="9" t="s">
        <v>2</v>
      </c>
      <c r="I3964" s="9">
        <v>14</v>
      </c>
      <c r="L3964" s="9" t="s">
        <v>46</v>
      </c>
      <c r="M3964" s="9">
        <v>24500</v>
      </c>
      <c r="N3964" s="17" t="s">
        <v>1231</v>
      </c>
      <c r="O3964" s="17" t="s">
        <v>1232</v>
      </c>
      <c r="P3964" s="17" t="s">
        <v>259</v>
      </c>
      <c r="Q3964" s="9" t="s">
        <v>1253</v>
      </c>
      <c r="R3964" s="9" t="s">
        <v>1137</v>
      </c>
      <c r="S3964" s="9">
        <f t="shared" si="376"/>
        <v>4287500</v>
      </c>
      <c r="T3964" s="9">
        <v>58096</v>
      </c>
    </row>
    <row r="3965" spans="1:20" x14ac:dyDescent="0.25">
      <c r="A3965" s="9">
        <v>150</v>
      </c>
      <c r="B3965" s="9" t="s">
        <v>29</v>
      </c>
      <c r="C3965" s="9" t="s">
        <v>29</v>
      </c>
      <c r="D3965" s="9" t="s">
        <v>228</v>
      </c>
      <c r="E3965" s="9" t="s">
        <v>223</v>
      </c>
      <c r="F3965" s="9" t="s">
        <v>5</v>
      </c>
      <c r="G3965" s="9" t="s">
        <v>56</v>
      </c>
      <c r="H3965" s="9" t="s">
        <v>2</v>
      </c>
      <c r="I3965" s="9">
        <v>14</v>
      </c>
      <c r="L3965" s="9" t="s">
        <v>47</v>
      </c>
      <c r="M3965" s="9">
        <v>19900</v>
      </c>
      <c r="N3965" s="17" t="s">
        <v>1239</v>
      </c>
      <c r="O3965" s="17" t="s">
        <v>1240</v>
      </c>
      <c r="P3965" s="17" t="s">
        <v>258</v>
      </c>
      <c r="Q3965" s="9" t="s">
        <v>1253</v>
      </c>
      <c r="R3965" s="9" t="s">
        <v>1137</v>
      </c>
      <c r="S3965" s="9">
        <f t="shared" si="376"/>
        <v>2985000</v>
      </c>
      <c r="T3965" s="9">
        <v>40447</v>
      </c>
    </row>
    <row r="3966" spans="1:20" x14ac:dyDescent="0.25">
      <c r="A3966" s="9">
        <v>320</v>
      </c>
      <c r="B3966" s="9" t="s">
        <v>29</v>
      </c>
      <c r="C3966" s="9" t="s">
        <v>29</v>
      </c>
      <c r="D3966" s="9" t="s">
        <v>228</v>
      </c>
      <c r="E3966" s="9" t="s">
        <v>223</v>
      </c>
      <c r="F3966" s="9" t="s">
        <v>5</v>
      </c>
      <c r="G3966" s="9" t="s">
        <v>182</v>
      </c>
      <c r="H3966" s="9" t="s">
        <v>2</v>
      </c>
      <c r="I3966" s="9">
        <v>13</v>
      </c>
      <c r="L3966" s="9" t="s">
        <v>50</v>
      </c>
      <c r="M3966" s="9">
        <v>55000</v>
      </c>
      <c r="N3966" s="17" t="s">
        <v>1241</v>
      </c>
      <c r="O3966" s="17" t="s">
        <v>1242</v>
      </c>
      <c r="P3966" s="17" t="s">
        <v>262</v>
      </c>
      <c r="Q3966" s="9" t="s">
        <v>1253</v>
      </c>
      <c r="R3966" s="9" t="s">
        <v>1137</v>
      </c>
      <c r="S3966" s="9">
        <f t="shared" si="376"/>
        <v>17600000</v>
      </c>
      <c r="T3966" s="9">
        <v>238482</v>
      </c>
    </row>
    <row r="3967" spans="1:20" x14ac:dyDescent="0.25">
      <c r="A3967" s="9">
        <v>650</v>
      </c>
      <c r="B3967" s="9" t="s">
        <v>29</v>
      </c>
      <c r="C3967" s="9" t="s">
        <v>29</v>
      </c>
      <c r="D3967" s="9" t="s">
        <v>228</v>
      </c>
      <c r="E3967" s="9" t="s">
        <v>223</v>
      </c>
      <c r="F3967" s="9" t="s">
        <v>5</v>
      </c>
      <c r="G3967" s="9" t="s">
        <v>182</v>
      </c>
      <c r="H3967" s="9" t="s">
        <v>2</v>
      </c>
      <c r="I3967" s="9">
        <v>14</v>
      </c>
      <c r="L3967" s="9" t="s">
        <v>50</v>
      </c>
      <c r="M3967" s="9">
        <v>45000</v>
      </c>
      <c r="N3967" s="17" t="s">
        <v>1243</v>
      </c>
      <c r="O3967" s="17" t="s">
        <v>1244</v>
      </c>
      <c r="P3967" s="17" t="s">
        <v>261</v>
      </c>
      <c r="Q3967" s="9" t="s">
        <v>1253</v>
      </c>
      <c r="R3967" s="9" t="s">
        <v>1137</v>
      </c>
      <c r="S3967" s="9">
        <f t="shared" si="376"/>
        <v>29250000</v>
      </c>
      <c r="T3967" s="9">
        <v>213415</v>
      </c>
    </row>
    <row r="3968" spans="1:20" x14ac:dyDescent="0.25">
      <c r="A3968" s="9">
        <v>50</v>
      </c>
      <c r="B3968" s="9" t="s">
        <v>29</v>
      </c>
      <c r="C3968" s="9" t="s">
        <v>29</v>
      </c>
      <c r="D3968" s="9" t="s">
        <v>228</v>
      </c>
      <c r="E3968" s="9" t="s">
        <v>223</v>
      </c>
      <c r="F3968" s="9" t="s">
        <v>5</v>
      </c>
      <c r="G3968" s="9" t="s">
        <v>518</v>
      </c>
      <c r="H3968" s="9" t="s">
        <v>2</v>
      </c>
      <c r="I3968" s="9">
        <v>14</v>
      </c>
      <c r="L3968" s="9" t="s">
        <v>50</v>
      </c>
      <c r="M3968" s="9">
        <v>45000</v>
      </c>
      <c r="N3968" s="17" t="s">
        <v>1243</v>
      </c>
      <c r="O3968" s="17" t="s">
        <v>1244</v>
      </c>
      <c r="P3968" s="17" t="s">
        <v>261</v>
      </c>
      <c r="Q3968" s="9" t="s">
        <v>1253</v>
      </c>
      <c r="R3968" s="9" t="s">
        <v>1137</v>
      </c>
      <c r="S3968" s="9">
        <f t="shared" si="376"/>
        <v>2250000</v>
      </c>
      <c r="T3968" s="9">
        <v>30488</v>
      </c>
    </row>
    <row r="3969" spans="1:20" x14ac:dyDescent="0.25">
      <c r="A3969" s="9">
        <v>170</v>
      </c>
      <c r="B3969" s="9" t="s">
        <v>29</v>
      </c>
      <c r="C3969" s="9" t="s">
        <v>29</v>
      </c>
      <c r="D3969" s="9" t="s">
        <v>229</v>
      </c>
      <c r="E3969" s="9" t="s">
        <v>223</v>
      </c>
      <c r="F3969" s="9" t="s">
        <v>5</v>
      </c>
      <c r="G3969" s="9" t="s">
        <v>56</v>
      </c>
      <c r="H3969" s="9" t="s">
        <v>2</v>
      </c>
      <c r="I3969" s="9">
        <v>10</v>
      </c>
      <c r="L3969" s="9" t="s">
        <v>47</v>
      </c>
      <c r="M3969" s="9">
        <v>14800</v>
      </c>
      <c r="N3969" s="17" t="s">
        <v>1239</v>
      </c>
      <c r="O3969" s="17" t="s">
        <v>1240</v>
      </c>
      <c r="P3969" s="17" t="s">
        <v>258</v>
      </c>
      <c r="Q3969" s="9" t="s">
        <v>1253</v>
      </c>
      <c r="R3969" s="9" t="s">
        <v>1137</v>
      </c>
      <c r="S3969" s="9">
        <f t="shared" si="376"/>
        <v>2516000</v>
      </c>
      <c r="T3969" s="9">
        <v>2412</v>
      </c>
    </row>
    <row r="3970" spans="1:20" x14ac:dyDescent="0.25">
      <c r="A3970" s="9">
        <v>1360</v>
      </c>
      <c r="B3970" s="9" t="s">
        <v>29</v>
      </c>
      <c r="C3970" s="9" t="s">
        <v>29</v>
      </c>
      <c r="D3970" s="9" t="s">
        <v>229</v>
      </c>
      <c r="E3970" s="9" t="s">
        <v>223</v>
      </c>
      <c r="F3970" s="9" t="s">
        <v>5</v>
      </c>
      <c r="G3970" s="9" t="s">
        <v>76</v>
      </c>
      <c r="H3970" s="9" t="s">
        <v>2</v>
      </c>
      <c r="I3970" s="9">
        <v>11</v>
      </c>
      <c r="K3970" s="9" t="s">
        <v>7</v>
      </c>
      <c r="L3970" s="9" t="s">
        <v>46</v>
      </c>
      <c r="M3970" s="9">
        <v>23300</v>
      </c>
      <c r="N3970" s="17" t="s">
        <v>1231</v>
      </c>
      <c r="O3970" s="17" t="s">
        <v>1232</v>
      </c>
      <c r="P3970" s="17" t="s">
        <v>259</v>
      </c>
      <c r="Q3970" s="9" t="s">
        <v>1253</v>
      </c>
      <c r="R3970" s="9" t="s">
        <v>1137</v>
      </c>
      <c r="S3970" s="9">
        <f t="shared" si="376"/>
        <v>31688000</v>
      </c>
      <c r="T3970" s="9">
        <v>46179</v>
      </c>
    </row>
    <row r="3971" spans="1:20" x14ac:dyDescent="0.25">
      <c r="A3971" s="9">
        <v>2160</v>
      </c>
      <c r="B3971" s="9" t="s">
        <v>29</v>
      </c>
      <c r="C3971" s="9" t="s">
        <v>29</v>
      </c>
      <c r="D3971" s="9" t="s">
        <v>229</v>
      </c>
      <c r="E3971" s="9" t="s">
        <v>223</v>
      </c>
      <c r="F3971" s="9" t="s">
        <v>5</v>
      </c>
      <c r="G3971" s="9" t="s">
        <v>61</v>
      </c>
      <c r="H3971" s="9" t="s">
        <v>2</v>
      </c>
      <c r="I3971" s="9">
        <v>11</v>
      </c>
      <c r="K3971" s="9" t="s">
        <v>7</v>
      </c>
      <c r="L3971" s="9" t="s">
        <v>46</v>
      </c>
      <c r="M3971" s="9">
        <v>22350</v>
      </c>
      <c r="N3971" s="17" t="s">
        <v>1231</v>
      </c>
      <c r="O3971" s="17" t="s">
        <v>1232</v>
      </c>
      <c r="P3971" s="17" t="s">
        <v>259</v>
      </c>
      <c r="Q3971" s="9" t="s">
        <v>1253</v>
      </c>
      <c r="R3971" s="9" t="s">
        <v>1137</v>
      </c>
      <c r="S3971" s="9">
        <f t="shared" ref="S3971" si="385">M3971*A3971</f>
        <v>48276000</v>
      </c>
      <c r="T3971" s="9">
        <v>46179</v>
      </c>
    </row>
  </sheetData>
  <autoFilter ref="A1:W397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topLeftCell="A387" workbookViewId="0">
      <selection activeCell="D392" sqref="D392:D410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</cols>
  <sheetData>
    <row r="1" spans="1:5" ht="14.45" x14ac:dyDescent="0.3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ht="14.45" x14ac:dyDescent="0.3">
      <c r="A2" s="15" t="s">
        <v>238</v>
      </c>
      <c r="B2" s="15" t="s">
        <v>170</v>
      </c>
      <c r="C2" s="9" t="s">
        <v>0</v>
      </c>
      <c r="D2" s="9">
        <v>38630</v>
      </c>
      <c r="E2" s="9" t="s">
        <v>44</v>
      </c>
    </row>
    <row r="3" spans="1:5" ht="14.45" x14ac:dyDescent="0.3">
      <c r="A3" s="15" t="s">
        <v>238</v>
      </c>
      <c r="B3" s="15" t="s">
        <v>170</v>
      </c>
      <c r="C3" s="9" t="s">
        <v>10</v>
      </c>
      <c r="D3" s="9">
        <v>43420</v>
      </c>
      <c r="E3" s="9" t="s">
        <v>44</v>
      </c>
    </row>
    <row r="4" spans="1:5" ht="14.45" x14ac:dyDescent="0.3">
      <c r="A4" s="15" t="s">
        <v>238</v>
      </c>
      <c r="B4" s="15" t="s">
        <v>170</v>
      </c>
      <c r="C4" s="9" t="s">
        <v>15</v>
      </c>
      <c r="D4" s="9">
        <v>57240</v>
      </c>
      <c r="E4" s="9" t="s">
        <v>44</v>
      </c>
    </row>
    <row r="5" spans="1:5" ht="14.45" x14ac:dyDescent="0.3">
      <c r="A5" s="15" t="s">
        <v>238</v>
      </c>
      <c r="B5" s="15" t="s">
        <v>170</v>
      </c>
      <c r="C5" s="9" t="s">
        <v>14</v>
      </c>
      <c r="D5" s="9">
        <v>58680</v>
      </c>
      <c r="E5" s="9" t="s">
        <v>44</v>
      </c>
    </row>
    <row r="6" spans="1:5" ht="14.45" x14ac:dyDescent="0.3">
      <c r="A6" s="15" t="s">
        <v>238</v>
      </c>
      <c r="B6" s="15" t="s">
        <v>170</v>
      </c>
      <c r="C6" s="9" t="s">
        <v>13</v>
      </c>
      <c r="D6" s="9">
        <v>15710</v>
      </c>
      <c r="E6" s="9" t="s">
        <v>44</v>
      </c>
    </row>
    <row r="7" spans="1:5" ht="14.45" x14ac:dyDescent="0.3">
      <c r="A7" s="15" t="s">
        <v>238</v>
      </c>
      <c r="B7" s="15" t="s">
        <v>170</v>
      </c>
      <c r="C7" s="9" t="s">
        <v>9</v>
      </c>
      <c r="D7" s="9">
        <v>2630</v>
      </c>
      <c r="E7" s="9" t="s">
        <v>44</v>
      </c>
    </row>
    <row r="8" spans="1:5" ht="14.45" x14ac:dyDescent="0.3">
      <c r="A8" s="15" t="s">
        <v>238</v>
      </c>
      <c r="B8" s="15" t="s">
        <v>170</v>
      </c>
      <c r="C8" s="9" t="s">
        <v>16</v>
      </c>
      <c r="D8" s="9">
        <v>3230</v>
      </c>
      <c r="E8" s="9" t="s">
        <v>44</v>
      </c>
    </row>
    <row r="9" spans="1:5" ht="14.45" x14ac:dyDescent="0.3">
      <c r="A9" s="15" t="s">
        <v>238</v>
      </c>
      <c r="B9" s="15" t="s">
        <v>170</v>
      </c>
      <c r="C9" s="9" t="s">
        <v>29</v>
      </c>
      <c r="D9" s="9">
        <v>1220</v>
      </c>
      <c r="E9" s="9" t="s">
        <v>44</v>
      </c>
    </row>
    <row r="10" spans="1:5" ht="14.45" x14ac:dyDescent="0.3">
      <c r="A10" s="15" t="s">
        <v>238</v>
      </c>
      <c r="B10" s="15" t="s">
        <v>170</v>
      </c>
      <c r="C10" s="9" t="s">
        <v>29</v>
      </c>
      <c r="D10" s="9">
        <v>760</v>
      </c>
      <c r="E10" s="9" t="s">
        <v>44</v>
      </c>
    </row>
    <row r="11" spans="1:5" ht="14.45" x14ac:dyDescent="0.3">
      <c r="A11" s="15" t="s">
        <v>238</v>
      </c>
      <c r="B11" s="15" t="s">
        <v>170</v>
      </c>
      <c r="C11" s="9" t="s">
        <v>29</v>
      </c>
      <c r="D11" s="9">
        <v>1360</v>
      </c>
      <c r="E11" s="9" t="s">
        <v>44</v>
      </c>
    </row>
    <row r="12" spans="1:5" ht="14.45" x14ac:dyDescent="0.3">
      <c r="A12" s="15" t="s">
        <v>238</v>
      </c>
      <c r="B12" s="15" t="s">
        <v>170</v>
      </c>
      <c r="C12" s="9" t="s">
        <v>29</v>
      </c>
      <c r="D12" s="9">
        <v>1720</v>
      </c>
      <c r="E12" s="9" t="s">
        <v>44</v>
      </c>
    </row>
    <row r="13" spans="1:5" ht="14.45" x14ac:dyDescent="0.3">
      <c r="A13" s="15" t="s">
        <v>238</v>
      </c>
      <c r="B13" s="15" t="s">
        <v>170</v>
      </c>
      <c r="C13" s="9" t="s">
        <v>0</v>
      </c>
      <c r="D13" s="9">
        <v>28890</v>
      </c>
      <c r="E13" s="9" t="s">
        <v>45</v>
      </c>
    </row>
    <row r="14" spans="1:5" ht="14.45" x14ac:dyDescent="0.3">
      <c r="A14" s="15" t="s">
        <v>238</v>
      </c>
      <c r="B14" s="15" t="s">
        <v>170</v>
      </c>
      <c r="C14" s="9" t="s">
        <v>10</v>
      </c>
      <c r="D14" s="9">
        <v>12000</v>
      </c>
      <c r="E14" s="9" t="s">
        <v>45</v>
      </c>
    </row>
    <row r="15" spans="1:5" ht="14.45" x14ac:dyDescent="0.3">
      <c r="A15" s="15" t="s">
        <v>238</v>
      </c>
      <c r="B15" s="15" t="s">
        <v>170</v>
      </c>
      <c r="C15" s="9" t="s">
        <v>15</v>
      </c>
      <c r="D15" s="9">
        <v>1500</v>
      </c>
      <c r="E15" s="9" t="s">
        <v>45</v>
      </c>
    </row>
    <row r="16" spans="1:5" ht="14.45" x14ac:dyDescent="0.3">
      <c r="A16" s="15" t="s">
        <v>238</v>
      </c>
      <c r="B16" s="15" t="s">
        <v>170</v>
      </c>
      <c r="C16" s="9" t="s">
        <v>14</v>
      </c>
      <c r="D16" s="9">
        <v>24100</v>
      </c>
      <c r="E16" s="9" t="s">
        <v>45</v>
      </c>
    </row>
    <row r="17" spans="1:5" ht="14.45" x14ac:dyDescent="0.3">
      <c r="A17" s="15" t="s">
        <v>238</v>
      </c>
      <c r="B17" s="15" t="s">
        <v>170</v>
      </c>
      <c r="C17" s="9" t="s">
        <v>9</v>
      </c>
      <c r="D17" s="9">
        <v>12000</v>
      </c>
      <c r="E17" s="9" t="s">
        <v>45</v>
      </c>
    </row>
    <row r="18" spans="1:5" ht="14.45" x14ac:dyDescent="0.3">
      <c r="A18" s="15" t="s">
        <v>238</v>
      </c>
      <c r="B18" s="15" t="s">
        <v>170</v>
      </c>
      <c r="C18" s="9" t="s">
        <v>16</v>
      </c>
      <c r="D18" s="16">
        <v>2500</v>
      </c>
      <c r="E18" s="9" t="s">
        <v>45</v>
      </c>
    </row>
    <row r="19" spans="1:5" ht="14.45" x14ac:dyDescent="0.3">
      <c r="A19" s="15" t="s">
        <v>238</v>
      </c>
      <c r="B19" s="15" t="s">
        <v>170</v>
      </c>
      <c r="C19" s="9" t="s">
        <v>29</v>
      </c>
      <c r="D19" s="16">
        <v>2300</v>
      </c>
      <c r="E19" s="9" t="s">
        <v>45</v>
      </c>
    </row>
    <row r="20" spans="1:5" ht="14.45" x14ac:dyDescent="0.3">
      <c r="A20" s="15" t="s">
        <v>239</v>
      </c>
      <c r="B20" s="15" t="s">
        <v>170</v>
      </c>
      <c r="C20" s="9" t="s">
        <v>15</v>
      </c>
      <c r="D20" s="9">
        <v>60030</v>
      </c>
      <c r="E20" s="9" t="s">
        <v>44</v>
      </c>
    </row>
    <row r="21" spans="1:5" ht="14.45" x14ac:dyDescent="0.3">
      <c r="A21" s="15" t="s">
        <v>239</v>
      </c>
      <c r="B21" s="15" t="s">
        <v>170</v>
      </c>
      <c r="C21" s="9" t="s">
        <v>10</v>
      </c>
      <c r="D21" s="9">
        <v>63430</v>
      </c>
      <c r="E21" s="9" t="s">
        <v>44</v>
      </c>
    </row>
    <row r="22" spans="1:5" ht="14.45" x14ac:dyDescent="0.3">
      <c r="A22" s="15" t="s">
        <v>239</v>
      </c>
      <c r="B22" s="15" t="s">
        <v>170</v>
      </c>
      <c r="C22" s="9" t="s">
        <v>14</v>
      </c>
      <c r="D22" s="9">
        <v>42010</v>
      </c>
      <c r="E22" s="9" t="s">
        <v>44</v>
      </c>
    </row>
    <row r="23" spans="1:5" ht="14.45" x14ac:dyDescent="0.3">
      <c r="A23" s="15" t="s">
        <v>239</v>
      </c>
      <c r="B23" s="15" t="s">
        <v>170</v>
      </c>
      <c r="C23" s="9" t="s">
        <v>0</v>
      </c>
      <c r="D23" s="9">
        <v>44370</v>
      </c>
      <c r="E23" s="9" t="s">
        <v>44</v>
      </c>
    </row>
    <row r="24" spans="1:5" ht="14.45" x14ac:dyDescent="0.3">
      <c r="A24" s="15" t="s">
        <v>239</v>
      </c>
      <c r="B24" s="15" t="s">
        <v>170</v>
      </c>
      <c r="C24" s="9" t="s">
        <v>13</v>
      </c>
      <c r="D24" s="9">
        <v>22070</v>
      </c>
      <c r="E24" s="9" t="s">
        <v>44</v>
      </c>
    </row>
    <row r="25" spans="1:5" ht="14.45" x14ac:dyDescent="0.3">
      <c r="A25" s="15" t="s">
        <v>239</v>
      </c>
      <c r="B25" s="15" t="s">
        <v>170</v>
      </c>
      <c r="C25" s="9" t="s">
        <v>9</v>
      </c>
      <c r="D25" s="9">
        <v>2730</v>
      </c>
      <c r="E25" s="9" t="s">
        <v>44</v>
      </c>
    </row>
    <row r="26" spans="1:5" ht="14.45" x14ac:dyDescent="0.3">
      <c r="A26" s="15" t="s">
        <v>239</v>
      </c>
      <c r="B26" s="15" t="s">
        <v>170</v>
      </c>
      <c r="C26" s="9" t="s">
        <v>16</v>
      </c>
      <c r="D26" s="9">
        <v>4910</v>
      </c>
      <c r="E26" s="9" t="s">
        <v>44</v>
      </c>
    </row>
    <row r="27" spans="1:5" ht="14.45" x14ac:dyDescent="0.3">
      <c r="A27" s="15" t="s">
        <v>239</v>
      </c>
      <c r="B27" s="15" t="s">
        <v>170</v>
      </c>
      <c r="C27" s="9" t="s">
        <v>29</v>
      </c>
      <c r="D27" s="9">
        <v>2470</v>
      </c>
      <c r="E27" s="9" t="s">
        <v>44</v>
      </c>
    </row>
    <row r="28" spans="1:5" ht="14.45" x14ac:dyDescent="0.3">
      <c r="A28" s="15" t="s">
        <v>239</v>
      </c>
      <c r="B28" s="15" t="s">
        <v>170</v>
      </c>
      <c r="C28" s="9" t="s">
        <v>29</v>
      </c>
      <c r="D28" s="9">
        <v>950</v>
      </c>
      <c r="E28" s="9" t="s">
        <v>44</v>
      </c>
    </row>
    <row r="29" spans="1:5" ht="14.45" x14ac:dyDescent="0.3">
      <c r="A29" s="15" t="s">
        <v>239</v>
      </c>
      <c r="B29" s="15" t="s">
        <v>170</v>
      </c>
      <c r="C29" s="9" t="s">
        <v>29</v>
      </c>
      <c r="D29" s="9">
        <v>20</v>
      </c>
      <c r="E29" s="9" t="s">
        <v>44</v>
      </c>
    </row>
    <row r="30" spans="1:5" ht="14.45" x14ac:dyDescent="0.3">
      <c r="A30" s="15" t="s">
        <v>239</v>
      </c>
      <c r="B30" s="15" t="s">
        <v>170</v>
      </c>
      <c r="C30" s="9" t="s">
        <v>29</v>
      </c>
      <c r="D30" s="9">
        <v>1350</v>
      </c>
      <c r="E30" s="9" t="s">
        <v>44</v>
      </c>
    </row>
    <row r="31" spans="1:5" ht="14.45" x14ac:dyDescent="0.3">
      <c r="A31" s="15" t="s">
        <v>239</v>
      </c>
      <c r="B31" s="15" t="s">
        <v>170</v>
      </c>
      <c r="C31" s="9" t="s">
        <v>15</v>
      </c>
      <c r="D31" s="9">
        <v>45000</v>
      </c>
      <c r="E31" s="9" t="s">
        <v>45</v>
      </c>
    </row>
    <row r="32" spans="1:5" ht="14.45" x14ac:dyDescent="0.3">
      <c r="A32" s="15" t="s">
        <v>239</v>
      </c>
      <c r="B32" s="15" t="s">
        <v>170</v>
      </c>
      <c r="C32" s="9" t="s">
        <v>10</v>
      </c>
      <c r="D32" s="9">
        <v>18000</v>
      </c>
      <c r="E32" s="9" t="s">
        <v>45</v>
      </c>
    </row>
    <row r="33" spans="1:5" ht="14.45" x14ac:dyDescent="0.3">
      <c r="A33" s="15" t="s">
        <v>239</v>
      </c>
      <c r="B33" s="15" t="s">
        <v>170</v>
      </c>
      <c r="C33" s="9" t="s">
        <v>14</v>
      </c>
      <c r="D33" s="9">
        <v>36750</v>
      </c>
      <c r="E33" s="9" t="s">
        <v>45</v>
      </c>
    </row>
    <row r="34" spans="1:5" ht="14.45" x14ac:dyDescent="0.3">
      <c r="A34" s="15" t="s">
        <v>239</v>
      </c>
      <c r="B34" s="15" t="s">
        <v>170</v>
      </c>
      <c r="C34" s="9" t="s">
        <v>0</v>
      </c>
      <c r="D34" s="9">
        <v>33010</v>
      </c>
      <c r="E34" s="9" t="s">
        <v>45</v>
      </c>
    </row>
    <row r="35" spans="1:5" ht="14.45" x14ac:dyDescent="0.3">
      <c r="A35" s="15" t="s">
        <v>239</v>
      </c>
      <c r="B35" s="15" t="s">
        <v>170</v>
      </c>
      <c r="C35" s="9" t="s">
        <v>9</v>
      </c>
      <c r="D35" s="16">
        <v>14000</v>
      </c>
      <c r="E35" s="9" t="s">
        <v>45</v>
      </c>
    </row>
    <row r="36" spans="1:5" ht="14.45" x14ac:dyDescent="0.3">
      <c r="A36" s="15" t="s">
        <v>239</v>
      </c>
      <c r="B36" s="15" t="s">
        <v>170</v>
      </c>
      <c r="C36" s="9" t="s">
        <v>16</v>
      </c>
      <c r="D36" s="16">
        <v>1600</v>
      </c>
      <c r="E36" s="9" t="s">
        <v>45</v>
      </c>
    </row>
    <row r="37" spans="1:5" ht="14.45" x14ac:dyDescent="0.3">
      <c r="A37" s="15" t="s">
        <v>239</v>
      </c>
      <c r="B37" s="15" t="s">
        <v>170</v>
      </c>
      <c r="C37" s="9" t="s">
        <v>29</v>
      </c>
      <c r="D37" s="16">
        <v>2520</v>
      </c>
      <c r="E37" s="9" t="s">
        <v>45</v>
      </c>
    </row>
    <row r="38" spans="1:5" ht="14.45" x14ac:dyDescent="0.3">
      <c r="A38" s="15" t="s">
        <v>240</v>
      </c>
      <c r="B38" s="15" t="s">
        <v>170</v>
      </c>
      <c r="C38" s="9" t="s">
        <v>14</v>
      </c>
      <c r="D38" s="9">
        <v>58830</v>
      </c>
      <c r="E38" s="9" t="s">
        <v>44</v>
      </c>
    </row>
    <row r="39" spans="1:5" ht="14.45" x14ac:dyDescent="0.3">
      <c r="A39" s="15" t="s">
        <v>240</v>
      </c>
      <c r="B39" s="15" t="s">
        <v>170</v>
      </c>
      <c r="C39" s="9" t="s">
        <v>15</v>
      </c>
      <c r="D39" s="9">
        <v>65770</v>
      </c>
      <c r="E39" s="9" t="s">
        <v>44</v>
      </c>
    </row>
    <row r="40" spans="1:5" ht="14.45" x14ac:dyDescent="0.3">
      <c r="A40" s="15" t="s">
        <v>240</v>
      </c>
      <c r="B40" s="15" t="s">
        <v>170</v>
      </c>
      <c r="C40" s="9" t="s">
        <v>10</v>
      </c>
      <c r="D40" s="9">
        <v>55140</v>
      </c>
      <c r="E40" s="9" t="s">
        <v>44</v>
      </c>
    </row>
    <row r="41" spans="1:5" ht="14.45" x14ac:dyDescent="0.3">
      <c r="A41" s="15" t="s">
        <v>240</v>
      </c>
      <c r="B41" s="15" t="s">
        <v>170</v>
      </c>
      <c r="C41" s="9" t="s">
        <v>0</v>
      </c>
      <c r="D41" s="9">
        <v>49160</v>
      </c>
      <c r="E41" s="9" t="s">
        <v>44</v>
      </c>
    </row>
    <row r="42" spans="1:5" ht="14.45" x14ac:dyDescent="0.3">
      <c r="A42" s="15" t="s">
        <v>240</v>
      </c>
      <c r="B42" s="15" t="s">
        <v>170</v>
      </c>
      <c r="C42" s="9" t="s">
        <v>13</v>
      </c>
      <c r="D42" s="9">
        <v>32920</v>
      </c>
      <c r="E42" s="9" t="s">
        <v>44</v>
      </c>
    </row>
    <row r="43" spans="1:5" ht="14.45" x14ac:dyDescent="0.3">
      <c r="A43" s="15" t="s">
        <v>240</v>
      </c>
      <c r="B43" s="15" t="s">
        <v>170</v>
      </c>
      <c r="C43" s="9" t="s">
        <v>9</v>
      </c>
      <c r="D43" s="9">
        <v>4890</v>
      </c>
      <c r="E43" s="9" t="s">
        <v>44</v>
      </c>
    </row>
    <row r="44" spans="1:5" ht="14.45" x14ac:dyDescent="0.3">
      <c r="A44" s="15" t="s">
        <v>240</v>
      </c>
      <c r="B44" s="15" t="s">
        <v>170</v>
      </c>
      <c r="C44" s="9" t="s">
        <v>16</v>
      </c>
      <c r="D44" s="9">
        <v>4280</v>
      </c>
      <c r="E44" s="9" t="s">
        <v>44</v>
      </c>
    </row>
    <row r="45" spans="1:5" ht="14.45" x14ac:dyDescent="0.3">
      <c r="A45" s="15" t="s">
        <v>240</v>
      </c>
      <c r="B45" s="15" t="s">
        <v>170</v>
      </c>
      <c r="C45" s="9" t="s">
        <v>29</v>
      </c>
      <c r="D45" s="9">
        <v>1720</v>
      </c>
      <c r="E45" s="9" t="s">
        <v>44</v>
      </c>
    </row>
    <row r="46" spans="1:5" ht="14.45" x14ac:dyDescent="0.3">
      <c r="A46" s="15" t="s">
        <v>240</v>
      </c>
      <c r="B46" s="15" t="s">
        <v>170</v>
      </c>
      <c r="C46" s="9" t="s">
        <v>29</v>
      </c>
      <c r="D46" s="9">
        <v>750</v>
      </c>
      <c r="E46" s="9" t="s">
        <v>44</v>
      </c>
    </row>
    <row r="47" spans="1:5" ht="14.45" x14ac:dyDescent="0.3">
      <c r="A47" s="15" t="s">
        <v>240</v>
      </c>
      <c r="B47" s="15" t="s">
        <v>170</v>
      </c>
      <c r="C47" s="9" t="s">
        <v>29</v>
      </c>
      <c r="D47" s="9">
        <v>310</v>
      </c>
      <c r="E47" s="9" t="s">
        <v>44</v>
      </c>
    </row>
    <row r="48" spans="1:5" ht="14.45" x14ac:dyDescent="0.3">
      <c r="A48" s="15" t="s">
        <v>240</v>
      </c>
      <c r="B48" s="15" t="s">
        <v>170</v>
      </c>
      <c r="C48" s="9" t="s">
        <v>29</v>
      </c>
      <c r="D48" s="9">
        <v>1380</v>
      </c>
      <c r="E48" s="9" t="s">
        <v>44</v>
      </c>
    </row>
    <row r="49" spans="1:5" ht="14.45" x14ac:dyDescent="0.3">
      <c r="A49" s="15" t="s">
        <v>240</v>
      </c>
      <c r="B49" s="15" t="s">
        <v>170</v>
      </c>
      <c r="C49" s="9" t="s">
        <v>14</v>
      </c>
      <c r="D49" s="9">
        <v>45100</v>
      </c>
      <c r="E49" s="9" t="s">
        <v>45</v>
      </c>
    </row>
    <row r="50" spans="1:5" ht="14.45" x14ac:dyDescent="0.3">
      <c r="A50" s="15" t="s">
        <v>240</v>
      </c>
      <c r="B50" s="15" t="s">
        <v>170</v>
      </c>
      <c r="C50" s="9" t="s">
        <v>15</v>
      </c>
      <c r="D50" s="9">
        <v>15000</v>
      </c>
      <c r="E50" s="9" t="s">
        <v>45</v>
      </c>
    </row>
    <row r="51" spans="1:5" ht="14.45" x14ac:dyDescent="0.3">
      <c r="A51" s="15" t="s">
        <v>240</v>
      </c>
      <c r="B51" s="15" t="s">
        <v>170</v>
      </c>
      <c r="C51" s="9" t="s">
        <v>10</v>
      </c>
      <c r="D51" s="9">
        <v>16000</v>
      </c>
      <c r="E51" s="9" t="s">
        <v>45</v>
      </c>
    </row>
    <row r="52" spans="1:5" ht="14.45" x14ac:dyDescent="0.3">
      <c r="A52" s="15" t="s">
        <v>240</v>
      </c>
      <c r="B52" s="15" t="s">
        <v>170</v>
      </c>
      <c r="C52" s="9" t="s">
        <v>0</v>
      </c>
      <c r="D52" s="9">
        <v>16640</v>
      </c>
      <c r="E52" s="9" t="s">
        <v>45</v>
      </c>
    </row>
    <row r="53" spans="1:5" ht="14.45" x14ac:dyDescent="0.3">
      <c r="A53" s="15" t="s">
        <v>240</v>
      </c>
      <c r="B53" s="15" t="s">
        <v>170</v>
      </c>
      <c r="C53" s="9" t="s">
        <v>9</v>
      </c>
      <c r="D53" s="16">
        <v>17500</v>
      </c>
      <c r="E53" s="9" t="s">
        <v>45</v>
      </c>
    </row>
    <row r="54" spans="1:5" ht="14.45" x14ac:dyDescent="0.3">
      <c r="A54" s="15" t="s">
        <v>240</v>
      </c>
      <c r="B54" s="15" t="s">
        <v>170</v>
      </c>
      <c r="C54" s="9" t="s">
        <v>16</v>
      </c>
      <c r="D54" s="16">
        <v>850</v>
      </c>
      <c r="E54" s="9" t="s">
        <v>45</v>
      </c>
    </row>
    <row r="55" spans="1:5" ht="14.45" x14ac:dyDescent="0.3">
      <c r="A55" s="15" t="s">
        <v>240</v>
      </c>
      <c r="B55" s="15" t="s">
        <v>170</v>
      </c>
      <c r="C55" s="9" t="s">
        <v>29</v>
      </c>
      <c r="D55" s="16">
        <v>9830</v>
      </c>
      <c r="E55" s="9" t="s">
        <v>45</v>
      </c>
    </row>
    <row r="56" spans="1:5" ht="14.45" x14ac:dyDescent="0.3">
      <c r="A56" s="9" t="s">
        <v>241</v>
      </c>
      <c r="B56" s="15" t="s">
        <v>235</v>
      </c>
      <c r="C56" s="9" t="s">
        <v>0</v>
      </c>
      <c r="D56" s="9">
        <v>15330</v>
      </c>
      <c r="E56" s="9" t="s">
        <v>44</v>
      </c>
    </row>
    <row r="57" spans="1:5" ht="14.45" x14ac:dyDescent="0.3">
      <c r="A57" s="9" t="s">
        <v>241</v>
      </c>
      <c r="B57" s="15" t="s">
        <v>235</v>
      </c>
      <c r="C57" s="9" t="s">
        <v>10</v>
      </c>
      <c r="D57" s="9">
        <v>24970</v>
      </c>
      <c r="E57" s="9" t="s">
        <v>44</v>
      </c>
    </row>
    <row r="58" spans="1:5" ht="14.45" x14ac:dyDescent="0.3">
      <c r="A58" s="9" t="s">
        <v>241</v>
      </c>
      <c r="B58" s="15" t="s">
        <v>235</v>
      </c>
      <c r="C58" s="9" t="s">
        <v>15</v>
      </c>
      <c r="D58" s="9">
        <v>31460</v>
      </c>
      <c r="E58" s="9" t="s">
        <v>44</v>
      </c>
    </row>
    <row r="59" spans="1:5" ht="14.45" x14ac:dyDescent="0.3">
      <c r="A59" s="9" t="s">
        <v>241</v>
      </c>
      <c r="B59" s="15" t="s">
        <v>235</v>
      </c>
      <c r="C59" s="9" t="s">
        <v>14</v>
      </c>
      <c r="D59" s="9">
        <v>29660</v>
      </c>
      <c r="E59" s="9" t="s">
        <v>44</v>
      </c>
    </row>
    <row r="60" spans="1:5" ht="14.45" x14ac:dyDescent="0.3">
      <c r="A60" s="9" t="s">
        <v>241</v>
      </c>
      <c r="B60" s="15" t="s">
        <v>235</v>
      </c>
      <c r="C60" s="9" t="s">
        <v>13</v>
      </c>
      <c r="D60" s="9">
        <v>21980</v>
      </c>
      <c r="E60" s="9" t="s">
        <v>44</v>
      </c>
    </row>
    <row r="61" spans="1:5" ht="14.45" x14ac:dyDescent="0.3">
      <c r="A61" s="9" t="s">
        <v>241</v>
      </c>
      <c r="B61" s="15" t="s">
        <v>235</v>
      </c>
      <c r="C61" s="9" t="s">
        <v>9</v>
      </c>
      <c r="D61" s="9">
        <v>1590</v>
      </c>
      <c r="E61" s="9" t="s">
        <v>44</v>
      </c>
    </row>
    <row r="62" spans="1:5" ht="14.45" x14ac:dyDescent="0.3">
      <c r="A62" s="9" t="s">
        <v>241</v>
      </c>
      <c r="B62" s="15" t="s">
        <v>235</v>
      </c>
      <c r="C62" s="9" t="s">
        <v>16</v>
      </c>
      <c r="D62" s="9">
        <v>2440</v>
      </c>
      <c r="E62" s="9" t="s">
        <v>44</v>
      </c>
    </row>
    <row r="63" spans="1:5" ht="14.45" x14ac:dyDescent="0.3">
      <c r="A63" s="9" t="s">
        <v>241</v>
      </c>
      <c r="B63" s="15" t="s">
        <v>235</v>
      </c>
      <c r="C63" s="9" t="s">
        <v>29</v>
      </c>
      <c r="D63" s="9">
        <v>2040</v>
      </c>
      <c r="E63" s="9" t="s">
        <v>44</v>
      </c>
    </row>
    <row r="64" spans="1:5" ht="14.45" x14ac:dyDescent="0.3">
      <c r="A64" s="9" t="s">
        <v>241</v>
      </c>
      <c r="B64" s="15" t="s">
        <v>235</v>
      </c>
      <c r="C64" s="9" t="s">
        <v>284</v>
      </c>
      <c r="D64" s="9">
        <v>150</v>
      </c>
      <c r="E64" s="9" t="s">
        <v>44</v>
      </c>
    </row>
    <row r="65" spans="1:5" ht="14.45" x14ac:dyDescent="0.3">
      <c r="A65" s="9" t="s">
        <v>241</v>
      </c>
      <c r="B65" s="15" t="s">
        <v>235</v>
      </c>
      <c r="C65" s="9" t="s">
        <v>0</v>
      </c>
      <c r="D65" s="9">
        <v>44920</v>
      </c>
      <c r="E65" s="9" t="s">
        <v>45</v>
      </c>
    </row>
    <row r="66" spans="1:5" ht="14.45" x14ac:dyDescent="0.3">
      <c r="A66" s="9" t="s">
        <v>241</v>
      </c>
      <c r="B66" s="15" t="s">
        <v>235</v>
      </c>
      <c r="C66" s="9" t="s">
        <v>10</v>
      </c>
      <c r="D66" s="9">
        <v>16000</v>
      </c>
      <c r="E66" s="9" t="s">
        <v>45</v>
      </c>
    </row>
    <row r="67" spans="1:5" ht="14.45" x14ac:dyDescent="0.3">
      <c r="A67" s="9" t="s">
        <v>241</v>
      </c>
      <c r="B67" s="15" t="s">
        <v>235</v>
      </c>
      <c r="C67" s="9" t="s">
        <v>15</v>
      </c>
      <c r="D67" s="9">
        <v>23500</v>
      </c>
      <c r="E67" s="9" t="s">
        <v>45</v>
      </c>
    </row>
    <row r="68" spans="1:5" ht="14.45" x14ac:dyDescent="0.3">
      <c r="A68" s="9" t="s">
        <v>241</v>
      </c>
      <c r="B68" s="15" t="s">
        <v>235</v>
      </c>
      <c r="C68" s="9" t="s">
        <v>14</v>
      </c>
      <c r="D68" s="9">
        <v>41200</v>
      </c>
      <c r="E68" s="9" t="s">
        <v>45</v>
      </c>
    </row>
    <row r="69" spans="1:5" ht="14.45" x14ac:dyDescent="0.3">
      <c r="A69" s="9" t="s">
        <v>241</v>
      </c>
      <c r="B69" s="15" t="s">
        <v>235</v>
      </c>
      <c r="C69" s="9" t="s">
        <v>9</v>
      </c>
      <c r="D69" s="9">
        <v>16000</v>
      </c>
      <c r="E69" s="9" t="s">
        <v>45</v>
      </c>
    </row>
    <row r="70" spans="1:5" ht="14.45" x14ac:dyDescent="0.3">
      <c r="A70" s="9" t="s">
        <v>241</v>
      </c>
      <c r="B70" s="15" t="s">
        <v>235</v>
      </c>
      <c r="C70" s="9" t="s">
        <v>16</v>
      </c>
      <c r="D70" s="9">
        <v>1000</v>
      </c>
      <c r="E70" s="9" t="s">
        <v>45</v>
      </c>
    </row>
    <row r="71" spans="1:5" ht="14.45" x14ac:dyDescent="0.3">
      <c r="A71" s="9" t="s">
        <v>241</v>
      </c>
      <c r="B71" s="15" t="s">
        <v>235</v>
      </c>
      <c r="C71" s="9" t="s">
        <v>29</v>
      </c>
      <c r="D71" s="9">
        <v>650</v>
      </c>
      <c r="E71" s="9" t="s">
        <v>45</v>
      </c>
    </row>
    <row r="72" spans="1:5" ht="14.45" x14ac:dyDescent="0.3">
      <c r="A72" s="9" t="s">
        <v>241</v>
      </c>
      <c r="B72" s="15" t="s">
        <v>235</v>
      </c>
      <c r="C72" s="9" t="s">
        <v>284</v>
      </c>
      <c r="D72" s="9">
        <v>640</v>
      </c>
      <c r="E72" s="9" t="s">
        <v>45</v>
      </c>
    </row>
    <row r="73" spans="1:5" ht="14.45" x14ac:dyDescent="0.3">
      <c r="A73" s="9" t="s">
        <v>286</v>
      </c>
      <c r="B73" s="15" t="s">
        <v>235</v>
      </c>
      <c r="C73" s="9" t="s">
        <v>0</v>
      </c>
      <c r="D73" s="9">
        <v>33490</v>
      </c>
      <c r="E73" s="9" t="s">
        <v>44</v>
      </c>
    </row>
    <row r="74" spans="1:5" ht="14.45" x14ac:dyDescent="0.3">
      <c r="A74" s="9" t="s">
        <v>286</v>
      </c>
      <c r="B74" s="15" t="s">
        <v>235</v>
      </c>
      <c r="C74" s="9" t="s">
        <v>10</v>
      </c>
      <c r="D74" s="9">
        <v>39110</v>
      </c>
      <c r="E74" s="9" t="s">
        <v>44</v>
      </c>
    </row>
    <row r="75" spans="1:5" ht="14.45" x14ac:dyDescent="0.3">
      <c r="A75" s="9" t="s">
        <v>286</v>
      </c>
      <c r="B75" s="15" t="s">
        <v>235</v>
      </c>
      <c r="C75" s="9" t="s">
        <v>15</v>
      </c>
      <c r="D75" s="9">
        <v>34650</v>
      </c>
      <c r="E75" s="9" t="s">
        <v>44</v>
      </c>
    </row>
    <row r="76" spans="1:5" ht="14.45" x14ac:dyDescent="0.3">
      <c r="A76" s="9" t="s">
        <v>286</v>
      </c>
      <c r="B76" s="15" t="s">
        <v>235</v>
      </c>
      <c r="C76" s="9" t="s">
        <v>14</v>
      </c>
      <c r="D76" s="9">
        <v>24120</v>
      </c>
      <c r="E76" s="9" t="s">
        <v>44</v>
      </c>
    </row>
    <row r="77" spans="1:5" ht="14.45" x14ac:dyDescent="0.3">
      <c r="A77" s="9" t="s">
        <v>286</v>
      </c>
      <c r="B77" s="15" t="s">
        <v>235</v>
      </c>
      <c r="C77" s="9" t="s">
        <v>13</v>
      </c>
      <c r="D77" s="9">
        <v>12730</v>
      </c>
      <c r="E77" s="9" t="s">
        <v>44</v>
      </c>
    </row>
    <row r="78" spans="1:5" ht="14.45" x14ac:dyDescent="0.3">
      <c r="A78" s="9" t="s">
        <v>286</v>
      </c>
      <c r="B78" s="15" t="s">
        <v>235</v>
      </c>
      <c r="C78" s="9" t="s">
        <v>9</v>
      </c>
      <c r="D78" s="9">
        <v>3170</v>
      </c>
      <c r="E78" s="9" t="s">
        <v>44</v>
      </c>
    </row>
    <row r="79" spans="1:5" ht="14.45" x14ac:dyDescent="0.3">
      <c r="A79" s="9" t="s">
        <v>286</v>
      </c>
      <c r="B79" s="15" t="s">
        <v>235</v>
      </c>
      <c r="C79" t="s">
        <v>16</v>
      </c>
      <c r="D79">
        <v>3650</v>
      </c>
      <c r="E79" s="9" t="s">
        <v>44</v>
      </c>
    </row>
    <row r="80" spans="1:5" ht="14.45" x14ac:dyDescent="0.3">
      <c r="A80" s="9" t="s">
        <v>286</v>
      </c>
      <c r="B80" s="15" t="s">
        <v>235</v>
      </c>
      <c r="C80" s="9" t="s">
        <v>29</v>
      </c>
      <c r="D80" s="9">
        <v>2370</v>
      </c>
      <c r="E80" s="9" t="s">
        <v>44</v>
      </c>
    </row>
    <row r="81" spans="1:5" ht="14.45" x14ac:dyDescent="0.3">
      <c r="A81" s="9" t="s">
        <v>286</v>
      </c>
      <c r="B81" s="15" t="s">
        <v>235</v>
      </c>
      <c r="C81" s="9" t="s">
        <v>284</v>
      </c>
      <c r="D81" s="9">
        <v>310</v>
      </c>
      <c r="E81" s="9" t="s">
        <v>44</v>
      </c>
    </row>
    <row r="82" spans="1:5" ht="14.45" x14ac:dyDescent="0.3">
      <c r="A82" s="9" t="s">
        <v>286</v>
      </c>
      <c r="B82" s="15" t="s">
        <v>235</v>
      </c>
      <c r="C82" s="9" t="s">
        <v>0</v>
      </c>
      <c r="D82" s="9">
        <v>18900</v>
      </c>
      <c r="E82" s="9" t="s">
        <v>45</v>
      </c>
    </row>
    <row r="83" spans="1:5" ht="14.45" x14ac:dyDescent="0.3">
      <c r="A83" s="9" t="s">
        <v>286</v>
      </c>
      <c r="B83" s="15" t="s">
        <v>235</v>
      </c>
      <c r="C83" s="9" t="s">
        <v>10</v>
      </c>
      <c r="D83" s="9">
        <v>12000</v>
      </c>
      <c r="E83" s="9" t="s">
        <v>45</v>
      </c>
    </row>
    <row r="84" spans="1:5" ht="14.45" x14ac:dyDescent="0.3">
      <c r="A84" s="9" t="s">
        <v>286</v>
      </c>
      <c r="B84" s="15" t="s">
        <v>235</v>
      </c>
      <c r="C84" s="9" t="s">
        <v>15</v>
      </c>
      <c r="D84" s="9">
        <v>17500</v>
      </c>
      <c r="E84" s="9" t="s">
        <v>45</v>
      </c>
    </row>
    <row r="85" spans="1:5" ht="14.45" x14ac:dyDescent="0.3">
      <c r="A85" s="9" t="s">
        <v>286</v>
      </c>
      <c r="B85" s="15" t="s">
        <v>235</v>
      </c>
      <c r="C85" s="9" t="s">
        <v>14</v>
      </c>
      <c r="D85" s="9">
        <v>33400</v>
      </c>
      <c r="E85" s="9" t="s">
        <v>45</v>
      </c>
    </row>
    <row r="86" spans="1:5" ht="14.45" x14ac:dyDescent="0.3">
      <c r="A86" s="9" t="s">
        <v>286</v>
      </c>
      <c r="B86" s="15" t="s">
        <v>235</v>
      </c>
      <c r="C86" s="9" t="s">
        <v>9</v>
      </c>
      <c r="D86" s="9">
        <v>12000</v>
      </c>
      <c r="E86" s="9" t="s">
        <v>45</v>
      </c>
    </row>
    <row r="87" spans="1:5" ht="14.45" x14ac:dyDescent="0.3">
      <c r="A87" s="9" t="s">
        <v>286</v>
      </c>
      <c r="B87" s="15" t="s">
        <v>235</v>
      </c>
      <c r="C87" s="9" t="s">
        <v>16</v>
      </c>
      <c r="D87" s="9">
        <v>950</v>
      </c>
      <c r="E87" s="9" t="s">
        <v>45</v>
      </c>
    </row>
    <row r="88" spans="1:5" ht="14.45" x14ac:dyDescent="0.3">
      <c r="A88" s="9" t="s">
        <v>286</v>
      </c>
      <c r="B88" s="15" t="s">
        <v>235</v>
      </c>
      <c r="C88" s="9" t="s">
        <v>29</v>
      </c>
      <c r="D88" s="9">
        <v>650</v>
      </c>
      <c r="E88" s="9" t="s">
        <v>45</v>
      </c>
    </row>
    <row r="89" spans="1:5" ht="14.45" x14ac:dyDescent="0.3">
      <c r="A89" s="9" t="s">
        <v>286</v>
      </c>
      <c r="B89" s="15" t="s">
        <v>235</v>
      </c>
      <c r="C89" s="9" t="s">
        <v>284</v>
      </c>
      <c r="D89" s="9">
        <v>3120</v>
      </c>
      <c r="E89" s="9" t="s">
        <v>45</v>
      </c>
    </row>
    <row r="90" spans="1:5" ht="14.45" x14ac:dyDescent="0.3">
      <c r="A90" s="9" t="s">
        <v>300</v>
      </c>
      <c r="B90" s="15" t="s">
        <v>235</v>
      </c>
      <c r="C90" s="9" t="s">
        <v>0</v>
      </c>
      <c r="D90" s="9">
        <v>68730</v>
      </c>
      <c r="E90" s="9" t="s">
        <v>44</v>
      </c>
    </row>
    <row r="91" spans="1:5" ht="14.45" x14ac:dyDescent="0.3">
      <c r="A91" s="9" t="s">
        <v>300</v>
      </c>
      <c r="B91" s="15" t="s">
        <v>235</v>
      </c>
      <c r="C91" s="9" t="s">
        <v>10</v>
      </c>
      <c r="D91" s="9">
        <v>83590</v>
      </c>
      <c r="E91" s="9" t="s">
        <v>44</v>
      </c>
    </row>
    <row r="92" spans="1:5" ht="14.45" x14ac:dyDescent="0.3">
      <c r="A92" s="9" t="s">
        <v>300</v>
      </c>
      <c r="B92" s="15" t="s">
        <v>235</v>
      </c>
      <c r="C92" s="9" t="s">
        <v>15</v>
      </c>
      <c r="D92" s="9">
        <v>91820</v>
      </c>
      <c r="E92" s="9" t="s">
        <v>44</v>
      </c>
    </row>
    <row r="93" spans="1:5" ht="14.45" x14ac:dyDescent="0.3">
      <c r="A93" s="9" t="s">
        <v>300</v>
      </c>
      <c r="B93" s="15" t="s">
        <v>235</v>
      </c>
      <c r="C93" s="9" t="s">
        <v>14</v>
      </c>
      <c r="D93" s="9">
        <v>47450</v>
      </c>
      <c r="E93" s="9" t="s">
        <v>44</v>
      </c>
    </row>
    <row r="94" spans="1:5" ht="14.45" x14ac:dyDescent="0.3">
      <c r="A94" s="9" t="s">
        <v>300</v>
      </c>
      <c r="B94" s="15" t="s">
        <v>235</v>
      </c>
      <c r="C94" s="9" t="s">
        <v>13</v>
      </c>
      <c r="D94" s="9">
        <v>21790</v>
      </c>
      <c r="E94" s="9" t="s">
        <v>44</v>
      </c>
    </row>
    <row r="95" spans="1:5" ht="14.45" x14ac:dyDescent="0.3">
      <c r="A95" s="9" t="s">
        <v>300</v>
      </c>
      <c r="B95" s="15" t="s">
        <v>235</v>
      </c>
      <c r="C95" s="9" t="s">
        <v>9</v>
      </c>
      <c r="D95" s="9">
        <v>2620</v>
      </c>
      <c r="E95" s="9" t="s">
        <v>44</v>
      </c>
    </row>
    <row r="96" spans="1:5" ht="14.45" x14ac:dyDescent="0.3">
      <c r="A96" s="9" t="s">
        <v>300</v>
      </c>
      <c r="B96" s="15" t="s">
        <v>235</v>
      </c>
      <c r="C96" s="9" t="s">
        <v>16</v>
      </c>
      <c r="D96" s="9">
        <v>4510</v>
      </c>
      <c r="E96" s="9" t="s">
        <v>44</v>
      </c>
    </row>
    <row r="97" spans="1:5" ht="14.45" x14ac:dyDescent="0.3">
      <c r="A97" s="9" t="s">
        <v>300</v>
      </c>
      <c r="B97" s="15" t="s">
        <v>235</v>
      </c>
      <c r="C97" s="9" t="s">
        <v>29</v>
      </c>
      <c r="D97" s="9">
        <v>4140</v>
      </c>
      <c r="E97" s="9" t="s">
        <v>44</v>
      </c>
    </row>
    <row r="98" spans="1:5" ht="14.45" x14ac:dyDescent="0.3">
      <c r="A98" s="9" t="s">
        <v>300</v>
      </c>
      <c r="B98" s="15" t="s">
        <v>235</v>
      </c>
      <c r="C98" s="9" t="s">
        <v>284</v>
      </c>
      <c r="D98" s="9">
        <v>460</v>
      </c>
      <c r="E98" s="9" t="s">
        <v>44</v>
      </c>
    </row>
    <row r="99" spans="1:5" ht="14.45" x14ac:dyDescent="0.3">
      <c r="A99" s="9" t="s">
        <v>300</v>
      </c>
      <c r="B99" s="15" t="s">
        <v>235</v>
      </c>
      <c r="C99" s="9" t="s">
        <v>0</v>
      </c>
      <c r="D99" s="9">
        <v>4070</v>
      </c>
      <c r="E99" s="9" t="s">
        <v>45</v>
      </c>
    </row>
    <row r="100" spans="1:5" ht="14.45" x14ac:dyDescent="0.3">
      <c r="A100" s="9" t="s">
        <v>300</v>
      </c>
      <c r="B100" s="15" t="s">
        <v>235</v>
      </c>
      <c r="C100" s="9" t="s">
        <v>10</v>
      </c>
      <c r="D100" s="9">
        <v>15700</v>
      </c>
      <c r="E100" s="9" t="s">
        <v>45</v>
      </c>
    </row>
    <row r="101" spans="1:5" ht="14.45" x14ac:dyDescent="0.3">
      <c r="A101" s="9" t="s">
        <v>300</v>
      </c>
      <c r="B101" s="15" t="s">
        <v>235</v>
      </c>
      <c r="C101" s="9" t="s">
        <v>15</v>
      </c>
      <c r="D101" s="9">
        <v>12000</v>
      </c>
      <c r="E101" s="9" t="s">
        <v>45</v>
      </c>
    </row>
    <row r="102" spans="1:5" ht="14.45" x14ac:dyDescent="0.3">
      <c r="A102" s="9" t="s">
        <v>300</v>
      </c>
      <c r="B102" s="15" t="s">
        <v>235</v>
      </c>
      <c r="C102" s="9" t="s">
        <v>14</v>
      </c>
      <c r="D102" s="9">
        <v>36400</v>
      </c>
      <c r="E102" s="9" t="s">
        <v>45</v>
      </c>
    </row>
    <row r="103" spans="1:5" ht="14.45" x14ac:dyDescent="0.3">
      <c r="A103" s="9" t="s">
        <v>300</v>
      </c>
      <c r="B103" s="15" t="s">
        <v>235</v>
      </c>
      <c r="C103" s="9" t="s">
        <v>9</v>
      </c>
      <c r="D103" s="9">
        <v>14000</v>
      </c>
      <c r="E103" s="9" t="s">
        <v>45</v>
      </c>
    </row>
    <row r="104" spans="1:5" ht="14.45" x14ac:dyDescent="0.3">
      <c r="A104" s="9" t="s">
        <v>300</v>
      </c>
      <c r="B104" s="15" t="s">
        <v>235</v>
      </c>
      <c r="C104" s="9" t="s">
        <v>16</v>
      </c>
      <c r="D104" s="9">
        <v>1200</v>
      </c>
      <c r="E104" s="9" t="s">
        <v>45</v>
      </c>
    </row>
    <row r="105" spans="1:5" ht="14.45" x14ac:dyDescent="0.3">
      <c r="A105" s="9" t="s">
        <v>300</v>
      </c>
      <c r="B105" s="15" t="s">
        <v>235</v>
      </c>
      <c r="C105" s="9" t="s">
        <v>29</v>
      </c>
      <c r="D105" s="9">
        <v>1020</v>
      </c>
      <c r="E105" s="9" t="s">
        <v>45</v>
      </c>
    </row>
    <row r="106" spans="1:5" ht="14.45" x14ac:dyDescent="0.3">
      <c r="A106" s="9" t="s">
        <v>300</v>
      </c>
      <c r="B106" s="15" t="s">
        <v>235</v>
      </c>
      <c r="C106" s="9" t="s">
        <v>284</v>
      </c>
      <c r="D106" s="9">
        <v>3060</v>
      </c>
      <c r="E106" s="9" t="s">
        <v>45</v>
      </c>
    </row>
    <row r="107" spans="1:5" ht="14.45" x14ac:dyDescent="0.3">
      <c r="A107" s="9" t="s">
        <v>326</v>
      </c>
      <c r="B107" s="15" t="s">
        <v>325</v>
      </c>
      <c r="C107" s="9" t="s">
        <v>0</v>
      </c>
      <c r="D107" s="9">
        <v>30670</v>
      </c>
      <c r="E107" s="9" t="s">
        <v>44</v>
      </c>
    </row>
    <row r="108" spans="1:5" ht="14.45" x14ac:dyDescent="0.3">
      <c r="A108" s="9" t="s">
        <v>326</v>
      </c>
      <c r="B108" s="15" t="s">
        <v>325</v>
      </c>
      <c r="C108" s="9" t="s">
        <v>10</v>
      </c>
      <c r="D108" s="9">
        <v>54290</v>
      </c>
      <c r="E108" s="9" t="s">
        <v>44</v>
      </c>
    </row>
    <row r="109" spans="1:5" ht="14.45" x14ac:dyDescent="0.3">
      <c r="A109" s="9" t="s">
        <v>326</v>
      </c>
      <c r="B109" s="15" t="s">
        <v>325</v>
      </c>
      <c r="C109" s="9" t="s">
        <v>15</v>
      </c>
      <c r="D109" s="9">
        <v>51290</v>
      </c>
      <c r="E109" s="9" t="s">
        <v>44</v>
      </c>
    </row>
    <row r="110" spans="1:5" ht="14.45" x14ac:dyDescent="0.3">
      <c r="A110" s="9" t="s">
        <v>326</v>
      </c>
      <c r="B110" s="15" t="s">
        <v>325</v>
      </c>
      <c r="C110" s="9" t="s">
        <v>14</v>
      </c>
      <c r="D110" s="9">
        <v>41980</v>
      </c>
      <c r="E110" s="9" t="s">
        <v>44</v>
      </c>
    </row>
    <row r="111" spans="1:5" ht="14.45" x14ac:dyDescent="0.3">
      <c r="A111" s="9" t="s">
        <v>326</v>
      </c>
      <c r="B111" s="15" t="s">
        <v>325</v>
      </c>
      <c r="C111" s="9" t="s">
        <v>13</v>
      </c>
      <c r="D111" s="9">
        <v>11470</v>
      </c>
      <c r="E111" s="9" t="s">
        <v>44</v>
      </c>
    </row>
    <row r="112" spans="1:5" ht="14.45" x14ac:dyDescent="0.3">
      <c r="A112" s="9" t="s">
        <v>326</v>
      </c>
      <c r="B112" s="15" t="s">
        <v>325</v>
      </c>
      <c r="C112" s="9" t="s">
        <v>9</v>
      </c>
      <c r="D112" s="9">
        <v>4380</v>
      </c>
      <c r="E112" s="9" t="s">
        <v>44</v>
      </c>
    </row>
    <row r="113" spans="1:5" ht="14.45" x14ac:dyDescent="0.3">
      <c r="A113" s="9" t="s">
        <v>326</v>
      </c>
      <c r="B113" s="15" t="s">
        <v>325</v>
      </c>
      <c r="C113" s="9" t="s">
        <v>16</v>
      </c>
      <c r="D113" s="9">
        <v>2320</v>
      </c>
      <c r="E113" s="9" t="s">
        <v>44</v>
      </c>
    </row>
    <row r="114" spans="1:5" ht="14.45" x14ac:dyDescent="0.3">
      <c r="A114" s="9" t="s">
        <v>326</v>
      </c>
      <c r="B114" s="15" t="s">
        <v>325</v>
      </c>
      <c r="C114" s="9" t="s">
        <v>284</v>
      </c>
      <c r="D114" s="9">
        <v>1790</v>
      </c>
      <c r="E114" s="9" t="s">
        <v>44</v>
      </c>
    </row>
    <row r="115" spans="1:5" ht="14.45" x14ac:dyDescent="0.3">
      <c r="A115" s="9" t="s">
        <v>326</v>
      </c>
      <c r="B115" s="15" t="s">
        <v>325</v>
      </c>
      <c r="C115" s="9" t="s">
        <v>29</v>
      </c>
      <c r="D115" s="9">
        <v>6430</v>
      </c>
      <c r="E115" s="9" t="s">
        <v>44</v>
      </c>
    </row>
    <row r="116" spans="1:5" ht="14.45" x14ac:dyDescent="0.3">
      <c r="A116" s="9" t="s">
        <v>326</v>
      </c>
      <c r="B116" s="15" t="s">
        <v>325</v>
      </c>
      <c r="C116" s="9" t="s">
        <v>0</v>
      </c>
      <c r="D116">
        <v>14820</v>
      </c>
      <c r="E116" s="9" t="s">
        <v>45</v>
      </c>
    </row>
    <row r="117" spans="1:5" ht="14.45" x14ac:dyDescent="0.3">
      <c r="A117" s="9" t="s">
        <v>326</v>
      </c>
      <c r="B117" s="15" t="s">
        <v>325</v>
      </c>
      <c r="C117" s="9" t="s">
        <v>10</v>
      </c>
      <c r="D117">
        <v>6800</v>
      </c>
      <c r="E117" s="9" t="s">
        <v>45</v>
      </c>
    </row>
    <row r="118" spans="1:5" ht="14.45" x14ac:dyDescent="0.3">
      <c r="A118" s="9" t="s">
        <v>326</v>
      </c>
      <c r="B118" s="15" t="s">
        <v>325</v>
      </c>
      <c r="C118" s="9" t="s">
        <v>15</v>
      </c>
      <c r="D118">
        <v>3500</v>
      </c>
      <c r="E118" s="9" t="s">
        <v>45</v>
      </c>
    </row>
    <row r="119" spans="1:5" ht="14.45" x14ac:dyDescent="0.3">
      <c r="A119" s="9" t="s">
        <v>326</v>
      </c>
      <c r="B119" s="15" t="s">
        <v>325</v>
      </c>
      <c r="C119" s="9" t="s">
        <v>14</v>
      </c>
      <c r="D119" s="59">
        <v>21640</v>
      </c>
      <c r="E119" s="9" t="s">
        <v>45</v>
      </c>
    </row>
    <row r="120" spans="1:5" ht="14.45" x14ac:dyDescent="0.3">
      <c r="A120" s="9" t="s">
        <v>326</v>
      </c>
      <c r="B120" s="15" t="s">
        <v>325</v>
      </c>
      <c r="C120" s="9" t="s">
        <v>9</v>
      </c>
      <c r="D120">
        <v>9500</v>
      </c>
      <c r="E120" s="9" t="s">
        <v>45</v>
      </c>
    </row>
    <row r="121" spans="1:5" ht="14.45" x14ac:dyDescent="0.3">
      <c r="A121" s="9" t="s">
        <v>326</v>
      </c>
      <c r="B121" s="15" t="s">
        <v>325</v>
      </c>
      <c r="C121" s="9" t="s">
        <v>16</v>
      </c>
      <c r="D121">
        <v>900</v>
      </c>
      <c r="E121" s="9" t="s">
        <v>45</v>
      </c>
    </row>
    <row r="122" spans="1:5" ht="14.45" x14ac:dyDescent="0.3">
      <c r="A122" s="9" t="s">
        <v>326</v>
      </c>
      <c r="B122" s="15" t="s">
        <v>325</v>
      </c>
      <c r="C122" s="9" t="s">
        <v>284</v>
      </c>
      <c r="D122">
        <v>4110</v>
      </c>
      <c r="E122" s="9" t="s">
        <v>45</v>
      </c>
    </row>
    <row r="123" spans="1:5" ht="14.45" x14ac:dyDescent="0.3">
      <c r="A123" s="9" t="s">
        <v>326</v>
      </c>
      <c r="B123" s="15" t="s">
        <v>325</v>
      </c>
      <c r="C123" s="9" t="s">
        <v>29</v>
      </c>
      <c r="D123">
        <v>2400</v>
      </c>
      <c r="E123" s="9" t="s">
        <v>45</v>
      </c>
    </row>
    <row r="124" spans="1:5" ht="14.45" x14ac:dyDescent="0.3">
      <c r="A124" s="9" t="s">
        <v>345</v>
      </c>
      <c r="B124" s="15" t="s">
        <v>325</v>
      </c>
      <c r="C124" s="9" t="s">
        <v>0</v>
      </c>
      <c r="D124" s="9">
        <v>28580</v>
      </c>
      <c r="E124" s="9" t="s">
        <v>44</v>
      </c>
    </row>
    <row r="125" spans="1:5" ht="14.45" x14ac:dyDescent="0.3">
      <c r="A125" s="9" t="s">
        <v>345</v>
      </c>
      <c r="B125" s="15" t="s">
        <v>325</v>
      </c>
      <c r="C125" s="9" t="s">
        <v>10</v>
      </c>
      <c r="D125" s="9">
        <v>27580</v>
      </c>
      <c r="E125" s="9" t="s">
        <v>44</v>
      </c>
    </row>
    <row r="126" spans="1:5" ht="14.45" x14ac:dyDescent="0.3">
      <c r="A126" s="9" t="s">
        <v>345</v>
      </c>
      <c r="B126" s="15" t="s">
        <v>325</v>
      </c>
      <c r="C126" s="9" t="s">
        <v>15</v>
      </c>
      <c r="D126" s="9">
        <v>46920</v>
      </c>
      <c r="E126" s="9" t="s">
        <v>44</v>
      </c>
    </row>
    <row r="127" spans="1:5" ht="14.45" x14ac:dyDescent="0.3">
      <c r="A127" s="9" t="s">
        <v>345</v>
      </c>
      <c r="B127" s="15" t="s">
        <v>325</v>
      </c>
      <c r="C127" s="9" t="s">
        <v>14</v>
      </c>
      <c r="D127" s="9">
        <v>21320</v>
      </c>
      <c r="E127" s="9" t="s">
        <v>44</v>
      </c>
    </row>
    <row r="128" spans="1:5" ht="14.45" x14ac:dyDescent="0.3">
      <c r="A128" s="9" t="s">
        <v>345</v>
      </c>
      <c r="B128" s="15" t="s">
        <v>325</v>
      </c>
      <c r="C128" s="9" t="s">
        <v>13</v>
      </c>
      <c r="D128" s="9">
        <v>11240</v>
      </c>
      <c r="E128" s="9" t="s">
        <v>44</v>
      </c>
    </row>
    <row r="129" spans="1:5" ht="14.45" x14ac:dyDescent="0.3">
      <c r="A129" s="9" t="s">
        <v>345</v>
      </c>
      <c r="B129" s="15" t="s">
        <v>325</v>
      </c>
      <c r="C129" s="9" t="s">
        <v>9</v>
      </c>
      <c r="D129" s="9">
        <v>7520</v>
      </c>
      <c r="E129" s="9" t="s">
        <v>44</v>
      </c>
    </row>
    <row r="130" spans="1:5" ht="14.45" x14ac:dyDescent="0.3">
      <c r="A130" s="9" t="s">
        <v>345</v>
      </c>
      <c r="B130" s="15" t="s">
        <v>325</v>
      </c>
      <c r="C130" s="9" t="s">
        <v>16</v>
      </c>
      <c r="D130" s="9">
        <v>2300</v>
      </c>
      <c r="E130" s="9" t="s">
        <v>44</v>
      </c>
    </row>
    <row r="131" spans="1:5" ht="14.45" x14ac:dyDescent="0.3">
      <c r="A131" s="9" t="s">
        <v>345</v>
      </c>
      <c r="B131" s="15" t="s">
        <v>325</v>
      </c>
      <c r="C131" s="9" t="s">
        <v>284</v>
      </c>
      <c r="D131" s="9">
        <v>1270</v>
      </c>
      <c r="E131" s="9" t="s">
        <v>44</v>
      </c>
    </row>
    <row r="132" spans="1:5" ht="14.45" x14ac:dyDescent="0.3">
      <c r="A132" s="9" t="s">
        <v>345</v>
      </c>
      <c r="B132" s="15" t="s">
        <v>325</v>
      </c>
      <c r="C132" s="9" t="s">
        <v>29</v>
      </c>
      <c r="D132" s="9">
        <v>4210</v>
      </c>
      <c r="E132" s="9" t="s">
        <v>44</v>
      </c>
    </row>
    <row r="133" spans="1:5" ht="14.45" x14ac:dyDescent="0.3">
      <c r="A133" s="9" t="s">
        <v>345</v>
      </c>
      <c r="B133" s="15" t="s">
        <v>325</v>
      </c>
      <c r="C133" s="9" t="s">
        <v>0</v>
      </c>
      <c r="D133" s="9">
        <v>38640</v>
      </c>
      <c r="E133" s="9" t="s">
        <v>45</v>
      </c>
    </row>
    <row r="134" spans="1:5" ht="14.45" x14ac:dyDescent="0.3">
      <c r="A134" s="9" t="s">
        <v>345</v>
      </c>
      <c r="B134" s="15" t="s">
        <v>325</v>
      </c>
      <c r="C134" s="9" t="s">
        <v>10</v>
      </c>
      <c r="D134" s="9">
        <v>16400</v>
      </c>
      <c r="E134" s="9" t="s">
        <v>45</v>
      </c>
    </row>
    <row r="135" spans="1:5" ht="14.45" x14ac:dyDescent="0.3">
      <c r="A135" s="9" t="s">
        <v>345</v>
      </c>
      <c r="B135" s="15" t="s">
        <v>325</v>
      </c>
      <c r="C135" s="9" t="s">
        <v>15</v>
      </c>
      <c r="D135" s="9">
        <v>8400</v>
      </c>
      <c r="E135" s="9" t="s">
        <v>45</v>
      </c>
    </row>
    <row r="136" spans="1:5" ht="14.45" x14ac:dyDescent="0.3">
      <c r="A136" s="9" t="s">
        <v>345</v>
      </c>
      <c r="B136" s="15" t="s">
        <v>325</v>
      </c>
      <c r="C136" s="9" t="s">
        <v>14</v>
      </c>
      <c r="D136" s="16">
        <v>13120</v>
      </c>
      <c r="E136" s="9" t="s">
        <v>45</v>
      </c>
    </row>
    <row r="137" spans="1:5" ht="14.45" x14ac:dyDescent="0.3">
      <c r="A137" s="9" t="s">
        <v>345</v>
      </c>
      <c r="B137" s="15" t="s">
        <v>325</v>
      </c>
      <c r="C137" s="9" t="s">
        <v>9</v>
      </c>
      <c r="D137" s="9">
        <v>10500</v>
      </c>
      <c r="E137" s="9" t="s">
        <v>45</v>
      </c>
    </row>
    <row r="138" spans="1:5" ht="14.45" x14ac:dyDescent="0.3">
      <c r="A138" s="9" t="s">
        <v>345</v>
      </c>
      <c r="B138" s="15" t="s">
        <v>325</v>
      </c>
      <c r="C138" s="9" t="s">
        <v>16</v>
      </c>
      <c r="D138" s="9">
        <v>1000</v>
      </c>
      <c r="E138" s="9" t="s">
        <v>45</v>
      </c>
    </row>
    <row r="139" spans="1:5" ht="14.45" x14ac:dyDescent="0.3">
      <c r="A139" s="9" t="s">
        <v>345</v>
      </c>
      <c r="B139" s="15" t="s">
        <v>325</v>
      </c>
      <c r="C139" s="9" t="s">
        <v>284</v>
      </c>
      <c r="D139" s="9">
        <v>7890</v>
      </c>
      <c r="E139" s="9" t="s">
        <v>45</v>
      </c>
    </row>
    <row r="140" spans="1:5" ht="14.45" x14ac:dyDescent="0.3">
      <c r="A140" s="9" t="s">
        <v>345</v>
      </c>
      <c r="B140" s="15" t="s">
        <v>325</v>
      </c>
      <c r="C140" s="9" t="s">
        <v>29</v>
      </c>
      <c r="D140" s="9">
        <v>3100</v>
      </c>
      <c r="E140" s="9" t="s">
        <v>45</v>
      </c>
    </row>
    <row r="141" spans="1:5" ht="14.45" x14ac:dyDescent="0.3">
      <c r="A141" s="9" t="s">
        <v>391</v>
      </c>
      <c r="B141" s="15" t="s">
        <v>325</v>
      </c>
      <c r="C141" s="9" t="s">
        <v>0</v>
      </c>
      <c r="D141" s="9">
        <v>53380</v>
      </c>
      <c r="E141" s="9" t="s">
        <v>44</v>
      </c>
    </row>
    <row r="142" spans="1:5" ht="14.45" x14ac:dyDescent="0.3">
      <c r="A142" s="9" t="s">
        <v>391</v>
      </c>
      <c r="B142" s="15" t="s">
        <v>325</v>
      </c>
      <c r="C142" s="9" t="s">
        <v>10</v>
      </c>
      <c r="D142" s="9">
        <v>38470</v>
      </c>
      <c r="E142" s="9" t="s">
        <v>44</v>
      </c>
    </row>
    <row r="143" spans="1:5" ht="14.45" x14ac:dyDescent="0.3">
      <c r="A143" s="9" t="s">
        <v>391</v>
      </c>
      <c r="B143" s="15" t="s">
        <v>325</v>
      </c>
      <c r="C143" s="9" t="s">
        <v>15</v>
      </c>
      <c r="D143" s="9">
        <v>55370</v>
      </c>
      <c r="E143" s="9" t="s">
        <v>44</v>
      </c>
    </row>
    <row r="144" spans="1:5" ht="14.45" x14ac:dyDescent="0.3">
      <c r="A144" s="9" t="s">
        <v>391</v>
      </c>
      <c r="B144" s="15" t="s">
        <v>325</v>
      </c>
      <c r="C144" s="9" t="s">
        <v>14</v>
      </c>
      <c r="D144" s="9">
        <v>58760</v>
      </c>
      <c r="E144" s="9" t="s">
        <v>44</v>
      </c>
    </row>
    <row r="145" spans="1:5" ht="14.45" x14ac:dyDescent="0.3">
      <c r="A145" s="9" t="s">
        <v>391</v>
      </c>
      <c r="B145" s="15" t="s">
        <v>325</v>
      </c>
      <c r="C145" s="9" t="s">
        <v>13</v>
      </c>
      <c r="D145" s="9">
        <v>14520</v>
      </c>
      <c r="E145" s="9" t="s">
        <v>44</v>
      </c>
    </row>
    <row r="146" spans="1:5" ht="14.45" x14ac:dyDescent="0.3">
      <c r="A146" s="9" t="s">
        <v>391</v>
      </c>
      <c r="B146" s="15" t="s">
        <v>325</v>
      </c>
      <c r="C146" s="9" t="s">
        <v>9</v>
      </c>
      <c r="D146" s="9">
        <v>6100</v>
      </c>
      <c r="E146" s="9" t="s">
        <v>44</v>
      </c>
    </row>
    <row r="147" spans="1:5" ht="14.45" x14ac:dyDescent="0.3">
      <c r="A147" s="9" t="s">
        <v>391</v>
      </c>
      <c r="B147" s="15" t="s">
        <v>325</v>
      </c>
      <c r="C147" s="9" t="s">
        <v>16</v>
      </c>
      <c r="D147" s="9">
        <v>3090</v>
      </c>
      <c r="E147" s="9" t="s">
        <v>44</v>
      </c>
    </row>
    <row r="148" spans="1:5" ht="14.45" x14ac:dyDescent="0.3">
      <c r="A148" s="9" t="s">
        <v>391</v>
      </c>
      <c r="B148" s="15" t="s">
        <v>325</v>
      </c>
      <c r="C148" s="9" t="s">
        <v>284</v>
      </c>
      <c r="D148" s="9">
        <v>3510</v>
      </c>
      <c r="E148" s="9" t="s">
        <v>44</v>
      </c>
    </row>
    <row r="149" spans="1:5" ht="14.45" x14ac:dyDescent="0.3">
      <c r="A149" s="9" t="s">
        <v>391</v>
      </c>
      <c r="B149" s="15" t="s">
        <v>325</v>
      </c>
      <c r="C149" s="9" t="s">
        <v>29</v>
      </c>
      <c r="D149" s="9">
        <v>6790</v>
      </c>
      <c r="E149" s="9" t="s">
        <v>44</v>
      </c>
    </row>
    <row r="150" spans="1:5" ht="14.45" x14ac:dyDescent="0.3">
      <c r="A150" s="9" t="s">
        <v>391</v>
      </c>
      <c r="B150" s="15" t="s">
        <v>325</v>
      </c>
      <c r="C150" s="9" t="s">
        <v>0</v>
      </c>
      <c r="D150" s="9">
        <v>31480</v>
      </c>
      <c r="E150" s="9" t="s">
        <v>45</v>
      </c>
    </row>
    <row r="151" spans="1:5" ht="14.45" x14ac:dyDescent="0.3">
      <c r="A151" s="9" t="s">
        <v>391</v>
      </c>
      <c r="B151" s="15" t="s">
        <v>325</v>
      </c>
      <c r="C151" s="9" t="s">
        <v>10</v>
      </c>
      <c r="D151" s="9">
        <v>15200</v>
      </c>
      <c r="E151" s="9" t="s">
        <v>45</v>
      </c>
    </row>
    <row r="152" spans="1:5" ht="14.45" x14ac:dyDescent="0.3">
      <c r="A152" s="9" t="s">
        <v>391</v>
      </c>
      <c r="B152" s="15" t="s">
        <v>325</v>
      </c>
      <c r="C152" s="9" t="s">
        <v>15</v>
      </c>
      <c r="D152" s="9">
        <v>9000</v>
      </c>
      <c r="E152" s="9" t="s">
        <v>45</v>
      </c>
    </row>
    <row r="153" spans="1:5" ht="14.45" x14ac:dyDescent="0.3">
      <c r="A153" s="9" t="s">
        <v>391</v>
      </c>
      <c r="B153" s="15" t="s">
        <v>325</v>
      </c>
      <c r="C153" s="9" t="s">
        <v>14</v>
      </c>
      <c r="D153" s="9">
        <v>17340</v>
      </c>
      <c r="E153" s="9" t="s">
        <v>45</v>
      </c>
    </row>
    <row r="154" spans="1:5" ht="14.45" x14ac:dyDescent="0.3">
      <c r="A154" s="9" t="s">
        <v>391</v>
      </c>
      <c r="B154" s="15" t="s">
        <v>325</v>
      </c>
      <c r="C154" s="9" t="s">
        <v>9</v>
      </c>
      <c r="D154" s="9">
        <v>9300</v>
      </c>
      <c r="E154" s="9" t="s">
        <v>45</v>
      </c>
    </row>
    <row r="155" spans="1:5" ht="14.45" x14ac:dyDescent="0.3">
      <c r="A155" s="9" t="s">
        <v>391</v>
      </c>
      <c r="B155" s="15" t="s">
        <v>325</v>
      </c>
      <c r="C155" s="9" t="s">
        <v>16</v>
      </c>
      <c r="D155" s="9">
        <v>1500</v>
      </c>
      <c r="E155" s="9" t="s">
        <v>45</v>
      </c>
    </row>
    <row r="156" spans="1:5" ht="14.45" x14ac:dyDescent="0.3">
      <c r="A156" s="9" t="s">
        <v>391</v>
      </c>
      <c r="B156" s="15" t="s">
        <v>325</v>
      </c>
      <c r="C156" s="9" t="s">
        <v>284</v>
      </c>
      <c r="D156" s="9">
        <v>8850</v>
      </c>
      <c r="E156" s="9" t="s">
        <v>45</v>
      </c>
    </row>
    <row r="157" spans="1:5" ht="14.45" x14ac:dyDescent="0.3">
      <c r="A157" s="9" t="s">
        <v>391</v>
      </c>
      <c r="B157" s="15" t="s">
        <v>325</v>
      </c>
      <c r="C157" s="9" t="s">
        <v>29</v>
      </c>
      <c r="D157" s="9">
        <v>3000</v>
      </c>
      <c r="E157" s="9" t="s">
        <v>45</v>
      </c>
    </row>
    <row r="158" spans="1:5" ht="14.45" x14ac:dyDescent="0.3">
      <c r="A158" s="9" t="s">
        <v>439</v>
      </c>
      <c r="B158" s="15" t="s">
        <v>438</v>
      </c>
      <c r="C158" s="9" t="s">
        <v>0</v>
      </c>
      <c r="D158" s="9">
        <v>35030</v>
      </c>
      <c r="E158" s="9" t="s">
        <v>44</v>
      </c>
    </row>
    <row r="159" spans="1:5" ht="14.45" x14ac:dyDescent="0.3">
      <c r="A159" s="9" t="s">
        <v>439</v>
      </c>
      <c r="B159" s="15" t="s">
        <v>438</v>
      </c>
      <c r="C159" s="9" t="s">
        <v>10</v>
      </c>
      <c r="D159" s="9">
        <v>55290</v>
      </c>
      <c r="E159" s="9" t="s">
        <v>44</v>
      </c>
    </row>
    <row r="160" spans="1:5" ht="14.45" x14ac:dyDescent="0.3">
      <c r="A160" s="9" t="s">
        <v>439</v>
      </c>
      <c r="B160" s="15" t="s">
        <v>438</v>
      </c>
      <c r="C160" s="9" t="s">
        <v>15</v>
      </c>
      <c r="D160" s="9">
        <v>71030</v>
      </c>
      <c r="E160" s="9" t="s">
        <v>44</v>
      </c>
    </row>
    <row r="161" spans="1:5" ht="14.45" x14ac:dyDescent="0.3">
      <c r="A161" s="9" t="s">
        <v>439</v>
      </c>
      <c r="B161" s="15" t="s">
        <v>438</v>
      </c>
      <c r="C161" s="9" t="s">
        <v>14</v>
      </c>
      <c r="D161" s="9">
        <v>56370</v>
      </c>
      <c r="E161" s="9" t="s">
        <v>44</v>
      </c>
    </row>
    <row r="162" spans="1:5" ht="14.45" x14ac:dyDescent="0.3">
      <c r="A162" s="9" t="s">
        <v>439</v>
      </c>
      <c r="B162" s="15" t="s">
        <v>438</v>
      </c>
      <c r="C162" s="9" t="s">
        <v>13</v>
      </c>
      <c r="D162" s="9">
        <v>13630</v>
      </c>
      <c r="E162" s="9" t="s">
        <v>44</v>
      </c>
    </row>
    <row r="163" spans="1:5" ht="14.45" x14ac:dyDescent="0.3">
      <c r="A163" s="9" t="s">
        <v>439</v>
      </c>
      <c r="B163" s="15" t="s">
        <v>438</v>
      </c>
      <c r="C163" s="9" t="s">
        <v>9</v>
      </c>
      <c r="D163" s="9">
        <v>7910</v>
      </c>
      <c r="E163" s="9" t="s">
        <v>44</v>
      </c>
    </row>
    <row r="164" spans="1:5" ht="14.45" x14ac:dyDescent="0.3">
      <c r="A164" s="9" t="s">
        <v>439</v>
      </c>
      <c r="B164" s="15" t="s">
        <v>438</v>
      </c>
      <c r="C164" s="9" t="s">
        <v>16</v>
      </c>
      <c r="D164" s="9">
        <v>3360</v>
      </c>
      <c r="E164" s="9" t="s">
        <v>44</v>
      </c>
    </row>
    <row r="165" spans="1:5" ht="14.45" x14ac:dyDescent="0.3">
      <c r="A165" s="9" t="s">
        <v>439</v>
      </c>
      <c r="B165" s="15" t="s">
        <v>438</v>
      </c>
      <c r="C165" s="9" t="s">
        <v>284</v>
      </c>
      <c r="D165" s="9">
        <v>7320</v>
      </c>
      <c r="E165" s="9" t="s">
        <v>44</v>
      </c>
    </row>
    <row r="166" spans="1:5" ht="14.45" x14ac:dyDescent="0.3">
      <c r="A166" s="9" t="s">
        <v>439</v>
      </c>
      <c r="B166" s="15" t="s">
        <v>438</v>
      </c>
      <c r="C166" s="9" t="s">
        <v>29</v>
      </c>
      <c r="D166" s="9">
        <v>7780</v>
      </c>
      <c r="E166" s="9" t="s">
        <v>44</v>
      </c>
    </row>
    <row r="167" spans="1:5" ht="14.45" x14ac:dyDescent="0.3">
      <c r="A167" s="9" t="s">
        <v>439</v>
      </c>
      <c r="B167" s="15" t="s">
        <v>438</v>
      </c>
      <c r="C167" s="9" t="s">
        <v>0</v>
      </c>
      <c r="D167" s="9">
        <v>35800</v>
      </c>
      <c r="E167" s="9" t="s">
        <v>45</v>
      </c>
    </row>
    <row r="168" spans="1:5" ht="14.45" x14ac:dyDescent="0.3">
      <c r="A168" s="9" t="s">
        <v>439</v>
      </c>
      <c r="B168" s="15" t="s">
        <v>438</v>
      </c>
      <c r="C168" s="9" t="s">
        <v>10</v>
      </c>
      <c r="D168" s="9">
        <v>35670</v>
      </c>
      <c r="E168" s="9" t="s">
        <v>45</v>
      </c>
    </row>
    <row r="169" spans="1:5" ht="14.45" x14ac:dyDescent="0.3">
      <c r="A169" s="9" t="s">
        <v>439</v>
      </c>
      <c r="B169" s="15" t="s">
        <v>438</v>
      </c>
      <c r="C169" s="9" t="s">
        <v>15</v>
      </c>
      <c r="D169" s="9">
        <v>29300</v>
      </c>
      <c r="E169" s="9" t="s">
        <v>45</v>
      </c>
    </row>
    <row r="170" spans="1:5" ht="14.45" x14ac:dyDescent="0.3">
      <c r="A170" s="9" t="s">
        <v>439</v>
      </c>
      <c r="B170" s="15" t="s">
        <v>438</v>
      </c>
      <c r="C170" s="9" t="s">
        <v>14</v>
      </c>
      <c r="D170" s="9">
        <v>28500</v>
      </c>
      <c r="E170" s="9" t="s">
        <v>45</v>
      </c>
    </row>
    <row r="171" spans="1:5" ht="14.45" x14ac:dyDescent="0.3">
      <c r="A171" s="9" t="s">
        <v>439</v>
      </c>
      <c r="B171" s="15" t="s">
        <v>438</v>
      </c>
      <c r="C171" s="9" t="s">
        <v>9</v>
      </c>
      <c r="D171" s="9">
        <v>16200</v>
      </c>
      <c r="E171" s="9" t="s">
        <v>45</v>
      </c>
    </row>
    <row r="172" spans="1:5" ht="14.45" x14ac:dyDescent="0.3">
      <c r="A172" s="9" t="s">
        <v>439</v>
      </c>
      <c r="B172" s="15" t="s">
        <v>438</v>
      </c>
      <c r="C172" s="9" t="s">
        <v>16</v>
      </c>
      <c r="D172" s="9">
        <v>2100</v>
      </c>
      <c r="E172" s="9" t="s">
        <v>45</v>
      </c>
    </row>
    <row r="173" spans="1:5" ht="14.45" x14ac:dyDescent="0.3">
      <c r="A173" s="9" t="s">
        <v>439</v>
      </c>
      <c r="B173" s="15" t="s">
        <v>438</v>
      </c>
      <c r="C173" s="9" t="s">
        <v>284</v>
      </c>
      <c r="D173" s="9">
        <v>22100</v>
      </c>
      <c r="E173" s="9" t="s">
        <v>45</v>
      </c>
    </row>
    <row r="174" spans="1:5" ht="14.45" x14ac:dyDescent="0.3">
      <c r="A174" s="9" t="s">
        <v>439</v>
      </c>
      <c r="B174" s="15" t="s">
        <v>438</v>
      </c>
      <c r="C174" s="9" t="s">
        <v>29</v>
      </c>
      <c r="D174" s="9">
        <v>3100</v>
      </c>
      <c r="E174" s="9" t="s">
        <v>45</v>
      </c>
    </row>
    <row r="175" spans="1:5" ht="14.45" x14ac:dyDescent="0.3">
      <c r="A175" s="9" t="s">
        <v>477</v>
      </c>
      <c r="B175" s="15" t="s">
        <v>438</v>
      </c>
      <c r="C175" s="9" t="s">
        <v>0</v>
      </c>
      <c r="D175" s="9">
        <v>59510</v>
      </c>
      <c r="E175" s="9" t="s">
        <v>44</v>
      </c>
    </row>
    <row r="176" spans="1:5" ht="14.45" x14ac:dyDescent="0.3">
      <c r="A176" s="9" t="s">
        <v>477</v>
      </c>
      <c r="B176" s="15" t="s">
        <v>438</v>
      </c>
      <c r="C176" s="9" t="s">
        <v>10</v>
      </c>
      <c r="D176" s="9">
        <v>48870</v>
      </c>
      <c r="E176" s="9" t="s">
        <v>44</v>
      </c>
    </row>
    <row r="177" spans="1:5" ht="14.45" x14ac:dyDescent="0.3">
      <c r="A177" s="9" t="s">
        <v>477</v>
      </c>
      <c r="B177" s="15" t="s">
        <v>438</v>
      </c>
      <c r="C177" s="9" t="s">
        <v>15</v>
      </c>
      <c r="D177" s="9">
        <v>101840</v>
      </c>
      <c r="E177" s="9" t="s">
        <v>44</v>
      </c>
    </row>
    <row r="178" spans="1:5" ht="14.45" x14ac:dyDescent="0.3">
      <c r="A178" s="9" t="s">
        <v>477</v>
      </c>
      <c r="B178" s="15" t="s">
        <v>438</v>
      </c>
      <c r="C178" s="9" t="s">
        <v>14</v>
      </c>
      <c r="D178" s="9">
        <v>70570</v>
      </c>
      <c r="E178" s="9" t="s">
        <v>44</v>
      </c>
    </row>
    <row r="179" spans="1:5" ht="14.45" x14ac:dyDescent="0.3">
      <c r="A179" s="9" t="s">
        <v>477</v>
      </c>
      <c r="B179" s="15" t="s">
        <v>438</v>
      </c>
      <c r="C179" s="9" t="s">
        <v>13</v>
      </c>
      <c r="D179" s="9">
        <v>17920</v>
      </c>
      <c r="E179" s="9" t="s">
        <v>44</v>
      </c>
    </row>
    <row r="180" spans="1:5" ht="14.45" x14ac:dyDescent="0.3">
      <c r="A180" s="9" t="s">
        <v>477</v>
      </c>
      <c r="B180" s="15" t="s">
        <v>438</v>
      </c>
      <c r="C180" s="9" t="s">
        <v>9</v>
      </c>
      <c r="D180" s="9">
        <v>6380</v>
      </c>
      <c r="E180" s="9" t="s">
        <v>44</v>
      </c>
    </row>
    <row r="181" spans="1:5" ht="14.45" x14ac:dyDescent="0.3">
      <c r="A181" s="9" t="s">
        <v>477</v>
      </c>
      <c r="B181" s="15" t="s">
        <v>438</v>
      </c>
      <c r="C181" s="9" t="s">
        <v>16</v>
      </c>
      <c r="D181" s="9">
        <v>4560</v>
      </c>
      <c r="E181" s="9" t="s">
        <v>44</v>
      </c>
    </row>
    <row r="182" spans="1:5" ht="14.45" x14ac:dyDescent="0.3">
      <c r="A182" s="9" t="s">
        <v>477</v>
      </c>
      <c r="B182" s="15" t="s">
        <v>438</v>
      </c>
      <c r="C182" s="9" t="s">
        <v>284</v>
      </c>
      <c r="D182" s="9">
        <v>8300</v>
      </c>
      <c r="E182" s="9" t="s">
        <v>44</v>
      </c>
    </row>
    <row r="183" spans="1:5" ht="14.45" x14ac:dyDescent="0.3">
      <c r="A183" s="9" t="s">
        <v>477</v>
      </c>
      <c r="B183" s="15" t="s">
        <v>438</v>
      </c>
      <c r="C183" s="9" t="s">
        <v>29</v>
      </c>
      <c r="D183" s="9">
        <v>9840</v>
      </c>
      <c r="E183" s="9" t="s">
        <v>44</v>
      </c>
    </row>
    <row r="184" spans="1:5" ht="14.45" x14ac:dyDescent="0.3">
      <c r="A184" s="9" t="s">
        <v>477</v>
      </c>
      <c r="B184" s="15" t="s">
        <v>438</v>
      </c>
      <c r="C184" s="9" t="s">
        <v>0</v>
      </c>
      <c r="D184" s="9">
        <v>18360</v>
      </c>
      <c r="E184" s="9" t="s">
        <v>45</v>
      </c>
    </row>
    <row r="185" spans="1:5" ht="14.45" x14ac:dyDescent="0.3">
      <c r="A185" s="9" t="s">
        <v>477</v>
      </c>
      <c r="B185" s="15" t="s">
        <v>438</v>
      </c>
      <c r="C185" s="9" t="s">
        <v>10</v>
      </c>
      <c r="D185" s="9">
        <v>21400</v>
      </c>
      <c r="E185" s="9" t="s">
        <v>45</v>
      </c>
    </row>
    <row r="186" spans="1:5" ht="14.45" x14ac:dyDescent="0.3">
      <c r="A186" s="9" t="s">
        <v>477</v>
      </c>
      <c r="B186" s="15" t="s">
        <v>438</v>
      </c>
      <c r="C186" s="9" t="s">
        <v>15</v>
      </c>
      <c r="D186" s="9">
        <v>10000</v>
      </c>
      <c r="E186" s="9" t="s">
        <v>45</v>
      </c>
    </row>
    <row r="187" spans="1:5" ht="14.45" x14ac:dyDescent="0.3">
      <c r="A187" s="9" t="s">
        <v>477</v>
      </c>
      <c r="B187" s="15" t="s">
        <v>438</v>
      </c>
      <c r="C187" s="9" t="s">
        <v>14</v>
      </c>
      <c r="D187" s="9">
        <v>27600</v>
      </c>
      <c r="E187" s="9" t="s">
        <v>45</v>
      </c>
    </row>
    <row r="188" spans="1:5" ht="14.45" x14ac:dyDescent="0.3">
      <c r="A188" s="9" t="s">
        <v>477</v>
      </c>
      <c r="B188" s="15" t="s">
        <v>438</v>
      </c>
      <c r="C188" s="9" t="s">
        <v>9</v>
      </c>
      <c r="D188" s="9">
        <v>18300</v>
      </c>
      <c r="E188" s="9" t="s">
        <v>45</v>
      </c>
    </row>
    <row r="189" spans="1:5" ht="14.45" x14ac:dyDescent="0.3">
      <c r="A189" s="9" t="s">
        <v>477</v>
      </c>
      <c r="B189" s="15" t="s">
        <v>438</v>
      </c>
      <c r="C189" s="9" t="s">
        <v>16</v>
      </c>
      <c r="D189" s="9">
        <v>2400</v>
      </c>
      <c r="E189" s="9" t="s">
        <v>45</v>
      </c>
    </row>
    <row r="190" spans="1:5" ht="14.45" x14ac:dyDescent="0.3">
      <c r="A190" s="9" t="s">
        <v>477</v>
      </c>
      <c r="B190" s="15" t="s">
        <v>438</v>
      </c>
      <c r="C190" s="9" t="s">
        <v>284</v>
      </c>
      <c r="D190" s="9">
        <v>54600</v>
      </c>
      <c r="E190" s="9" t="s">
        <v>45</v>
      </c>
    </row>
    <row r="191" spans="1:5" ht="14.45" x14ac:dyDescent="0.3">
      <c r="A191" s="9" t="s">
        <v>477</v>
      </c>
      <c r="B191" s="15" t="s">
        <v>438</v>
      </c>
      <c r="C191" s="9" t="s">
        <v>29</v>
      </c>
      <c r="D191" s="9">
        <v>5600</v>
      </c>
      <c r="E191" s="9" t="s">
        <v>45</v>
      </c>
    </row>
    <row r="192" spans="1:5" ht="14.45" x14ac:dyDescent="0.3">
      <c r="A192" s="9" t="s">
        <v>508</v>
      </c>
      <c r="B192" s="15" t="s">
        <v>438</v>
      </c>
      <c r="C192" s="9" t="s">
        <v>0</v>
      </c>
      <c r="D192" s="9">
        <v>50890</v>
      </c>
      <c r="E192" s="9" t="s">
        <v>44</v>
      </c>
    </row>
    <row r="193" spans="1:5" ht="14.45" x14ac:dyDescent="0.3">
      <c r="A193" s="9" t="s">
        <v>508</v>
      </c>
      <c r="B193" s="15" t="s">
        <v>438</v>
      </c>
      <c r="C193" s="9" t="s">
        <v>10</v>
      </c>
      <c r="D193" s="9">
        <v>44600</v>
      </c>
      <c r="E193" s="9" t="s">
        <v>44</v>
      </c>
    </row>
    <row r="194" spans="1:5" ht="14.45" x14ac:dyDescent="0.3">
      <c r="A194" s="9" t="s">
        <v>508</v>
      </c>
      <c r="B194" s="15" t="s">
        <v>438</v>
      </c>
      <c r="C194" s="9" t="s">
        <v>13</v>
      </c>
      <c r="D194" s="9">
        <v>15380</v>
      </c>
      <c r="E194" s="9" t="s">
        <v>44</v>
      </c>
    </row>
    <row r="195" spans="1:5" ht="14.45" x14ac:dyDescent="0.3">
      <c r="A195" s="9" t="s">
        <v>508</v>
      </c>
      <c r="B195" s="15" t="s">
        <v>438</v>
      </c>
      <c r="C195" s="9" t="s">
        <v>15</v>
      </c>
      <c r="D195" s="9">
        <v>69430</v>
      </c>
      <c r="E195" s="9" t="s">
        <v>44</v>
      </c>
    </row>
    <row r="196" spans="1:5" ht="14.45" x14ac:dyDescent="0.3">
      <c r="A196" s="9" t="s">
        <v>508</v>
      </c>
      <c r="B196" s="15" t="s">
        <v>438</v>
      </c>
      <c r="C196" s="9" t="s">
        <v>14</v>
      </c>
      <c r="D196" s="9">
        <v>50840</v>
      </c>
      <c r="E196" s="9" t="s">
        <v>44</v>
      </c>
    </row>
    <row r="197" spans="1:5" ht="14.45" x14ac:dyDescent="0.3">
      <c r="A197" s="9" t="s">
        <v>508</v>
      </c>
      <c r="B197" s="15" t="s">
        <v>438</v>
      </c>
      <c r="C197" s="9" t="s">
        <v>9</v>
      </c>
      <c r="D197" s="9">
        <v>7760</v>
      </c>
      <c r="E197" s="9" t="s">
        <v>44</v>
      </c>
    </row>
    <row r="198" spans="1:5" ht="14.45" x14ac:dyDescent="0.3">
      <c r="A198" s="9" t="s">
        <v>508</v>
      </c>
      <c r="B198" s="15" t="s">
        <v>438</v>
      </c>
      <c r="C198" s="9" t="s">
        <v>16</v>
      </c>
      <c r="D198" s="9">
        <v>7780</v>
      </c>
      <c r="E198" s="9" t="s">
        <v>44</v>
      </c>
    </row>
    <row r="199" spans="1:5" ht="14.45" x14ac:dyDescent="0.3">
      <c r="A199" s="9" t="s">
        <v>508</v>
      </c>
      <c r="B199" s="15" t="s">
        <v>438</v>
      </c>
      <c r="C199" s="9" t="s">
        <v>284</v>
      </c>
      <c r="D199" s="9">
        <v>6930</v>
      </c>
      <c r="E199" s="9" t="s">
        <v>44</v>
      </c>
    </row>
    <row r="200" spans="1:5" ht="14.45" x14ac:dyDescent="0.3">
      <c r="A200" s="9" t="s">
        <v>508</v>
      </c>
      <c r="B200" s="15" t="s">
        <v>438</v>
      </c>
      <c r="C200" s="9" t="s">
        <v>29</v>
      </c>
      <c r="D200" s="9">
        <v>16620</v>
      </c>
      <c r="E200" s="9" t="s">
        <v>44</v>
      </c>
    </row>
    <row r="201" spans="1:5" ht="14.45" x14ac:dyDescent="0.3">
      <c r="A201" s="9" t="s">
        <v>508</v>
      </c>
      <c r="B201" s="15" t="s">
        <v>438</v>
      </c>
      <c r="C201" s="9" t="s">
        <v>0</v>
      </c>
      <c r="D201" s="9">
        <v>6680</v>
      </c>
      <c r="E201" s="9" t="s">
        <v>45</v>
      </c>
    </row>
    <row r="202" spans="1:5" ht="14.45" x14ac:dyDescent="0.3">
      <c r="A202" s="9" t="s">
        <v>508</v>
      </c>
      <c r="B202" s="15" t="s">
        <v>438</v>
      </c>
      <c r="C202" s="9" t="s">
        <v>10</v>
      </c>
      <c r="D202" s="9">
        <v>18450</v>
      </c>
      <c r="E202" s="9" t="s">
        <v>45</v>
      </c>
    </row>
    <row r="203" spans="1:5" ht="14.45" x14ac:dyDescent="0.3">
      <c r="A203" s="9" t="s">
        <v>508</v>
      </c>
      <c r="B203" s="15" t="s">
        <v>438</v>
      </c>
      <c r="C203" s="9" t="s">
        <v>15</v>
      </c>
      <c r="D203" s="9">
        <v>19000</v>
      </c>
      <c r="E203" s="9" t="s">
        <v>45</v>
      </c>
    </row>
    <row r="204" spans="1:5" ht="14.45" x14ac:dyDescent="0.3">
      <c r="A204" s="9" t="s">
        <v>508</v>
      </c>
      <c r="B204" s="15" t="s">
        <v>438</v>
      </c>
      <c r="C204" s="9" t="s">
        <v>14</v>
      </c>
      <c r="D204" s="9">
        <v>38500</v>
      </c>
      <c r="E204" s="9" t="s">
        <v>45</v>
      </c>
    </row>
    <row r="205" spans="1:5" ht="14.45" x14ac:dyDescent="0.3">
      <c r="A205" s="9" t="s">
        <v>508</v>
      </c>
      <c r="B205" s="15" t="s">
        <v>438</v>
      </c>
      <c r="C205" s="9" t="s">
        <v>9</v>
      </c>
      <c r="D205" s="9">
        <v>13200</v>
      </c>
      <c r="E205" s="9" t="s">
        <v>45</v>
      </c>
    </row>
    <row r="206" spans="1:5" ht="14.45" x14ac:dyDescent="0.3">
      <c r="A206" s="9" t="s">
        <v>508</v>
      </c>
      <c r="B206" s="15" t="s">
        <v>438</v>
      </c>
      <c r="C206" s="9" t="s">
        <v>16</v>
      </c>
      <c r="D206" s="9">
        <v>1550</v>
      </c>
      <c r="E206" s="9" t="s">
        <v>45</v>
      </c>
    </row>
    <row r="207" spans="1:5" ht="14.45" x14ac:dyDescent="0.3">
      <c r="A207" s="9" t="s">
        <v>508</v>
      </c>
      <c r="B207" s="15" t="s">
        <v>438</v>
      </c>
      <c r="C207" s="9" t="s">
        <v>284</v>
      </c>
      <c r="D207" s="9">
        <v>38700</v>
      </c>
      <c r="E207" s="9" t="s">
        <v>45</v>
      </c>
    </row>
    <row r="208" spans="1:5" ht="14.45" x14ac:dyDescent="0.3">
      <c r="A208" s="9" t="s">
        <v>508</v>
      </c>
      <c r="B208" s="15" t="s">
        <v>438</v>
      </c>
      <c r="C208" s="9" t="s">
        <v>29</v>
      </c>
      <c r="D208" s="9">
        <v>5200</v>
      </c>
      <c r="E208" s="9" t="s">
        <v>45</v>
      </c>
    </row>
    <row r="209" spans="1:6" ht="14.45" x14ac:dyDescent="0.3">
      <c r="A209" s="9" t="s">
        <v>534</v>
      </c>
      <c r="B209" s="15" t="s">
        <v>533</v>
      </c>
      <c r="C209" s="9" t="s">
        <v>0</v>
      </c>
      <c r="D209" s="9">
        <v>39130</v>
      </c>
      <c r="E209" s="9" t="s">
        <v>44</v>
      </c>
    </row>
    <row r="210" spans="1:6" ht="14.45" x14ac:dyDescent="0.3">
      <c r="A210" s="9" t="s">
        <v>534</v>
      </c>
      <c r="B210" s="15" t="s">
        <v>533</v>
      </c>
      <c r="C210" s="9" t="s">
        <v>10</v>
      </c>
      <c r="D210" s="9">
        <v>32350</v>
      </c>
      <c r="E210" s="9" t="s">
        <v>44</v>
      </c>
    </row>
    <row r="211" spans="1:6" ht="14.45" x14ac:dyDescent="0.3">
      <c r="A211" s="9" t="s">
        <v>534</v>
      </c>
      <c r="B211" s="15" t="s">
        <v>533</v>
      </c>
      <c r="C211" s="9" t="s">
        <v>15</v>
      </c>
      <c r="D211" s="9">
        <v>51200</v>
      </c>
      <c r="E211" s="9" t="s">
        <v>44</v>
      </c>
    </row>
    <row r="212" spans="1:6" ht="14.45" x14ac:dyDescent="0.3">
      <c r="A212" s="9" t="s">
        <v>534</v>
      </c>
      <c r="B212" s="15" t="s">
        <v>533</v>
      </c>
      <c r="C212" s="9" t="s">
        <v>14</v>
      </c>
      <c r="D212" s="9">
        <v>60620</v>
      </c>
      <c r="E212" s="9" t="s">
        <v>44</v>
      </c>
    </row>
    <row r="213" spans="1:6" ht="14.45" x14ac:dyDescent="0.3">
      <c r="A213" s="9" t="s">
        <v>534</v>
      </c>
      <c r="B213" s="15" t="s">
        <v>533</v>
      </c>
      <c r="C213" s="9" t="s">
        <v>13</v>
      </c>
      <c r="D213" s="9">
        <v>9280</v>
      </c>
      <c r="E213" s="9" t="s">
        <v>44</v>
      </c>
    </row>
    <row r="214" spans="1:6" ht="14.45" x14ac:dyDescent="0.3">
      <c r="A214" s="9" t="s">
        <v>534</v>
      </c>
      <c r="B214" s="15" t="s">
        <v>533</v>
      </c>
      <c r="C214" s="9" t="s">
        <v>9</v>
      </c>
      <c r="D214" s="9">
        <v>7080</v>
      </c>
      <c r="E214" s="9" t="s">
        <v>44</v>
      </c>
    </row>
    <row r="215" spans="1:6" ht="14.45" x14ac:dyDescent="0.3">
      <c r="A215" s="9" t="s">
        <v>534</v>
      </c>
      <c r="B215" s="15" t="s">
        <v>533</v>
      </c>
      <c r="C215" s="9" t="s">
        <v>16</v>
      </c>
      <c r="D215" s="9">
        <v>5540</v>
      </c>
      <c r="E215" s="9" t="s">
        <v>44</v>
      </c>
    </row>
    <row r="216" spans="1:6" ht="14.45" x14ac:dyDescent="0.3">
      <c r="A216" s="9" t="s">
        <v>534</v>
      </c>
      <c r="B216" s="15" t="s">
        <v>533</v>
      </c>
      <c r="C216" s="9" t="s">
        <v>284</v>
      </c>
      <c r="D216" s="9">
        <v>4820</v>
      </c>
      <c r="E216" s="9" t="s">
        <v>44</v>
      </c>
    </row>
    <row r="217" spans="1:6" ht="14.45" x14ac:dyDescent="0.3">
      <c r="A217" s="9" t="s">
        <v>534</v>
      </c>
      <c r="B217" s="15" t="s">
        <v>533</v>
      </c>
      <c r="C217" s="9" t="s">
        <v>29</v>
      </c>
      <c r="D217" s="9">
        <v>11140</v>
      </c>
      <c r="E217" s="9" t="s">
        <v>44</v>
      </c>
    </row>
    <row r="218" spans="1:6" ht="14.45" x14ac:dyDescent="0.3">
      <c r="A218" s="9" t="s">
        <v>534</v>
      </c>
      <c r="B218" s="15" t="s">
        <v>533</v>
      </c>
      <c r="C218" s="9" t="s">
        <v>0</v>
      </c>
      <c r="D218" s="9">
        <v>20230</v>
      </c>
      <c r="E218" s="9" t="s">
        <v>45</v>
      </c>
    </row>
    <row r="219" spans="1:6" ht="14.45" x14ac:dyDescent="0.3">
      <c r="A219" s="9" t="s">
        <v>534</v>
      </c>
      <c r="B219" s="15" t="s">
        <v>533</v>
      </c>
      <c r="C219" s="9" t="s">
        <v>10</v>
      </c>
      <c r="D219" s="9">
        <v>17500</v>
      </c>
      <c r="E219" s="9" t="s">
        <v>45</v>
      </c>
    </row>
    <row r="220" spans="1:6" ht="14.45" x14ac:dyDescent="0.3">
      <c r="A220" s="9" t="s">
        <v>534</v>
      </c>
      <c r="B220" s="15" t="s">
        <v>533</v>
      </c>
      <c r="C220" s="9" t="s">
        <v>14</v>
      </c>
      <c r="D220" s="9">
        <v>32400</v>
      </c>
      <c r="E220" s="9" t="s">
        <v>45</v>
      </c>
    </row>
    <row r="221" spans="1:6" ht="14.45" x14ac:dyDescent="0.3">
      <c r="A221" s="9" t="s">
        <v>534</v>
      </c>
      <c r="B221" s="15" t="s">
        <v>533</v>
      </c>
      <c r="C221" s="9" t="s">
        <v>9</v>
      </c>
      <c r="D221">
        <v>12700</v>
      </c>
      <c r="E221" s="9" t="s">
        <v>45</v>
      </c>
    </row>
    <row r="222" spans="1:6" ht="14.45" x14ac:dyDescent="0.3">
      <c r="A222" s="9" t="s">
        <v>534</v>
      </c>
      <c r="B222" s="15" t="s">
        <v>533</v>
      </c>
      <c r="C222" s="9" t="s">
        <v>16</v>
      </c>
      <c r="D222" s="9">
        <v>2250</v>
      </c>
      <c r="E222" s="9" t="s">
        <v>45</v>
      </c>
      <c r="F222" s="92"/>
    </row>
    <row r="223" spans="1:6" ht="14.45" x14ac:dyDescent="0.3">
      <c r="A223" s="9" t="s">
        <v>534</v>
      </c>
      <c r="B223" s="15" t="s">
        <v>533</v>
      </c>
      <c r="C223" s="9" t="s">
        <v>284</v>
      </c>
      <c r="D223" s="9">
        <v>32500</v>
      </c>
      <c r="E223" s="9" t="s">
        <v>45</v>
      </c>
      <c r="F223" s="93"/>
    </row>
    <row r="224" spans="1:6" ht="14.45" x14ac:dyDescent="0.3">
      <c r="A224" s="9" t="s">
        <v>534</v>
      </c>
      <c r="B224" s="15" t="s">
        <v>533</v>
      </c>
      <c r="C224" s="9" t="s">
        <v>29</v>
      </c>
      <c r="D224" s="9">
        <v>4900</v>
      </c>
      <c r="E224" s="9" t="s">
        <v>45</v>
      </c>
    </row>
    <row r="225" spans="1:5" ht="14.45" x14ac:dyDescent="0.3">
      <c r="A225" s="9" t="s">
        <v>569</v>
      </c>
      <c r="B225" s="15" t="s">
        <v>533</v>
      </c>
      <c r="C225" s="9" t="s">
        <v>0</v>
      </c>
      <c r="D225" s="9">
        <v>56990</v>
      </c>
      <c r="E225" s="9" t="s">
        <v>44</v>
      </c>
    </row>
    <row r="226" spans="1:5" ht="14.45" x14ac:dyDescent="0.3">
      <c r="A226" s="9" t="s">
        <v>569</v>
      </c>
      <c r="B226" s="15" t="s">
        <v>533</v>
      </c>
      <c r="C226" s="9" t="s">
        <v>10</v>
      </c>
      <c r="D226" s="9">
        <v>35270</v>
      </c>
      <c r="E226" s="9" t="s">
        <v>44</v>
      </c>
    </row>
    <row r="227" spans="1:5" ht="14.45" x14ac:dyDescent="0.3">
      <c r="A227" s="9" t="s">
        <v>569</v>
      </c>
      <c r="B227" s="15" t="s">
        <v>533</v>
      </c>
      <c r="C227" s="9" t="s">
        <v>15</v>
      </c>
      <c r="D227" s="9">
        <v>62830</v>
      </c>
      <c r="E227" s="9" t="s">
        <v>44</v>
      </c>
    </row>
    <row r="228" spans="1:5" ht="14.45" x14ac:dyDescent="0.3">
      <c r="A228" s="9" t="s">
        <v>569</v>
      </c>
      <c r="B228" s="15" t="s">
        <v>533</v>
      </c>
      <c r="C228" s="9" t="s">
        <v>14</v>
      </c>
      <c r="D228" s="9">
        <v>38190</v>
      </c>
      <c r="E228" s="9" t="s">
        <v>44</v>
      </c>
    </row>
    <row r="229" spans="1:5" ht="14.45" x14ac:dyDescent="0.3">
      <c r="A229" s="9" t="s">
        <v>569</v>
      </c>
      <c r="B229" s="15" t="s">
        <v>533</v>
      </c>
      <c r="C229" s="9" t="s">
        <v>13</v>
      </c>
      <c r="D229" s="9">
        <v>11420</v>
      </c>
      <c r="E229" s="9" t="s">
        <v>44</v>
      </c>
    </row>
    <row r="230" spans="1:5" ht="14.45" x14ac:dyDescent="0.3">
      <c r="A230" s="9" t="s">
        <v>569</v>
      </c>
      <c r="B230" s="15" t="s">
        <v>533</v>
      </c>
      <c r="C230" s="9" t="s">
        <v>9</v>
      </c>
      <c r="D230" s="9">
        <v>7470</v>
      </c>
      <c r="E230" s="9" t="s">
        <v>44</v>
      </c>
    </row>
    <row r="231" spans="1:5" ht="14.45" x14ac:dyDescent="0.3">
      <c r="A231" s="9" t="s">
        <v>569</v>
      </c>
      <c r="B231" s="15" t="s">
        <v>533</v>
      </c>
      <c r="C231" s="9" t="s">
        <v>16</v>
      </c>
      <c r="D231" s="9">
        <v>9400</v>
      </c>
      <c r="E231" s="9" t="s">
        <v>44</v>
      </c>
    </row>
    <row r="232" spans="1:5" ht="14.45" x14ac:dyDescent="0.3">
      <c r="A232" s="9" t="s">
        <v>569</v>
      </c>
      <c r="B232" s="15" t="s">
        <v>533</v>
      </c>
      <c r="C232" s="9" t="s">
        <v>284</v>
      </c>
      <c r="D232" s="9">
        <v>3470</v>
      </c>
      <c r="E232" s="9" t="s">
        <v>44</v>
      </c>
    </row>
    <row r="233" spans="1:5" ht="14.45" x14ac:dyDescent="0.3">
      <c r="A233" s="9" t="s">
        <v>569</v>
      </c>
      <c r="B233" s="15" t="s">
        <v>533</v>
      </c>
      <c r="C233" s="9" t="s">
        <v>29</v>
      </c>
      <c r="D233" s="9">
        <v>26250</v>
      </c>
      <c r="E233" s="9" t="s">
        <v>44</v>
      </c>
    </row>
    <row r="234" spans="1:5" ht="14.45" x14ac:dyDescent="0.3">
      <c r="A234" s="9" t="s">
        <v>569</v>
      </c>
      <c r="B234" s="15" t="s">
        <v>533</v>
      </c>
      <c r="C234" s="9" t="s">
        <v>0</v>
      </c>
      <c r="D234" s="9">
        <v>30300</v>
      </c>
      <c r="E234" s="9" t="s">
        <v>45</v>
      </c>
    </row>
    <row r="235" spans="1:5" ht="14.45" x14ac:dyDescent="0.3">
      <c r="A235" s="9" t="s">
        <v>569</v>
      </c>
      <c r="B235" s="15" t="s">
        <v>533</v>
      </c>
      <c r="C235" s="9" t="s">
        <v>10</v>
      </c>
      <c r="D235" s="9">
        <v>24130</v>
      </c>
      <c r="E235" s="9" t="s">
        <v>45</v>
      </c>
    </row>
    <row r="236" spans="1:5" ht="14.45" x14ac:dyDescent="0.3">
      <c r="A236" s="9" t="s">
        <v>569</v>
      </c>
      <c r="B236" s="15" t="s">
        <v>533</v>
      </c>
      <c r="C236" s="9" t="s">
        <v>15</v>
      </c>
      <c r="D236" s="9">
        <v>18900</v>
      </c>
      <c r="E236" s="9" t="s">
        <v>45</v>
      </c>
    </row>
    <row r="237" spans="1:5" ht="14.45" x14ac:dyDescent="0.3">
      <c r="A237" s="9" t="s">
        <v>569</v>
      </c>
      <c r="B237" s="15" t="s">
        <v>533</v>
      </c>
      <c r="C237" s="9" t="s">
        <v>14</v>
      </c>
      <c r="D237" s="9">
        <v>19200</v>
      </c>
      <c r="E237" s="9" t="s">
        <v>45</v>
      </c>
    </row>
    <row r="238" spans="1:5" ht="14.45" x14ac:dyDescent="0.3">
      <c r="A238" s="9" t="s">
        <v>569</v>
      </c>
      <c r="B238" s="15" t="s">
        <v>533</v>
      </c>
      <c r="C238" s="9" t="s">
        <v>9</v>
      </c>
      <c r="D238">
        <v>12400</v>
      </c>
      <c r="E238" s="9" t="s">
        <v>45</v>
      </c>
    </row>
    <row r="239" spans="1:5" ht="14.45" x14ac:dyDescent="0.3">
      <c r="A239" s="9" t="s">
        <v>569</v>
      </c>
      <c r="B239" s="15" t="s">
        <v>533</v>
      </c>
      <c r="C239" s="9" t="s">
        <v>16</v>
      </c>
      <c r="D239" s="9">
        <v>1750</v>
      </c>
      <c r="E239" s="9" t="s">
        <v>45</v>
      </c>
    </row>
    <row r="240" spans="1:5" ht="14.45" x14ac:dyDescent="0.3">
      <c r="A240" s="9" t="s">
        <v>569</v>
      </c>
      <c r="B240" s="15" t="s">
        <v>533</v>
      </c>
      <c r="C240" s="9" t="s">
        <v>284</v>
      </c>
      <c r="D240" s="9">
        <v>23600</v>
      </c>
      <c r="E240" s="9" t="s">
        <v>45</v>
      </c>
    </row>
    <row r="241" spans="1:5" ht="14.45" x14ac:dyDescent="0.3">
      <c r="A241" s="9" t="s">
        <v>569</v>
      </c>
      <c r="B241" s="15" t="s">
        <v>533</v>
      </c>
      <c r="C241" s="9" t="s">
        <v>29</v>
      </c>
      <c r="D241" s="9">
        <v>4700</v>
      </c>
      <c r="E241" s="9" t="s">
        <v>45</v>
      </c>
    </row>
    <row r="242" spans="1:5" ht="14.45" x14ac:dyDescent="0.3">
      <c r="A242" s="9" t="s">
        <v>610</v>
      </c>
      <c r="B242" s="15" t="s">
        <v>533</v>
      </c>
      <c r="C242" s="9" t="s">
        <v>0</v>
      </c>
      <c r="D242" s="9">
        <v>59810</v>
      </c>
      <c r="E242" s="9" t="s">
        <v>44</v>
      </c>
    </row>
    <row r="243" spans="1:5" ht="14.45" x14ac:dyDescent="0.3">
      <c r="A243" s="9" t="s">
        <v>610</v>
      </c>
      <c r="B243" s="15" t="s">
        <v>533</v>
      </c>
      <c r="C243" s="9" t="s">
        <v>10</v>
      </c>
      <c r="D243" s="9">
        <v>41730</v>
      </c>
      <c r="E243" s="9" t="s">
        <v>44</v>
      </c>
    </row>
    <row r="244" spans="1:5" ht="14.45" x14ac:dyDescent="0.3">
      <c r="A244" s="9" t="s">
        <v>610</v>
      </c>
      <c r="B244" s="15" t="s">
        <v>533</v>
      </c>
      <c r="C244" s="9" t="s">
        <v>15</v>
      </c>
      <c r="D244" s="9">
        <v>60770</v>
      </c>
      <c r="E244" s="9" t="s">
        <v>44</v>
      </c>
    </row>
    <row r="245" spans="1:5" ht="14.45" x14ac:dyDescent="0.3">
      <c r="A245" s="9" t="s">
        <v>610</v>
      </c>
      <c r="B245" s="15" t="s">
        <v>533</v>
      </c>
      <c r="C245" s="9" t="s">
        <v>14</v>
      </c>
      <c r="D245" s="9">
        <v>52980</v>
      </c>
      <c r="E245" s="9" t="s">
        <v>44</v>
      </c>
    </row>
    <row r="246" spans="1:5" ht="14.45" x14ac:dyDescent="0.3">
      <c r="A246" s="9" t="s">
        <v>610</v>
      </c>
      <c r="B246" s="15" t="s">
        <v>533</v>
      </c>
      <c r="C246" s="9" t="s">
        <v>13</v>
      </c>
      <c r="D246" s="9">
        <v>11730</v>
      </c>
      <c r="E246" s="9" t="s">
        <v>44</v>
      </c>
    </row>
    <row r="247" spans="1:5" ht="14.45" x14ac:dyDescent="0.3">
      <c r="A247" s="9" t="s">
        <v>610</v>
      </c>
      <c r="B247" s="15" t="s">
        <v>533</v>
      </c>
      <c r="C247" s="9" t="s">
        <v>9</v>
      </c>
      <c r="D247" s="9">
        <v>16730</v>
      </c>
      <c r="E247" s="9" t="s">
        <v>44</v>
      </c>
    </row>
    <row r="248" spans="1:5" ht="14.45" x14ac:dyDescent="0.3">
      <c r="A248" s="9" t="s">
        <v>610</v>
      </c>
      <c r="B248" s="15" t="s">
        <v>533</v>
      </c>
      <c r="C248" s="9" t="s">
        <v>16</v>
      </c>
      <c r="D248" s="9">
        <v>8070</v>
      </c>
      <c r="E248" s="9" t="s">
        <v>44</v>
      </c>
    </row>
    <row r="249" spans="1:5" ht="14.45" x14ac:dyDescent="0.3">
      <c r="A249" s="9" t="s">
        <v>610</v>
      </c>
      <c r="B249" s="15" t="s">
        <v>533</v>
      </c>
      <c r="C249" s="9" t="s">
        <v>284</v>
      </c>
      <c r="D249" s="9">
        <v>5660</v>
      </c>
      <c r="E249" s="9" t="s">
        <v>44</v>
      </c>
    </row>
    <row r="250" spans="1:5" ht="14.45" x14ac:dyDescent="0.3">
      <c r="A250" s="9" t="s">
        <v>610</v>
      </c>
      <c r="B250" s="15" t="s">
        <v>533</v>
      </c>
      <c r="C250" s="9" t="s">
        <v>29</v>
      </c>
      <c r="D250" s="9">
        <v>19560</v>
      </c>
      <c r="E250" s="9" t="s">
        <v>44</v>
      </c>
    </row>
    <row r="251" spans="1:5" ht="14.45" x14ac:dyDescent="0.3">
      <c r="A251" s="9" t="s">
        <v>610</v>
      </c>
      <c r="B251" s="15" t="s">
        <v>533</v>
      </c>
      <c r="C251" s="9" t="s">
        <v>0</v>
      </c>
      <c r="D251" s="9">
        <v>26260</v>
      </c>
      <c r="E251" s="9" t="s">
        <v>45</v>
      </c>
    </row>
    <row r="252" spans="1:5" ht="14.45" x14ac:dyDescent="0.3">
      <c r="A252" s="9" t="s">
        <v>610</v>
      </c>
      <c r="B252" s="15" t="s">
        <v>533</v>
      </c>
      <c r="C252" s="9" t="s">
        <v>10</v>
      </c>
      <c r="D252" s="9">
        <v>28700</v>
      </c>
      <c r="E252" s="9" t="s">
        <v>45</v>
      </c>
    </row>
    <row r="253" spans="1:5" ht="14.45" x14ac:dyDescent="0.3">
      <c r="A253" s="9" t="s">
        <v>610</v>
      </c>
      <c r="B253" s="15" t="s">
        <v>533</v>
      </c>
      <c r="C253" s="9" t="s">
        <v>15</v>
      </c>
      <c r="D253" s="9">
        <v>10150</v>
      </c>
      <c r="E253" s="9" t="s">
        <v>45</v>
      </c>
    </row>
    <row r="254" spans="1:5" ht="14.45" x14ac:dyDescent="0.3">
      <c r="A254" s="9" t="s">
        <v>610</v>
      </c>
      <c r="B254" s="15" t="s">
        <v>533</v>
      </c>
      <c r="C254" s="9" t="s">
        <v>14</v>
      </c>
      <c r="D254" s="9">
        <v>21300</v>
      </c>
      <c r="E254" s="9" t="s">
        <v>45</v>
      </c>
    </row>
    <row r="255" spans="1:5" ht="14.45" x14ac:dyDescent="0.3">
      <c r="A255" s="9" t="s">
        <v>610</v>
      </c>
      <c r="B255" s="15" t="s">
        <v>533</v>
      </c>
      <c r="C255" s="9" t="s">
        <v>9</v>
      </c>
      <c r="D255">
        <v>18230</v>
      </c>
      <c r="E255" s="9" t="s">
        <v>45</v>
      </c>
    </row>
    <row r="256" spans="1:5" ht="14.45" x14ac:dyDescent="0.3">
      <c r="A256" s="9" t="s">
        <v>610</v>
      </c>
      <c r="B256" s="15" t="s">
        <v>533</v>
      </c>
      <c r="C256" s="9" t="s">
        <v>16</v>
      </c>
      <c r="D256" s="9">
        <v>3380</v>
      </c>
      <c r="E256" s="9" t="s">
        <v>45</v>
      </c>
    </row>
    <row r="257" spans="1:5" ht="14.45" x14ac:dyDescent="0.3">
      <c r="A257" s="9" t="s">
        <v>610</v>
      </c>
      <c r="B257" s="15" t="s">
        <v>533</v>
      </c>
      <c r="C257" s="9" t="s">
        <v>284</v>
      </c>
      <c r="D257" s="9">
        <v>20430</v>
      </c>
      <c r="E257" s="9" t="s">
        <v>45</v>
      </c>
    </row>
    <row r="258" spans="1:5" ht="14.45" x14ac:dyDescent="0.3">
      <c r="A258" s="9" t="s">
        <v>610</v>
      </c>
      <c r="B258" s="15" t="s">
        <v>533</v>
      </c>
      <c r="C258" s="9" t="s">
        <v>29</v>
      </c>
      <c r="D258" s="9">
        <v>7000</v>
      </c>
      <c r="E258" s="9" t="s">
        <v>45</v>
      </c>
    </row>
    <row r="259" spans="1:5" ht="14.45" x14ac:dyDescent="0.3">
      <c r="A259" s="9" t="s">
        <v>632</v>
      </c>
      <c r="B259" s="15" t="s">
        <v>631</v>
      </c>
      <c r="C259" s="9" t="s">
        <v>0</v>
      </c>
      <c r="D259" s="9">
        <v>30450</v>
      </c>
      <c r="E259" s="9" t="s">
        <v>44</v>
      </c>
    </row>
    <row r="260" spans="1:5" ht="14.45" x14ac:dyDescent="0.3">
      <c r="A260" s="9" t="s">
        <v>632</v>
      </c>
      <c r="B260" s="15" t="s">
        <v>631</v>
      </c>
      <c r="C260" s="9" t="s">
        <v>10</v>
      </c>
      <c r="D260" s="9">
        <v>16480</v>
      </c>
      <c r="E260" s="9" t="s">
        <v>44</v>
      </c>
    </row>
    <row r="261" spans="1:5" ht="14.45" x14ac:dyDescent="0.3">
      <c r="A261" s="9" t="s">
        <v>632</v>
      </c>
      <c r="B261" s="15" t="s">
        <v>631</v>
      </c>
      <c r="C261" s="9" t="s">
        <v>15</v>
      </c>
      <c r="D261" s="9">
        <v>28430</v>
      </c>
      <c r="E261" s="9" t="s">
        <v>44</v>
      </c>
    </row>
    <row r="262" spans="1:5" ht="14.45" x14ac:dyDescent="0.3">
      <c r="A262" s="9" t="s">
        <v>632</v>
      </c>
      <c r="B262" s="15" t="s">
        <v>631</v>
      </c>
      <c r="C262" s="9" t="s">
        <v>14</v>
      </c>
      <c r="D262" s="9">
        <v>32280</v>
      </c>
      <c r="E262" s="9" t="s">
        <v>44</v>
      </c>
    </row>
    <row r="263" spans="1:5" ht="14.45" x14ac:dyDescent="0.3">
      <c r="A263" s="9" t="s">
        <v>632</v>
      </c>
      <c r="B263" s="15" t="s">
        <v>631</v>
      </c>
      <c r="C263" s="9" t="s">
        <v>13</v>
      </c>
      <c r="D263" s="9">
        <v>6210</v>
      </c>
      <c r="E263" s="9" t="s">
        <v>44</v>
      </c>
    </row>
    <row r="264" spans="1:5" ht="14.45" x14ac:dyDescent="0.3">
      <c r="A264" s="9" t="s">
        <v>632</v>
      </c>
      <c r="B264" s="15" t="s">
        <v>631</v>
      </c>
      <c r="C264" s="9" t="s">
        <v>9</v>
      </c>
      <c r="D264" s="9">
        <v>12410</v>
      </c>
      <c r="E264" s="9" t="s">
        <v>44</v>
      </c>
    </row>
    <row r="265" spans="1:5" ht="14.45" x14ac:dyDescent="0.3">
      <c r="A265" s="9" t="s">
        <v>632</v>
      </c>
      <c r="B265" s="15" t="s">
        <v>631</v>
      </c>
      <c r="C265" s="9" t="s">
        <v>16</v>
      </c>
      <c r="D265" s="9">
        <v>4720</v>
      </c>
      <c r="E265" s="9" t="s">
        <v>44</v>
      </c>
    </row>
    <row r="266" spans="1:5" ht="14.45" x14ac:dyDescent="0.3">
      <c r="A266" s="9" t="s">
        <v>632</v>
      </c>
      <c r="B266" s="15" t="s">
        <v>631</v>
      </c>
      <c r="C266" s="9" t="s">
        <v>284</v>
      </c>
      <c r="D266" s="9">
        <v>410</v>
      </c>
      <c r="E266" s="9" t="s">
        <v>44</v>
      </c>
    </row>
    <row r="267" spans="1:5" ht="14.45" x14ac:dyDescent="0.3">
      <c r="A267" s="9" t="s">
        <v>632</v>
      </c>
      <c r="B267" s="15" t="s">
        <v>631</v>
      </c>
      <c r="C267" s="9" t="s">
        <v>630</v>
      </c>
      <c r="D267" s="9">
        <v>790</v>
      </c>
      <c r="E267" s="9" t="s">
        <v>44</v>
      </c>
    </row>
    <row r="268" spans="1:5" ht="14.45" x14ac:dyDescent="0.3">
      <c r="A268" s="9" t="s">
        <v>632</v>
      </c>
      <c r="B268" s="15" t="s">
        <v>631</v>
      </c>
      <c r="C268" s="9" t="s">
        <v>29</v>
      </c>
      <c r="D268" s="9">
        <v>5830</v>
      </c>
      <c r="E268" s="9" t="s">
        <v>44</v>
      </c>
    </row>
    <row r="269" spans="1:5" ht="14.45" x14ac:dyDescent="0.3">
      <c r="A269" s="9" t="s">
        <v>632</v>
      </c>
      <c r="B269" s="15" t="s">
        <v>631</v>
      </c>
      <c r="C269" s="9" t="s">
        <v>0</v>
      </c>
      <c r="D269" s="9">
        <v>27130</v>
      </c>
      <c r="E269" s="9" t="s">
        <v>45</v>
      </c>
    </row>
    <row r="270" spans="1:5" ht="14.45" x14ac:dyDescent="0.3">
      <c r="A270" s="9" t="s">
        <v>632</v>
      </c>
      <c r="B270" s="15" t="s">
        <v>631</v>
      </c>
      <c r="C270" s="9" t="s">
        <v>10</v>
      </c>
      <c r="D270" s="9">
        <v>24500</v>
      </c>
      <c r="E270" s="9" t="s">
        <v>45</v>
      </c>
    </row>
    <row r="271" spans="1:5" ht="14.45" x14ac:dyDescent="0.3">
      <c r="A271" s="9" t="s">
        <v>632</v>
      </c>
      <c r="B271" s="15" t="s">
        <v>631</v>
      </c>
      <c r="C271" s="9" t="s">
        <v>15</v>
      </c>
      <c r="D271" s="9">
        <v>7000</v>
      </c>
      <c r="E271" s="9" t="s">
        <v>45</v>
      </c>
    </row>
    <row r="272" spans="1:5" ht="14.45" x14ac:dyDescent="0.3">
      <c r="A272" s="9" t="s">
        <v>632</v>
      </c>
      <c r="B272" s="15" t="s">
        <v>631</v>
      </c>
      <c r="C272" s="9" t="s">
        <v>14</v>
      </c>
      <c r="D272" s="9">
        <v>20700</v>
      </c>
      <c r="E272" s="9" t="s">
        <v>45</v>
      </c>
    </row>
    <row r="273" spans="1:5" ht="14.45" x14ac:dyDescent="0.3">
      <c r="A273" s="9" t="s">
        <v>632</v>
      </c>
      <c r="B273" s="15" t="s">
        <v>631</v>
      </c>
      <c r="C273" s="9" t="s">
        <v>9</v>
      </c>
      <c r="D273" s="9">
        <v>15150</v>
      </c>
      <c r="E273" s="9" t="s">
        <v>45</v>
      </c>
    </row>
    <row r="274" spans="1:5" ht="14.45" x14ac:dyDescent="0.3">
      <c r="A274" s="9" t="s">
        <v>632</v>
      </c>
      <c r="B274" s="15" t="s">
        <v>631</v>
      </c>
      <c r="C274" s="9" t="s">
        <v>16</v>
      </c>
      <c r="D274" s="9">
        <v>2450</v>
      </c>
      <c r="E274" s="9" t="s">
        <v>45</v>
      </c>
    </row>
    <row r="275" spans="1:5" ht="14.45" x14ac:dyDescent="0.3">
      <c r="A275" s="9" t="s">
        <v>632</v>
      </c>
      <c r="B275" s="15" t="s">
        <v>631</v>
      </c>
      <c r="C275" s="9" t="s">
        <v>284</v>
      </c>
      <c r="D275" s="9">
        <v>11200</v>
      </c>
      <c r="E275" s="9" t="s">
        <v>45</v>
      </c>
    </row>
    <row r="276" spans="1:5" ht="14.45" x14ac:dyDescent="0.3">
      <c r="A276" s="9" t="s">
        <v>632</v>
      </c>
      <c r="B276" s="15" t="s">
        <v>631</v>
      </c>
      <c r="C276" s="9" t="s">
        <v>630</v>
      </c>
      <c r="D276" s="9">
        <v>6200</v>
      </c>
      <c r="E276" s="9" t="s">
        <v>45</v>
      </c>
    </row>
    <row r="277" spans="1:5" ht="14.45" x14ac:dyDescent="0.3">
      <c r="A277" s="9" t="s">
        <v>632</v>
      </c>
      <c r="B277" s="15" t="s">
        <v>631</v>
      </c>
      <c r="C277" s="9" t="s">
        <v>29</v>
      </c>
      <c r="D277" s="9">
        <v>2700</v>
      </c>
      <c r="E277" s="9" t="s">
        <v>45</v>
      </c>
    </row>
    <row r="278" spans="1:5" ht="14.45" x14ac:dyDescent="0.3">
      <c r="A278" s="9" t="s">
        <v>793</v>
      </c>
      <c r="B278" s="15" t="s">
        <v>631</v>
      </c>
      <c r="C278" s="9" t="s">
        <v>0</v>
      </c>
      <c r="D278" s="9">
        <v>41050</v>
      </c>
      <c r="E278" s="9" t="s">
        <v>44</v>
      </c>
    </row>
    <row r="279" spans="1:5" ht="14.45" x14ac:dyDescent="0.3">
      <c r="A279" s="9" t="s">
        <v>793</v>
      </c>
      <c r="B279" s="15" t="s">
        <v>631</v>
      </c>
      <c r="C279" s="9" t="s">
        <v>10</v>
      </c>
      <c r="D279" s="9">
        <v>34240</v>
      </c>
      <c r="E279" s="9" t="s">
        <v>44</v>
      </c>
    </row>
    <row r="280" spans="1:5" ht="14.45" x14ac:dyDescent="0.3">
      <c r="A280" s="9" t="s">
        <v>793</v>
      </c>
      <c r="B280" s="15" t="s">
        <v>631</v>
      </c>
      <c r="C280" s="9" t="s">
        <v>15</v>
      </c>
      <c r="D280" s="9">
        <v>45680</v>
      </c>
      <c r="E280" s="9" t="s">
        <v>44</v>
      </c>
    </row>
    <row r="281" spans="1:5" ht="14.45" x14ac:dyDescent="0.3">
      <c r="A281" s="9" t="s">
        <v>793</v>
      </c>
      <c r="B281" s="15" t="s">
        <v>631</v>
      </c>
      <c r="C281" s="9" t="s">
        <v>14</v>
      </c>
      <c r="D281" s="9">
        <v>37370</v>
      </c>
      <c r="E281" s="9" t="s">
        <v>44</v>
      </c>
    </row>
    <row r="282" spans="1:5" ht="14.45" x14ac:dyDescent="0.3">
      <c r="A282" s="9" t="s">
        <v>793</v>
      </c>
      <c r="B282" s="15" t="s">
        <v>631</v>
      </c>
      <c r="C282" s="9" t="s">
        <v>13</v>
      </c>
      <c r="D282" s="9">
        <v>7850</v>
      </c>
      <c r="E282" s="9" t="s">
        <v>44</v>
      </c>
    </row>
    <row r="283" spans="1:5" ht="14.45" x14ac:dyDescent="0.3">
      <c r="A283" s="9" t="s">
        <v>793</v>
      </c>
      <c r="B283" s="15" t="s">
        <v>631</v>
      </c>
      <c r="C283" s="9" t="s">
        <v>9</v>
      </c>
      <c r="D283" s="9">
        <v>11560</v>
      </c>
      <c r="E283" s="9" t="s">
        <v>44</v>
      </c>
    </row>
    <row r="284" spans="1:5" ht="14.45" x14ac:dyDescent="0.3">
      <c r="A284" s="9" t="s">
        <v>793</v>
      </c>
      <c r="B284" s="15" t="s">
        <v>631</v>
      </c>
      <c r="C284" s="9" t="s">
        <v>16</v>
      </c>
      <c r="D284" s="9">
        <v>5720</v>
      </c>
      <c r="E284" s="9" t="s">
        <v>44</v>
      </c>
    </row>
    <row r="285" spans="1:5" ht="14.45" x14ac:dyDescent="0.3">
      <c r="A285" s="9" t="s">
        <v>793</v>
      </c>
      <c r="B285" s="15" t="s">
        <v>631</v>
      </c>
      <c r="C285" s="9" t="s">
        <v>284</v>
      </c>
      <c r="D285" s="9">
        <v>910</v>
      </c>
      <c r="E285" s="9" t="s">
        <v>44</v>
      </c>
    </row>
    <row r="286" spans="1:5" ht="14.45" x14ac:dyDescent="0.3">
      <c r="A286" s="9" t="s">
        <v>793</v>
      </c>
      <c r="B286" s="15" t="s">
        <v>631</v>
      </c>
      <c r="C286" s="9" t="s">
        <v>630</v>
      </c>
      <c r="D286" s="9">
        <v>920</v>
      </c>
      <c r="E286" s="9" t="s">
        <v>44</v>
      </c>
    </row>
    <row r="287" spans="1:5" ht="14.45" x14ac:dyDescent="0.3">
      <c r="A287" s="9" t="s">
        <v>793</v>
      </c>
      <c r="B287" s="15" t="s">
        <v>631</v>
      </c>
      <c r="C287" s="9" t="s">
        <v>29</v>
      </c>
      <c r="D287" s="9">
        <v>9820</v>
      </c>
      <c r="E287" s="9" t="s">
        <v>44</v>
      </c>
    </row>
    <row r="288" spans="1:5" ht="14.45" x14ac:dyDescent="0.3">
      <c r="A288" s="9" t="s">
        <v>793</v>
      </c>
      <c r="B288" s="15" t="s">
        <v>631</v>
      </c>
      <c r="C288" s="9" t="s">
        <v>0</v>
      </c>
      <c r="D288" s="9">
        <v>26330</v>
      </c>
      <c r="E288" s="9" t="s">
        <v>45</v>
      </c>
    </row>
    <row r="289" spans="1:5" ht="14.45" x14ac:dyDescent="0.3">
      <c r="A289" s="9" t="s">
        <v>793</v>
      </c>
      <c r="B289" s="15" t="s">
        <v>631</v>
      </c>
      <c r="C289" s="9" t="s">
        <v>10</v>
      </c>
      <c r="D289" s="9">
        <v>26500</v>
      </c>
      <c r="E289" s="9" t="s">
        <v>45</v>
      </c>
    </row>
    <row r="290" spans="1:5" ht="14.45" x14ac:dyDescent="0.3">
      <c r="A290" s="9" t="s">
        <v>793</v>
      </c>
      <c r="B290" s="15" t="s">
        <v>631</v>
      </c>
      <c r="C290" s="9" t="s">
        <v>15</v>
      </c>
      <c r="D290" s="9">
        <v>12300</v>
      </c>
      <c r="E290" s="9" t="s">
        <v>45</v>
      </c>
    </row>
    <row r="291" spans="1:5" ht="14.45" x14ac:dyDescent="0.3">
      <c r="A291" s="9" t="s">
        <v>793</v>
      </c>
      <c r="B291" s="15" t="s">
        <v>631</v>
      </c>
      <c r="C291" s="9" t="s">
        <v>14</v>
      </c>
      <c r="D291" s="9">
        <v>15370</v>
      </c>
      <c r="E291" s="9" t="s">
        <v>45</v>
      </c>
    </row>
    <row r="292" spans="1:5" ht="14.45" x14ac:dyDescent="0.3">
      <c r="A292" s="9" t="s">
        <v>793</v>
      </c>
      <c r="B292" s="15" t="s">
        <v>631</v>
      </c>
      <c r="C292" s="9" t="s">
        <v>9</v>
      </c>
      <c r="D292" s="9">
        <v>22340</v>
      </c>
      <c r="E292" s="9" t="s">
        <v>45</v>
      </c>
    </row>
    <row r="293" spans="1:5" ht="14.45" x14ac:dyDescent="0.3">
      <c r="A293" s="9" t="s">
        <v>793</v>
      </c>
      <c r="B293" s="15" t="s">
        <v>631</v>
      </c>
      <c r="C293" s="9" t="s">
        <v>16</v>
      </c>
      <c r="D293" s="9">
        <v>2560</v>
      </c>
      <c r="E293" s="9" t="s">
        <v>45</v>
      </c>
    </row>
    <row r="294" spans="1:5" ht="14.45" x14ac:dyDescent="0.3">
      <c r="A294" s="9" t="s">
        <v>793</v>
      </c>
      <c r="B294" s="15" t="s">
        <v>631</v>
      </c>
      <c r="C294" s="9" t="s">
        <v>284</v>
      </c>
      <c r="D294" s="9">
        <v>6320</v>
      </c>
      <c r="E294" s="9" t="s">
        <v>45</v>
      </c>
    </row>
    <row r="295" spans="1:5" ht="14.45" x14ac:dyDescent="0.3">
      <c r="A295" s="9" t="s">
        <v>793</v>
      </c>
      <c r="B295" s="15" t="s">
        <v>631</v>
      </c>
      <c r="C295" s="9" t="s">
        <v>630</v>
      </c>
      <c r="D295" s="9">
        <v>4100</v>
      </c>
      <c r="E295" s="9" t="s">
        <v>45</v>
      </c>
    </row>
    <row r="296" spans="1:5" ht="14.45" x14ac:dyDescent="0.3">
      <c r="A296" s="9" t="s">
        <v>793</v>
      </c>
      <c r="B296" s="15" t="s">
        <v>631</v>
      </c>
      <c r="C296" s="9" t="s">
        <v>29</v>
      </c>
      <c r="D296" s="9">
        <v>3210</v>
      </c>
      <c r="E296" s="9" t="s">
        <v>45</v>
      </c>
    </row>
    <row r="297" spans="1:5" ht="14.45" x14ac:dyDescent="0.3">
      <c r="A297" s="9" t="s">
        <v>871</v>
      </c>
      <c r="B297" s="15" t="s">
        <v>631</v>
      </c>
      <c r="C297" s="9" t="s">
        <v>0</v>
      </c>
      <c r="D297" s="9">
        <v>29700</v>
      </c>
      <c r="E297" s="9" t="s">
        <v>44</v>
      </c>
    </row>
    <row r="298" spans="1:5" ht="14.45" x14ac:dyDescent="0.3">
      <c r="A298" s="9" t="s">
        <v>871</v>
      </c>
      <c r="B298" s="15" t="s">
        <v>631</v>
      </c>
      <c r="C298" s="9" t="s">
        <v>10</v>
      </c>
      <c r="D298" s="9">
        <v>22710</v>
      </c>
      <c r="E298" s="9" t="s">
        <v>44</v>
      </c>
    </row>
    <row r="299" spans="1:5" ht="14.45" x14ac:dyDescent="0.3">
      <c r="A299" s="9" t="s">
        <v>871</v>
      </c>
      <c r="B299" s="15" t="s">
        <v>631</v>
      </c>
      <c r="C299" s="9" t="s">
        <v>15</v>
      </c>
      <c r="D299" s="9">
        <v>46230</v>
      </c>
      <c r="E299" s="9" t="s">
        <v>44</v>
      </c>
    </row>
    <row r="300" spans="1:5" ht="14.45" x14ac:dyDescent="0.3">
      <c r="A300" s="9" t="s">
        <v>871</v>
      </c>
      <c r="B300" s="15" t="s">
        <v>631</v>
      </c>
      <c r="C300" s="9" t="s">
        <v>14</v>
      </c>
      <c r="D300" s="9">
        <v>46110</v>
      </c>
      <c r="E300" s="9" t="s">
        <v>44</v>
      </c>
    </row>
    <row r="301" spans="1:5" ht="14.45" x14ac:dyDescent="0.3">
      <c r="A301" s="9" t="s">
        <v>871</v>
      </c>
      <c r="B301" s="15" t="s">
        <v>631</v>
      </c>
      <c r="C301" s="9" t="s">
        <v>13</v>
      </c>
      <c r="D301" s="9">
        <v>8070</v>
      </c>
      <c r="E301" s="9" t="s">
        <v>44</v>
      </c>
    </row>
    <row r="302" spans="1:5" ht="14.45" x14ac:dyDescent="0.3">
      <c r="A302" s="9" t="s">
        <v>871</v>
      </c>
      <c r="B302" s="15" t="s">
        <v>631</v>
      </c>
      <c r="C302" s="9" t="s">
        <v>9</v>
      </c>
      <c r="D302" s="9">
        <v>14320</v>
      </c>
      <c r="E302" s="9" t="s">
        <v>44</v>
      </c>
    </row>
    <row r="303" spans="1:5" ht="14.45" x14ac:dyDescent="0.3">
      <c r="A303" s="9" t="s">
        <v>871</v>
      </c>
      <c r="B303" s="15" t="s">
        <v>631</v>
      </c>
      <c r="C303" s="9" t="s">
        <v>16</v>
      </c>
      <c r="D303" s="9">
        <v>7350</v>
      </c>
      <c r="E303" s="9" t="s">
        <v>44</v>
      </c>
    </row>
    <row r="304" spans="1:5" ht="14.45" x14ac:dyDescent="0.3">
      <c r="A304" s="9" t="s">
        <v>871</v>
      </c>
      <c r="B304" s="15" t="s">
        <v>631</v>
      </c>
      <c r="C304" s="9" t="s">
        <v>284</v>
      </c>
      <c r="D304" s="9">
        <v>1120</v>
      </c>
      <c r="E304" s="9" t="s">
        <v>44</v>
      </c>
    </row>
    <row r="305" spans="1:5" ht="14.45" x14ac:dyDescent="0.3">
      <c r="A305" s="9" t="s">
        <v>871</v>
      </c>
      <c r="B305" s="15" t="s">
        <v>631</v>
      </c>
      <c r="C305" s="9" t="s">
        <v>630</v>
      </c>
      <c r="D305" s="9">
        <v>2340</v>
      </c>
      <c r="E305" s="9" t="s">
        <v>44</v>
      </c>
    </row>
    <row r="306" spans="1:5" ht="14.45" x14ac:dyDescent="0.3">
      <c r="A306" s="9" t="s">
        <v>871</v>
      </c>
      <c r="B306" s="15" t="s">
        <v>631</v>
      </c>
      <c r="C306" s="9" t="s">
        <v>29</v>
      </c>
      <c r="D306" s="9">
        <v>18110</v>
      </c>
      <c r="E306" s="9" t="s">
        <v>44</v>
      </c>
    </row>
    <row r="307" spans="1:5" ht="14.45" x14ac:dyDescent="0.3">
      <c r="A307" s="9" t="s">
        <v>871</v>
      </c>
      <c r="B307" s="15" t="s">
        <v>631</v>
      </c>
      <c r="C307" s="9" t="s">
        <v>0</v>
      </c>
      <c r="D307" s="9">
        <v>8810</v>
      </c>
      <c r="E307" s="9" t="s">
        <v>45</v>
      </c>
    </row>
    <row r="308" spans="1:5" ht="14.45" x14ac:dyDescent="0.3">
      <c r="A308" s="9" t="s">
        <v>871</v>
      </c>
      <c r="B308" s="15" t="s">
        <v>631</v>
      </c>
      <c r="C308" s="9" t="s">
        <v>10</v>
      </c>
      <c r="D308" s="9">
        <v>12400</v>
      </c>
      <c r="E308" s="9" t="s">
        <v>45</v>
      </c>
    </row>
    <row r="309" spans="1:5" ht="14.45" x14ac:dyDescent="0.3">
      <c r="A309" s="9" t="s">
        <v>871</v>
      </c>
      <c r="B309" s="15" t="s">
        <v>631</v>
      </c>
      <c r="C309" s="9" t="s">
        <v>15</v>
      </c>
      <c r="D309" s="9">
        <v>19300</v>
      </c>
      <c r="E309" s="9" t="s">
        <v>45</v>
      </c>
    </row>
    <row r="310" spans="1:5" ht="14.45" x14ac:dyDescent="0.3">
      <c r="A310" s="9" t="s">
        <v>871</v>
      </c>
      <c r="B310" s="15" t="s">
        <v>631</v>
      </c>
      <c r="C310" s="9" t="s">
        <v>14</v>
      </c>
      <c r="D310" s="9">
        <v>23370</v>
      </c>
      <c r="E310" s="9" t="s">
        <v>45</v>
      </c>
    </row>
    <row r="311" spans="1:5" ht="14.45" x14ac:dyDescent="0.3">
      <c r="A311" s="9" t="s">
        <v>871</v>
      </c>
      <c r="B311" s="15" t="s">
        <v>631</v>
      </c>
      <c r="C311" s="9" t="s">
        <v>9</v>
      </c>
      <c r="D311" s="9">
        <v>23340</v>
      </c>
      <c r="E311" s="9" t="s">
        <v>45</v>
      </c>
    </row>
    <row r="312" spans="1:5" ht="14.45" x14ac:dyDescent="0.3">
      <c r="A312" s="9" t="s">
        <v>871</v>
      </c>
      <c r="B312" s="15" t="s">
        <v>631</v>
      </c>
      <c r="C312" s="9" t="s">
        <v>16</v>
      </c>
      <c r="D312" s="9">
        <v>5360</v>
      </c>
      <c r="E312" s="9" t="s">
        <v>45</v>
      </c>
    </row>
    <row r="313" spans="1:5" ht="14.45" x14ac:dyDescent="0.3">
      <c r="A313" s="9" t="s">
        <v>871</v>
      </c>
      <c r="B313" s="15" t="s">
        <v>631</v>
      </c>
      <c r="C313" s="9" t="s">
        <v>284</v>
      </c>
      <c r="D313" s="9">
        <v>7150</v>
      </c>
      <c r="E313" s="9" t="s">
        <v>45</v>
      </c>
    </row>
    <row r="314" spans="1:5" ht="14.45" x14ac:dyDescent="0.3">
      <c r="A314" s="9" t="s">
        <v>871</v>
      </c>
      <c r="B314" s="15" t="s">
        <v>631</v>
      </c>
      <c r="C314" s="9" t="s">
        <v>630</v>
      </c>
      <c r="D314" s="9">
        <v>3100</v>
      </c>
      <c r="E314" s="9" t="s">
        <v>45</v>
      </c>
    </row>
    <row r="315" spans="1:5" ht="14.45" x14ac:dyDescent="0.3">
      <c r="A315" s="9" t="s">
        <v>871</v>
      </c>
      <c r="B315" s="15" t="s">
        <v>631</v>
      </c>
      <c r="C315" s="9" t="s">
        <v>29</v>
      </c>
      <c r="D315" s="9">
        <v>6420</v>
      </c>
      <c r="E315" s="9" t="s">
        <v>45</v>
      </c>
    </row>
    <row r="316" spans="1:5" ht="14.45" x14ac:dyDescent="0.3">
      <c r="A316" s="9" t="s">
        <v>956</v>
      </c>
      <c r="B316" s="15" t="s">
        <v>954</v>
      </c>
      <c r="C316" s="9" t="s">
        <v>0</v>
      </c>
      <c r="D316" s="9">
        <v>23830</v>
      </c>
      <c r="E316" s="9" t="s">
        <v>44</v>
      </c>
    </row>
    <row r="317" spans="1:5" ht="14.45" x14ac:dyDescent="0.3">
      <c r="A317" s="9" t="s">
        <v>956</v>
      </c>
      <c r="B317" s="15" t="s">
        <v>954</v>
      </c>
      <c r="C317" s="9" t="s">
        <v>10</v>
      </c>
      <c r="D317" s="9">
        <v>30450</v>
      </c>
      <c r="E317" s="9" t="s">
        <v>44</v>
      </c>
    </row>
    <row r="318" spans="1:5" ht="14.45" x14ac:dyDescent="0.3">
      <c r="A318" s="9" t="s">
        <v>956</v>
      </c>
      <c r="B318" s="15" t="s">
        <v>954</v>
      </c>
      <c r="C318" s="9" t="s">
        <v>15</v>
      </c>
      <c r="D318" s="9">
        <v>49870</v>
      </c>
      <c r="E318" s="9" t="s">
        <v>44</v>
      </c>
    </row>
    <row r="319" spans="1:5" ht="14.45" x14ac:dyDescent="0.3">
      <c r="A319" s="9" t="s">
        <v>956</v>
      </c>
      <c r="B319" s="15" t="s">
        <v>954</v>
      </c>
      <c r="C319" s="9" t="s">
        <v>14</v>
      </c>
      <c r="D319" s="9">
        <v>65180</v>
      </c>
      <c r="E319" s="9" t="s">
        <v>44</v>
      </c>
    </row>
    <row r="320" spans="1:5" ht="14.45" x14ac:dyDescent="0.3">
      <c r="A320" s="9" t="s">
        <v>956</v>
      </c>
      <c r="B320" s="15" t="s">
        <v>954</v>
      </c>
      <c r="C320" s="9" t="s">
        <v>13</v>
      </c>
      <c r="D320" s="9">
        <v>16090</v>
      </c>
      <c r="E320" s="9" t="s">
        <v>44</v>
      </c>
    </row>
    <row r="321" spans="1:5" ht="14.45" x14ac:dyDescent="0.3">
      <c r="A321" s="9" t="s">
        <v>956</v>
      </c>
      <c r="B321" s="15" t="s">
        <v>954</v>
      </c>
      <c r="C321" s="9" t="s">
        <v>9</v>
      </c>
      <c r="D321" s="9">
        <v>11990</v>
      </c>
      <c r="E321" s="9" t="s">
        <v>44</v>
      </c>
    </row>
    <row r="322" spans="1:5" ht="14.45" x14ac:dyDescent="0.3">
      <c r="A322" s="9" t="s">
        <v>956</v>
      </c>
      <c r="B322" s="15" t="s">
        <v>954</v>
      </c>
      <c r="C322" s="9" t="s">
        <v>16</v>
      </c>
      <c r="D322" s="9">
        <v>6920</v>
      </c>
      <c r="E322" s="9" t="s">
        <v>44</v>
      </c>
    </row>
    <row r="323" spans="1:5" ht="14.45" x14ac:dyDescent="0.3">
      <c r="A323" s="9" t="s">
        <v>956</v>
      </c>
      <c r="B323" s="15" t="s">
        <v>954</v>
      </c>
      <c r="C323" s="9" t="s">
        <v>284</v>
      </c>
      <c r="D323" s="9">
        <v>510</v>
      </c>
      <c r="E323" s="9" t="s">
        <v>44</v>
      </c>
    </row>
    <row r="324" spans="1:5" ht="14.45" x14ac:dyDescent="0.3">
      <c r="A324" s="9" t="s">
        <v>956</v>
      </c>
      <c r="B324" s="15" t="s">
        <v>954</v>
      </c>
      <c r="C324" s="9" t="s">
        <v>630</v>
      </c>
      <c r="D324" s="9">
        <v>2710</v>
      </c>
      <c r="E324" s="9" t="s">
        <v>44</v>
      </c>
    </row>
    <row r="325" spans="1:5" ht="14.45" x14ac:dyDescent="0.3">
      <c r="A325" s="9" t="s">
        <v>956</v>
      </c>
      <c r="B325" s="15" t="s">
        <v>954</v>
      </c>
      <c r="C325" s="9" t="s">
        <v>29</v>
      </c>
      <c r="D325" s="9">
        <v>10900</v>
      </c>
      <c r="E325" s="9" t="s">
        <v>44</v>
      </c>
    </row>
    <row r="326" spans="1:5" ht="14.45" x14ac:dyDescent="0.3">
      <c r="A326" s="9" t="s">
        <v>956</v>
      </c>
      <c r="B326" s="15" t="s">
        <v>954</v>
      </c>
      <c r="C326" s="9" t="s">
        <v>0</v>
      </c>
      <c r="D326" s="9">
        <v>25490</v>
      </c>
      <c r="E326" s="9" t="s">
        <v>45</v>
      </c>
    </row>
    <row r="327" spans="1:5" ht="14.45" x14ac:dyDescent="0.3">
      <c r="A327" s="9" t="s">
        <v>956</v>
      </c>
      <c r="B327" s="15" t="s">
        <v>954</v>
      </c>
      <c r="C327" s="9" t="s">
        <v>10</v>
      </c>
      <c r="D327" s="16">
        <v>12310</v>
      </c>
      <c r="E327" s="9" t="s">
        <v>45</v>
      </c>
    </row>
    <row r="328" spans="1:5" ht="14.45" x14ac:dyDescent="0.3">
      <c r="A328" s="9" t="s">
        <v>956</v>
      </c>
      <c r="B328" s="15" t="s">
        <v>954</v>
      </c>
      <c r="C328" s="9" t="s">
        <v>15</v>
      </c>
      <c r="D328" s="9">
        <v>4000</v>
      </c>
      <c r="E328" s="9" t="s">
        <v>45</v>
      </c>
    </row>
    <row r="329" spans="1:5" ht="14.45" x14ac:dyDescent="0.3">
      <c r="A329" s="9" t="s">
        <v>956</v>
      </c>
      <c r="B329" s="15" t="s">
        <v>954</v>
      </c>
      <c r="C329" s="9" t="s">
        <v>14</v>
      </c>
      <c r="D329" s="9">
        <v>28670</v>
      </c>
      <c r="E329" s="9" t="s">
        <v>45</v>
      </c>
    </row>
    <row r="330" spans="1:5" ht="14.45" x14ac:dyDescent="0.3">
      <c r="A330" s="9" t="s">
        <v>956</v>
      </c>
      <c r="B330" s="15" t="s">
        <v>954</v>
      </c>
      <c r="C330" s="9" t="s">
        <v>9</v>
      </c>
      <c r="D330" s="9">
        <v>10730</v>
      </c>
      <c r="E330" s="9" t="s">
        <v>45</v>
      </c>
    </row>
    <row r="331" spans="1:5" ht="14.45" x14ac:dyDescent="0.3">
      <c r="A331" s="9" t="s">
        <v>956</v>
      </c>
      <c r="B331" s="15" t="s">
        <v>954</v>
      </c>
      <c r="C331" s="9" t="s">
        <v>16</v>
      </c>
      <c r="D331" s="9">
        <v>3240</v>
      </c>
      <c r="E331" s="9" t="s">
        <v>45</v>
      </c>
    </row>
    <row r="332" spans="1:5" ht="14.45" x14ac:dyDescent="0.3">
      <c r="A332" s="9" t="s">
        <v>956</v>
      </c>
      <c r="B332" s="15" t="s">
        <v>954</v>
      </c>
      <c r="C332" s="9" t="s">
        <v>284</v>
      </c>
      <c r="D332" s="9">
        <v>8150</v>
      </c>
      <c r="E332" s="9" t="s">
        <v>45</v>
      </c>
    </row>
    <row r="333" spans="1:5" ht="14.45" x14ac:dyDescent="0.3">
      <c r="A333" s="9" t="s">
        <v>956</v>
      </c>
      <c r="B333" s="15" t="s">
        <v>954</v>
      </c>
      <c r="C333" s="9" t="s">
        <v>630</v>
      </c>
      <c r="D333" s="59">
        <v>8050</v>
      </c>
      <c r="E333" s="9" t="s">
        <v>45</v>
      </c>
    </row>
    <row r="334" spans="1:5" ht="14.45" x14ac:dyDescent="0.3">
      <c r="A334" s="9" t="s">
        <v>956</v>
      </c>
      <c r="B334" s="15" t="s">
        <v>954</v>
      </c>
      <c r="C334" s="9" t="s">
        <v>29</v>
      </c>
      <c r="D334" s="9">
        <v>5890</v>
      </c>
      <c r="E334" s="9" t="s">
        <v>45</v>
      </c>
    </row>
    <row r="335" spans="1:5" ht="14.45" x14ac:dyDescent="0.3">
      <c r="A335" s="9" t="s">
        <v>997</v>
      </c>
      <c r="B335" s="15" t="s">
        <v>954</v>
      </c>
      <c r="C335" s="9" t="s">
        <v>0</v>
      </c>
      <c r="D335" s="9">
        <v>24010</v>
      </c>
      <c r="E335" s="9" t="s">
        <v>44</v>
      </c>
    </row>
    <row r="336" spans="1:5" ht="14.45" x14ac:dyDescent="0.3">
      <c r="A336" s="9" t="s">
        <v>997</v>
      </c>
      <c r="B336" s="15" t="s">
        <v>954</v>
      </c>
      <c r="C336" s="9" t="s">
        <v>10</v>
      </c>
      <c r="D336" s="9">
        <v>17430</v>
      </c>
      <c r="E336" s="9" t="s">
        <v>44</v>
      </c>
    </row>
    <row r="337" spans="1:5" ht="14.45" x14ac:dyDescent="0.3">
      <c r="A337" s="9" t="s">
        <v>997</v>
      </c>
      <c r="B337" s="15" t="s">
        <v>954</v>
      </c>
      <c r="C337" s="9" t="s">
        <v>15</v>
      </c>
      <c r="D337" s="9">
        <v>43650</v>
      </c>
      <c r="E337" s="9" t="s">
        <v>44</v>
      </c>
    </row>
    <row r="338" spans="1:5" ht="14.45" x14ac:dyDescent="0.3">
      <c r="A338" s="9" t="s">
        <v>997</v>
      </c>
      <c r="B338" s="15" t="s">
        <v>954</v>
      </c>
      <c r="C338" s="9" t="s">
        <v>14</v>
      </c>
      <c r="D338" s="9">
        <v>53230</v>
      </c>
      <c r="E338" s="9" t="s">
        <v>44</v>
      </c>
    </row>
    <row r="339" spans="1:5" ht="14.45" x14ac:dyDescent="0.3">
      <c r="A339" s="9" t="s">
        <v>997</v>
      </c>
      <c r="B339" s="15" t="s">
        <v>954</v>
      </c>
      <c r="C339" s="9" t="s">
        <v>13</v>
      </c>
      <c r="D339" s="9">
        <v>13590</v>
      </c>
      <c r="E339" s="9" t="s">
        <v>44</v>
      </c>
    </row>
    <row r="340" spans="1:5" ht="14.45" x14ac:dyDescent="0.3">
      <c r="A340" s="9" t="s">
        <v>997</v>
      </c>
      <c r="B340" s="15" t="s">
        <v>954</v>
      </c>
      <c r="C340" s="9" t="s">
        <v>9</v>
      </c>
      <c r="D340" s="9">
        <v>9990</v>
      </c>
      <c r="E340" s="9" t="s">
        <v>44</v>
      </c>
    </row>
    <row r="341" spans="1:5" ht="14.45" x14ac:dyDescent="0.3">
      <c r="A341" s="9" t="s">
        <v>997</v>
      </c>
      <c r="B341" s="15" t="s">
        <v>954</v>
      </c>
      <c r="C341" s="9" t="s">
        <v>16</v>
      </c>
      <c r="D341" s="9">
        <v>3970</v>
      </c>
      <c r="E341" s="9" t="s">
        <v>44</v>
      </c>
    </row>
    <row r="342" spans="1:5" ht="14.45" x14ac:dyDescent="0.3">
      <c r="A342" s="9" t="s">
        <v>997</v>
      </c>
      <c r="B342" s="15" t="s">
        <v>954</v>
      </c>
      <c r="C342" s="9" t="s">
        <v>284</v>
      </c>
      <c r="D342" s="9">
        <v>80</v>
      </c>
      <c r="E342" s="9" t="s">
        <v>44</v>
      </c>
    </row>
    <row r="343" spans="1:5" ht="14.45" x14ac:dyDescent="0.3">
      <c r="A343" s="9" t="s">
        <v>997</v>
      </c>
      <c r="B343" s="15" t="s">
        <v>954</v>
      </c>
      <c r="C343" s="9" t="s">
        <v>630</v>
      </c>
      <c r="D343" s="9">
        <v>940</v>
      </c>
      <c r="E343" s="9" t="s">
        <v>44</v>
      </c>
    </row>
    <row r="344" spans="1:5" ht="14.45" x14ac:dyDescent="0.3">
      <c r="A344" s="9" t="s">
        <v>997</v>
      </c>
      <c r="B344" s="15" t="s">
        <v>954</v>
      </c>
      <c r="C344" s="9" t="s">
        <v>29</v>
      </c>
      <c r="D344" s="9">
        <v>7110</v>
      </c>
      <c r="E344" s="9" t="s">
        <v>44</v>
      </c>
    </row>
    <row r="345" spans="1:5" ht="14.45" x14ac:dyDescent="0.3">
      <c r="A345" s="9" t="s">
        <v>997</v>
      </c>
      <c r="B345" s="15" t="s">
        <v>954</v>
      </c>
      <c r="C345" s="9" t="s">
        <v>0</v>
      </c>
      <c r="D345" s="9">
        <v>7160</v>
      </c>
      <c r="E345" s="9" t="s">
        <v>45</v>
      </c>
    </row>
    <row r="346" spans="1:5" ht="14.45" x14ac:dyDescent="0.3">
      <c r="A346" s="9" t="s">
        <v>997</v>
      </c>
      <c r="B346" s="15" t="s">
        <v>954</v>
      </c>
      <c r="C346" s="9" t="s">
        <v>10</v>
      </c>
      <c r="D346" s="16">
        <v>14350</v>
      </c>
      <c r="E346" s="9" t="s">
        <v>45</v>
      </c>
    </row>
    <row r="347" spans="1:5" ht="14.45" x14ac:dyDescent="0.3">
      <c r="A347" s="9" t="s">
        <v>997</v>
      </c>
      <c r="B347" s="15" t="s">
        <v>954</v>
      </c>
      <c r="C347" s="9" t="s">
        <v>15</v>
      </c>
      <c r="D347" s="9">
        <v>15100</v>
      </c>
      <c r="E347" s="9" t="s">
        <v>45</v>
      </c>
    </row>
    <row r="348" spans="1:5" ht="14.45" x14ac:dyDescent="0.3">
      <c r="A348" s="9" t="s">
        <v>997</v>
      </c>
      <c r="B348" s="15" t="s">
        <v>954</v>
      </c>
      <c r="C348" s="9" t="s">
        <v>14</v>
      </c>
      <c r="D348" s="9">
        <v>21740</v>
      </c>
      <c r="E348" s="9" t="s">
        <v>45</v>
      </c>
    </row>
    <row r="349" spans="1:5" ht="14.45" x14ac:dyDescent="0.3">
      <c r="A349" s="9" t="s">
        <v>997</v>
      </c>
      <c r="B349" s="15" t="s">
        <v>954</v>
      </c>
      <c r="C349" s="9" t="s">
        <v>9</v>
      </c>
      <c r="D349" s="16">
        <v>21300</v>
      </c>
      <c r="E349" s="9" t="s">
        <v>45</v>
      </c>
    </row>
    <row r="350" spans="1:5" ht="14.45" x14ac:dyDescent="0.3">
      <c r="A350" s="9" t="s">
        <v>997</v>
      </c>
      <c r="B350" s="15" t="s">
        <v>954</v>
      </c>
      <c r="C350" s="9" t="s">
        <v>16</v>
      </c>
      <c r="D350" s="16">
        <v>4150</v>
      </c>
      <c r="E350" s="9" t="s">
        <v>45</v>
      </c>
    </row>
    <row r="351" spans="1:5" ht="14.45" x14ac:dyDescent="0.3">
      <c r="A351" s="9" t="s">
        <v>997</v>
      </c>
      <c r="B351" s="15" t="s">
        <v>954</v>
      </c>
      <c r="C351" s="9" t="s">
        <v>284</v>
      </c>
      <c r="D351" s="9">
        <v>5360</v>
      </c>
      <c r="E351" s="9" t="s">
        <v>45</v>
      </c>
    </row>
    <row r="352" spans="1:5" ht="14.45" x14ac:dyDescent="0.3">
      <c r="A352" s="9" t="s">
        <v>997</v>
      </c>
      <c r="B352" s="15" t="s">
        <v>954</v>
      </c>
      <c r="C352" s="9" t="s">
        <v>630</v>
      </c>
      <c r="D352" s="59">
        <v>9550</v>
      </c>
      <c r="E352" s="9" t="s">
        <v>45</v>
      </c>
    </row>
    <row r="353" spans="1:5" ht="14.45" x14ac:dyDescent="0.3">
      <c r="A353" s="9" t="s">
        <v>997</v>
      </c>
      <c r="B353" s="15" t="s">
        <v>954</v>
      </c>
      <c r="C353" s="9" t="s">
        <v>29</v>
      </c>
      <c r="D353" s="9">
        <v>3680</v>
      </c>
      <c r="E353" s="9" t="s">
        <v>45</v>
      </c>
    </row>
    <row r="354" spans="1:5" ht="14.45" x14ac:dyDescent="0.3">
      <c r="A354" s="9" t="s">
        <v>1074</v>
      </c>
      <c r="B354" s="15" t="s">
        <v>954</v>
      </c>
      <c r="C354" s="9" t="s">
        <v>0</v>
      </c>
      <c r="D354" s="9">
        <v>35380</v>
      </c>
      <c r="E354" s="9" t="s">
        <v>44</v>
      </c>
    </row>
    <row r="355" spans="1:5" ht="14.45" x14ac:dyDescent="0.3">
      <c r="A355" s="9" t="s">
        <v>1074</v>
      </c>
      <c r="B355" s="15" t="s">
        <v>954</v>
      </c>
      <c r="C355" s="9" t="s">
        <v>10</v>
      </c>
      <c r="D355" s="9">
        <v>28520</v>
      </c>
      <c r="E355" s="9" t="s">
        <v>44</v>
      </c>
    </row>
    <row r="356" spans="1:5" ht="14.45" x14ac:dyDescent="0.3">
      <c r="A356" s="9" t="s">
        <v>1074</v>
      </c>
      <c r="B356" s="15" t="s">
        <v>954</v>
      </c>
      <c r="C356" s="9" t="s">
        <v>15</v>
      </c>
      <c r="D356" s="9">
        <v>65790</v>
      </c>
      <c r="E356" s="9" t="s">
        <v>44</v>
      </c>
    </row>
    <row r="357" spans="1:5" ht="14.45" x14ac:dyDescent="0.3">
      <c r="A357" s="9" t="s">
        <v>1074</v>
      </c>
      <c r="B357" s="15" t="s">
        <v>954</v>
      </c>
      <c r="C357" s="9" t="s">
        <v>14</v>
      </c>
      <c r="D357" s="9">
        <v>57040</v>
      </c>
      <c r="E357" s="9" t="s">
        <v>44</v>
      </c>
    </row>
    <row r="358" spans="1:5" ht="14.45" x14ac:dyDescent="0.3">
      <c r="A358" s="9" t="s">
        <v>1074</v>
      </c>
      <c r="B358" s="15" t="s">
        <v>954</v>
      </c>
      <c r="C358" s="9" t="s">
        <v>13</v>
      </c>
      <c r="D358" s="9">
        <v>17350</v>
      </c>
      <c r="E358" s="9" t="s">
        <v>44</v>
      </c>
    </row>
    <row r="359" spans="1:5" ht="14.45" x14ac:dyDescent="0.3">
      <c r="A359" s="9" t="s">
        <v>1074</v>
      </c>
      <c r="B359" s="15" t="s">
        <v>954</v>
      </c>
      <c r="C359" s="9" t="s">
        <v>9</v>
      </c>
      <c r="D359" s="9">
        <v>10170</v>
      </c>
      <c r="E359" s="9" t="s">
        <v>44</v>
      </c>
    </row>
    <row r="360" spans="1:5" ht="14.45" x14ac:dyDescent="0.3">
      <c r="A360" s="9" t="s">
        <v>1074</v>
      </c>
      <c r="B360" s="15" t="s">
        <v>954</v>
      </c>
      <c r="C360" s="9" t="s">
        <v>16</v>
      </c>
      <c r="D360" s="9">
        <v>6860</v>
      </c>
      <c r="E360" s="9" t="s">
        <v>44</v>
      </c>
    </row>
    <row r="361" spans="1:5" ht="14.45" x14ac:dyDescent="0.3">
      <c r="A361" s="9" t="s">
        <v>1074</v>
      </c>
      <c r="B361" s="15" t="s">
        <v>954</v>
      </c>
      <c r="C361" s="9" t="s">
        <v>284</v>
      </c>
      <c r="D361" s="9">
        <v>220</v>
      </c>
      <c r="E361" s="9" t="s">
        <v>44</v>
      </c>
    </row>
    <row r="362" spans="1:5" ht="14.45" x14ac:dyDescent="0.3">
      <c r="A362" s="9" t="s">
        <v>1074</v>
      </c>
      <c r="B362" s="15" t="s">
        <v>954</v>
      </c>
      <c r="C362" s="9" t="s">
        <v>630</v>
      </c>
      <c r="D362" s="9">
        <v>4530</v>
      </c>
      <c r="E362" s="9" t="s">
        <v>44</v>
      </c>
    </row>
    <row r="363" spans="1:5" ht="14.45" x14ac:dyDescent="0.3">
      <c r="A363" s="9" t="s">
        <v>1074</v>
      </c>
      <c r="B363" s="15" t="s">
        <v>954</v>
      </c>
      <c r="C363" s="9" t="s">
        <v>29</v>
      </c>
      <c r="D363" s="9">
        <v>16560</v>
      </c>
      <c r="E363" s="9" t="s">
        <v>44</v>
      </c>
    </row>
    <row r="364" spans="1:5" ht="14.45" x14ac:dyDescent="0.3">
      <c r="A364" s="9" t="s">
        <v>1074</v>
      </c>
      <c r="B364" s="15" t="s">
        <v>954</v>
      </c>
      <c r="C364" s="9" t="s">
        <v>0</v>
      </c>
      <c r="D364" s="9">
        <v>8550</v>
      </c>
      <c r="E364" s="9" t="s">
        <v>45</v>
      </c>
    </row>
    <row r="365" spans="1:5" ht="14.45" x14ac:dyDescent="0.3">
      <c r="A365" s="9" t="s">
        <v>1074</v>
      </c>
      <c r="B365" s="15" t="s">
        <v>954</v>
      </c>
      <c r="C365" s="9" t="s">
        <v>10</v>
      </c>
      <c r="D365" s="16">
        <v>17450</v>
      </c>
      <c r="E365" s="9" t="s">
        <v>45</v>
      </c>
    </row>
    <row r="366" spans="1:5" ht="14.45" x14ac:dyDescent="0.3">
      <c r="A366" s="9" t="s">
        <v>1074</v>
      </c>
      <c r="B366" s="15" t="s">
        <v>954</v>
      </c>
      <c r="C366" s="9" t="s">
        <v>15</v>
      </c>
      <c r="D366" s="9">
        <v>32000</v>
      </c>
      <c r="E366" s="9" t="s">
        <v>45</v>
      </c>
    </row>
    <row r="367" spans="1:5" ht="14.45" x14ac:dyDescent="0.3">
      <c r="A367" s="9" t="s">
        <v>1074</v>
      </c>
      <c r="B367" s="15" t="s">
        <v>954</v>
      </c>
      <c r="C367" s="9" t="s">
        <v>14</v>
      </c>
      <c r="D367" s="9">
        <v>22350</v>
      </c>
      <c r="E367" s="9" t="s">
        <v>45</v>
      </c>
    </row>
    <row r="368" spans="1:5" ht="14.45" x14ac:dyDescent="0.3">
      <c r="A368" s="9" t="s">
        <v>1074</v>
      </c>
      <c r="B368" s="15" t="s">
        <v>954</v>
      </c>
      <c r="C368" s="9" t="s">
        <v>9</v>
      </c>
      <c r="D368" s="16">
        <v>23700</v>
      </c>
      <c r="E368" s="9" t="s">
        <v>45</v>
      </c>
    </row>
    <row r="369" spans="1:5" ht="14.45" x14ac:dyDescent="0.3">
      <c r="A369" s="9" t="s">
        <v>1074</v>
      </c>
      <c r="B369" s="15" t="s">
        <v>954</v>
      </c>
      <c r="C369" s="9" t="s">
        <v>16</v>
      </c>
      <c r="D369" s="16">
        <v>4100</v>
      </c>
      <c r="E369" s="9" t="s">
        <v>45</v>
      </c>
    </row>
    <row r="370" spans="1:5" ht="14.45" x14ac:dyDescent="0.3">
      <c r="A370" s="9" t="s">
        <v>1074</v>
      </c>
      <c r="B370" s="15" t="s">
        <v>954</v>
      </c>
      <c r="C370" s="9" t="s">
        <v>284</v>
      </c>
      <c r="D370" s="9">
        <v>4540</v>
      </c>
      <c r="E370" s="9" t="s">
        <v>45</v>
      </c>
    </row>
    <row r="371" spans="1:5" ht="14.45" x14ac:dyDescent="0.3">
      <c r="A371" s="9" t="s">
        <v>1074</v>
      </c>
      <c r="B371" s="15" t="s">
        <v>954</v>
      </c>
      <c r="C371" s="9" t="s">
        <v>630</v>
      </c>
      <c r="D371" s="59">
        <v>14550</v>
      </c>
      <c r="E371" s="9" t="s">
        <v>45</v>
      </c>
    </row>
    <row r="372" spans="1:5" ht="14.45" x14ac:dyDescent="0.3">
      <c r="A372" s="9" t="s">
        <v>1074</v>
      </c>
      <c r="B372" s="15" t="s">
        <v>954</v>
      </c>
      <c r="C372" s="9" t="s">
        <v>29</v>
      </c>
      <c r="D372" s="9">
        <v>3790</v>
      </c>
      <c r="E372" s="9" t="s">
        <v>45</v>
      </c>
    </row>
    <row r="373" spans="1:5" ht="14.45" x14ac:dyDescent="0.3">
      <c r="A373" s="9" t="s">
        <v>1138</v>
      </c>
      <c r="B373" s="15" t="s">
        <v>1137</v>
      </c>
      <c r="C373" s="9" t="s">
        <v>0</v>
      </c>
      <c r="D373" s="9">
        <v>33920</v>
      </c>
      <c r="E373" s="9" t="s">
        <v>44</v>
      </c>
    </row>
    <row r="374" spans="1:5" ht="14.45" x14ac:dyDescent="0.3">
      <c r="A374" s="9" t="s">
        <v>1138</v>
      </c>
      <c r="B374" s="15" t="s">
        <v>1137</v>
      </c>
      <c r="C374" s="9" t="s">
        <v>10</v>
      </c>
      <c r="D374" s="9">
        <v>21040</v>
      </c>
      <c r="E374" s="9" t="s">
        <v>44</v>
      </c>
    </row>
    <row r="375" spans="1:5" ht="14.45" x14ac:dyDescent="0.3">
      <c r="A375" s="9" t="s">
        <v>1138</v>
      </c>
      <c r="B375" s="15" t="s">
        <v>1137</v>
      </c>
      <c r="C375" s="9" t="s">
        <v>15</v>
      </c>
      <c r="D375" s="9">
        <v>59120</v>
      </c>
      <c r="E375" s="9" t="s">
        <v>44</v>
      </c>
    </row>
    <row r="376" spans="1:5" ht="14.45" x14ac:dyDescent="0.3">
      <c r="A376" s="9" t="s">
        <v>1138</v>
      </c>
      <c r="B376" s="15" t="s">
        <v>1137</v>
      </c>
      <c r="C376" s="9" t="s">
        <v>14</v>
      </c>
      <c r="D376" s="9">
        <v>82290</v>
      </c>
      <c r="E376" s="9" t="s">
        <v>44</v>
      </c>
    </row>
    <row r="377" spans="1:5" ht="14.45" x14ac:dyDescent="0.3">
      <c r="A377" s="9" t="s">
        <v>1138</v>
      </c>
      <c r="B377" s="15" t="s">
        <v>1137</v>
      </c>
      <c r="C377" s="9" t="s">
        <v>13</v>
      </c>
      <c r="D377" s="9">
        <v>16140</v>
      </c>
      <c r="E377" s="9" t="s">
        <v>44</v>
      </c>
    </row>
    <row r="378" spans="1:5" ht="14.45" x14ac:dyDescent="0.3">
      <c r="A378" s="9" t="s">
        <v>1138</v>
      </c>
      <c r="B378" s="15" t="s">
        <v>1137</v>
      </c>
      <c r="C378" s="9" t="s">
        <v>9</v>
      </c>
      <c r="D378" s="9">
        <v>7440</v>
      </c>
      <c r="E378" s="9" t="s">
        <v>44</v>
      </c>
    </row>
    <row r="379" spans="1:5" ht="14.45" x14ac:dyDescent="0.3">
      <c r="A379" s="9" t="s">
        <v>1138</v>
      </c>
      <c r="B379" s="15" t="s">
        <v>1137</v>
      </c>
      <c r="C379" s="9" t="s">
        <v>16</v>
      </c>
      <c r="D379" s="9">
        <v>5620</v>
      </c>
      <c r="E379" s="9" t="s">
        <v>44</v>
      </c>
    </row>
    <row r="380" spans="1:5" ht="14.45" x14ac:dyDescent="0.3">
      <c r="A380" s="9" t="s">
        <v>1138</v>
      </c>
      <c r="B380" s="15" t="s">
        <v>1137</v>
      </c>
      <c r="C380" s="9" t="s">
        <v>284</v>
      </c>
      <c r="D380" s="9">
        <v>310</v>
      </c>
      <c r="E380" s="9" t="s">
        <v>44</v>
      </c>
    </row>
    <row r="381" spans="1:5" ht="14.45" x14ac:dyDescent="0.3">
      <c r="A381" s="9" t="s">
        <v>1138</v>
      </c>
      <c r="B381" s="15" t="s">
        <v>1137</v>
      </c>
      <c r="C381" s="9" t="s">
        <v>630</v>
      </c>
      <c r="D381" s="9">
        <v>2470</v>
      </c>
      <c r="E381" s="9" t="s">
        <v>44</v>
      </c>
    </row>
    <row r="382" spans="1:5" ht="14.45" x14ac:dyDescent="0.3">
      <c r="A382" s="9" t="s">
        <v>1138</v>
      </c>
      <c r="B382" s="15" t="s">
        <v>1137</v>
      </c>
      <c r="C382" s="9" t="s">
        <v>29</v>
      </c>
      <c r="D382" s="9">
        <v>8390</v>
      </c>
      <c r="E382" s="9" t="s">
        <v>44</v>
      </c>
    </row>
    <row r="383" spans="1:5" ht="14.45" x14ac:dyDescent="0.3">
      <c r="A383" s="9" t="s">
        <v>1138</v>
      </c>
      <c r="B383" s="15" t="s">
        <v>1137</v>
      </c>
      <c r="C383" s="9" t="s">
        <v>0</v>
      </c>
      <c r="D383" s="9">
        <v>11240</v>
      </c>
      <c r="E383" s="9" t="s">
        <v>45</v>
      </c>
    </row>
    <row r="384" spans="1:5" x14ac:dyDescent="0.25">
      <c r="A384" s="9" t="s">
        <v>1138</v>
      </c>
      <c r="B384" s="15" t="s">
        <v>1137</v>
      </c>
      <c r="C384" s="9" t="s">
        <v>10</v>
      </c>
      <c r="D384" s="9">
        <v>16400</v>
      </c>
      <c r="E384" s="9" t="s">
        <v>45</v>
      </c>
    </row>
    <row r="385" spans="1:5" x14ac:dyDescent="0.25">
      <c r="A385" s="9" t="s">
        <v>1138</v>
      </c>
      <c r="B385" s="15" t="s">
        <v>1137</v>
      </c>
      <c r="C385" s="9" t="s">
        <v>15</v>
      </c>
      <c r="D385" s="9">
        <v>3200</v>
      </c>
      <c r="E385" s="9" t="s">
        <v>45</v>
      </c>
    </row>
    <row r="386" spans="1:5" x14ac:dyDescent="0.25">
      <c r="A386" s="9" t="s">
        <v>1138</v>
      </c>
      <c r="B386" s="15" t="s">
        <v>1137</v>
      </c>
      <c r="C386" s="9" t="s">
        <v>14</v>
      </c>
      <c r="D386" s="9">
        <v>23000</v>
      </c>
      <c r="E386" s="9" t="s">
        <v>45</v>
      </c>
    </row>
    <row r="387" spans="1:5" x14ac:dyDescent="0.25">
      <c r="A387" s="9" t="s">
        <v>1138</v>
      </c>
      <c r="B387" s="15" t="s">
        <v>1137</v>
      </c>
      <c r="C387" s="9" t="s">
        <v>9</v>
      </c>
      <c r="D387" s="9">
        <v>22300</v>
      </c>
      <c r="E387" s="9" t="s">
        <v>45</v>
      </c>
    </row>
    <row r="388" spans="1:5" x14ac:dyDescent="0.25">
      <c r="A388" s="9" t="s">
        <v>1138</v>
      </c>
      <c r="B388" s="15" t="s">
        <v>1137</v>
      </c>
      <c r="C388" s="9" t="s">
        <v>16</v>
      </c>
      <c r="D388" s="9">
        <v>3640</v>
      </c>
      <c r="E388" s="9" t="s">
        <v>45</v>
      </c>
    </row>
    <row r="389" spans="1:5" x14ac:dyDescent="0.25">
      <c r="A389" s="9" t="s">
        <v>1138</v>
      </c>
      <c r="B389" s="15" t="s">
        <v>1137</v>
      </c>
      <c r="C389" s="9" t="s">
        <v>284</v>
      </c>
      <c r="D389" s="9">
        <v>2700</v>
      </c>
      <c r="E389" s="9" t="s">
        <v>45</v>
      </c>
    </row>
    <row r="390" spans="1:5" x14ac:dyDescent="0.25">
      <c r="A390" s="9" t="s">
        <v>1138</v>
      </c>
      <c r="B390" s="15" t="s">
        <v>1137</v>
      </c>
      <c r="C390" s="9" t="s">
        <v>630</v>
      </c>
      <c r="D390" s="9">
        <v>13500</v>
      </c>
      <c r="E390" s="9" t="s">
        <v>45</v>
      </c>
    </row>
    <row r="391" spans="1:5" x14ac:dyDescent="0.25">
      <c r="A391" s="9" t="s">
        <v>1138</v>
      </c>
      <c r="B391" s="15" t="s">
        <v>1137</v>
      </c>
      <c r="C391" s="9" t="s">
        <v>29</v>
      </c>
      <c r="D391" s="9">
        <v>3800</v>
      </c>
      <c r="E391" s="9" t="s">
        <v>45</v>
      </c>
    </row>
    <row r="392" spans="1:5" x14ac:dyDescent="0.25">
      <c r="A392" s="9" t="s">
        <v>1245</v>
      </c>
      <c r="B392" s="15" t="s">
        <v>1137</v>
      </c>
      <c r="C392" s="9" t="s">
        <v>0</v>
      </c>
      <c r="D392" s="9">
        <v>42950</v>
      </c>
      <c r="E392" s="9" t="s">
        <v>44</v>
      </c>
    </row>
    <row r="393" spans="1:5" x14ac:dyDescent="0.25">
      <c r="A393" s="9" t="s">
        <v>1245</v>
      </c>
      <c r="B393" s="15" t="s">
        <v>1137</v>
      </c>
      <c r="C393" s="9" t="s">
        <v>10</v>
      </c>
      <c r="D393" s="9">
        <v>34950</v>
      </c>
      <c r="E393" s="9" t="s">
        <v>44</v>
      </c>
    </row>
    <row r="394" spans="1:5" x14ac:dyDescent="0.25">
      <c r="A394" s="9" t="s">
        <v>1245</v>
      </c>
      <c r="B394" s="15" t="s">
        <v>1137</v>
      </c>
      <c r="C394" s="9" t="s">
        <v>15</v>
      </c>
      <c r="D394" s="9">
        <v>70980</v>
      </c>
      <c r="E394" s="9" t="s">
        <v>44</v>
      </c>
    </row>
    <row r="395" spans="1:5" x14ac:dyDescent="0.25">
      <c r="A395" s="9" t="s">
        <v>1245</v>
      </c>
      <c r="B395" s="15" t="s">
        <v>1137</v>
      </c>
      <c r="C395" s="9" t="s">
        <v>14</v>
      </c>
      <c r="D395" s="9">
        <v>67630</v>
      </c>
      <c r="E395" s="9" t="s">
        <v>44</v>
      </c>
    </row>
    <row r="396" spans="1:5" x14ac:dyDescent="0.25">
      <c r="A396" s="9" t="s">
        <v>1245</v>
      </c>
      <c r="B396" s="15" t="s">
        <v>1137</v>
      </c>
      <c r="C396" s="9" t="s">
        <v>13</v>
      </c>
      <c r="D396" s="9">
        <v>9510</v>
      </c>
      <c r="E396" s="9" t="s">
        <v>44</v>
      </c>
    </row>
    <row r="397" spans="1:5" x14ac:dyDescent="0.25">
      <c r="A397" s="9" t="s">
        <v>1245</v>
      </c>
      <c r="B397" s="15" t="s">
        <v>1137</v>
      </c>
      <c r="C397" s="9" t="s">
        <v>9</v>
      </c>
      <c r="D397" s="9">
        <v>11200</v>
      </c>
      <c r="E397" s="9" t="s">
        <v>44</v>
      </c>
    </row>
    <row r="398" spans="1:5" x14ac:dyDescent="0.25">
      <c r="A398" s="9" t="s">
        <v>1245</v>
      </c>
      <c r="B398" s="15" t="s">
        <v>1137</v>
      </c>
      <c r="C398" s="9" t="s">
        <v>16</v>
      </c>
      <c r="D398" s="9">
        <v>5600</v>
      </c>
      <c r="E398" s="9" t="s">
        <v>44</v>
      </c>
    </row>
    <row r="399" spans="1:5" x14ac:dyDescent="0.25">
      <c r="A399" s="9" t="s">
        <v>1245</v>
      </c>
      <c r="B399" s="15" t="s">
        <v>1137</v>
      </c>
      <c r="C399" s="9" t="s">
        <v>284</v>
      </c>
      <c r="D399" s="9">
        <v>650</v>
      </c>
      <c r="E399" s="9" t="s">
        <v>44</v>
      </c>
    </row>
    <row r="400" spans="1:5" x14ac:dyDescent="0.25">
      <c r="A400" s="9" t="s">
        <v>1245</v>
      </c>
      <c r="B400" s="15" t="s">
        <v>1137</v>
      </c>
      <c r="C400" s="9" t="s">
        <v>630</v>
      </c>
      <c r="D400" s="9">
        <v>6040</v>
      </c>
      <c r="E400" s="9" t="s">
        <v>44</v>
      </c>
    </row>
    <row r="401" spans="1:5" x14ac:dyDescent="0.25">
      <c r="A401" s="9" t="s">
        <v>1245</v>
      </c>
      <c r="B401" s="15" t="s">
        <v>1137</v>
      </c>
      <c r="C401" s="9" t="s">
        <v>29</v>
      </c>
      <c r="D401" s="9">
        <v>25060</v>
      </c>
      <c r="E401" s="9" t="s">
        <v>44</v>
      </c>
    </row>
    <row r="402" spans="1:5" x14ac:dyDescent="0.25">
      <c r="A402" s="9" t="s">
        <v>1245</v>
      </c>
      <c r="B402" s="15" t="s">
        <v>1137</v>
      </c>
      <c r="C402" s="9" t="s">
        <v>0</v>
      </c>
      <c r="D402" s="9">
        <v>15690</v>
      </c>
      <c r="E402" s="9" t="s">
        <v>45</v>
      </c>
    </row>
    <row r="403" spans="1:5" x14ac:dyDescent="0.25">
      <c r="A403" s="9" t="s">
        <v>1245</v>
      </c>
      <c r="B403" s="15" t="s">
        <v>1137</v>
      </c>
      <c r="C403" s="9" t="s">
        <v>10</v>
      </c>
      <c r="D403" s="9">
        <v>18320</v>
      </c>
      <c r="E403" s="9" t="s">
        <v>45</v>
      </c>
    </row>
    <row r="404" spans="1:5" x14ac:dyDescent="0.25">
      <c r="A404" s="9" t="s">
        <v>1245</v>
      </c>
      <c r="B404" s="15" t="s">
        <v>1137</v>
      </c>
      <c r="C404" s="9" t="s">
        <v>15</v>
      </c>
      <c r="D404" s="9">
        <v>22040</v>
      </c>
      <c r="E404" s="9" t="s">
        <v>45</v>
      </c>
    </row>
    <row r="405" spans="1:5" x14ac:dyDescent="0.25">
      <c r="A405" s="9" t="s">
        <v>1245</v>
      </c>
      <c r="B405" s="15" t="s">
        <v>1137</v>
      </c>
      <c r="C405" s="9" t="s">
        <v>14</v>
      </c>
      <c r="D405" s="9">
        <v>31050</v>
      </c>
      <c r="E405" s="9" t="s">
        <v>45</v>
      </c>
    </row>
    <row r="406" spans="1:5" x14ac:dyDescent="0.25">
      <c r="A406" s="9" t="s">
        <v>1245</v>
      </c>
      <c r="B406" s="15" t="s">
        <v>1137</v>
      </c>
      <c r="C406" s="9" t="s">
        <v>9</v>
      </c>
      <c r="D406" s="9">
        <v>26450</v>
      </c>
      <c r="E406" s="9" t="s">
        <v>45</v>
      </c>
    </row>
    <row r="407" spans="1:5" x14ac:dyDescent="0.25">
      <c r="A407" s="9" t="s">
        <v>1245</v>
      </c>
      <c r="B407" s="15" t="s">
        <v>1137</v>
      </c>
      <c r="C407" s="9" t="s">
        <v>16</v>
      </c>
      <c r="D407" s="9">
        <v>4680</v>
      </c>
      <c r="E407" s="9" t="s">
        <v>45</v>
      </c>
    </row>
    <row r="408" spans="1:5" x14ac:dyDescent="0.25">
      <c r="A408" s="9" t="s">
        <v>1245</v>
      </c>
      <c r="B408" s="15" t="s">
        <v>1137</v>
      </c>
      <c r="C408" s="9" t="s">
        <v>284</v>
      </c>
      <c r="D408" s="9">
        <v>3100</v>
      </c>
      <c r="E408" s="9" t="s">
        <v>45</v>
      </c>
    </row>
    <row r="409" spans="1:5" x14ac:dyDescent="0.25">
      <c r="A409" s="9" t="s">
        <v>1245</v>
      </c>
      <c r="B409" s="15" t="s">
        <v>1137</v>
      </c>
      <c r="C409" s="9" t="s">
        <v>630</v>
      </c>
      <c r="D409" s="9">
        <v>18700</v>
      </c>
      <c r="E409" s="9" t="s">
        <v>45</v>
      </c>
    </row>
    <row r="410" spans="1:5" x14ac:dyDescent="0.25">
      <c r="A410" s="9" t="s">
        <v>1245</v>
      </c>
      <c r="B410" s="15" t="s">
        <v>1137</v>
      </c>
      <c r="C410" s="9" t="s">
        <v>29</v>
      </c>
      <c r="D410" s="9">
        <v>19200</v>
      </c>
      <c r="E410" s="9" t="s">
        <v>45</v>
      </c>
    </row>
  </sheetData>
  <autoFilter ref="A1:K37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283</v>
      </c>
      <c r="E1" t="s">
        <v>235</v>
      </c>
      <c r="F1" t="e">
        <f>A1*#REF!</f>
        <v>#N/A</v>
      </c>
      <c r="G1" t="e">
        <f>ROUND(F1/63.7,0)</f>
        <v>#N/A</v>
      </c>
    </row>
    <row r="2" spans="1:8" x14ac:dyDescent="0.3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283</v>
      </c>
      <c r="F2" t="s">
        <v>235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Summary</vt:lpstr>
      <vt:lpstr>Main</vt:lpstr>
      <vt:lpstr>Game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2013-03-01T09:55:38Z</dcterms:created>
  <dcterms:modified xsi:type="dcterms:W3CDTF">2021-09-29T15:36:53Z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